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Credit Summary" sheetId="55" r:id="rId1"/>
    <sheet name="Wet Pond Calcs" sheetId="56" r:id="rId2"/>
    <sheet name="Retention Calcs" sheetId="57" r:id="rId3"/>
    <sheet name="FDOT-1" sheetId="1" r:id="rId4"/>
    <sheet name="FDOT-2" sheetId="2" r:id="rId5"/>
    <sheet name="FDOT-3" sheetId="3" r:id="rId6"/>
    <sheet name="FDOT-4" sheetId="4" r:id="rId7"/>
    <sheet name="FDOT-5" sheetId="5" r:id="rId8"/>
    <sheet name="FDOT-6" sheetId="6" r:id="rId9"/>
    <sheet name="FDOT-7" sheetId="7" r:id="rId10"/>
    <sheet name="FDOT-8" sheetId="8" r:id="rId11"/>
    <sheet name="FDOT-9" sheetId="9" r:id="rId12"/>
    <sheet name="FDOT-10" sheetId="10" r:id="rId13"/>
    <sheet name="FDOT-11" sheetId="11" r:id="rId14"/>
    <sheet name="FDOT-12" sheetId="12" r:id="rId15"/>
    <sheet name="FDOT-13" sheetId="13" r:id="rId16"/>
    <sheet name="FDOT-14" sheetId="14" r:id="rId17"/>
    <sheet name="FDOT-15" sheetId="15" r:id="rId18"/>
    <sheet name="FDOT-16" sheetId="16" r:id="rId19"/>
    <sheet name="FDOT-18" sheetId="18" r:id="rId20"/>
    <sheet name="FDOT-19" sheetId="19" r:id="rId21"/>
    <sheet name="FDOT-20" sheetId="20" r:id="rId22"/>
    <sheet name="FDOT-22" sheetId="22" r:id="rId23"/>
    <sheet name="FDOT-23" sheetId="23" r:id="rId24"/>
    <sheet name="FDOT-24" sheetId="24" r:id="rId25"/>
    <sheet name="FDOT-25" sheetId="25" r:id="rId26"/>
    <sheet name="FDOT-26" sheetId="26" r:id="rId27"/>
    <sheet name="FDOT-29" sheetId="29" r:id="rId28"/>
    <sheet name="FDOT-36" sheetId="36" r:id="rId29"/>
    <sheet name="FDOT-37" sheetId="37" r:id="rId30"/>
    <sheet name="FDOT-38" sheetId="38" r:id="rId31"/>
    <sheet name="FDOT-39" sheetId="39" r:id="rId32"/>
    <sheet name="FDOT-40" sheetId="40" r:id="rId33"/>
    <sheet name="FDOT-41" sheetId="41" r:id="rId34"/>
    <sheet name="FDOT-42" sheetId="42" r:id="rId35"/>
    <sheet name="FDOT-43" sheetId="43" r:id="rId36"/>
    <sheet name="FDOT-44" sheetId="44" r:id="rId37"/>
    <sheet name="FDOT-45" sheetId="45" r:id="rId38"/>
    <sheet name="FDOT-46" sheetId="46" r:id="rId39"/>
    <sheet name="FDOT-47" sheetId="47" r:id="rId40"/>
    <sheet name="FDOT-48" sheetId="48" r:id="rId41"/>
    <sheet name="FDOT-50" sheetId="50" r:id="rId42"/>
    <sheet name="FDOT-51" sheetId="51" r:id="rId43"/>
    <sheet name="FDOT-56" sheetId="58" r:id="rId44"/>
  </sheets>
  <definedNames>
    <definedName name="_xlnm.Print_Titles" localSheetId="0">'Credit Summary'!$1:$1</definedName>
  </definedNames>
  <calcPr calcId="125725"/>
</workbook>
</file>

<file path=xl/calcChain.xml><?xml version="1.0" encoding="utf-8"?>
<calcChain xmlns="http://schemas.openxmlformats.org/spreadsheetml/2006/main">
  <c r="B9" i="57"/>
  <c r="H27" i="55" s="1"/>
  <c r="B19" i="57"/>
  <c r="E49" i="55" s="1"/>
  <c r="B14" i="57"/>
  <c r="E48" i="55" s="1"/>
  <c r="H49"/>
  <c r="H48"/>
  <c r="E27"/>
  <c r="I57"/>
  <c r="F57"/>
  <c r="B5" i="58"/>
  <c r="B6"/>
  <c r="D74" i="56"/>
  <c r="B74"/>
  <c r="D73"/>
  <c r="B73"/>
  <c r="D67"/>
  <c r="B67"/>
  <c r="D66"/>
  <c r="B66"/>
  <c r="D60"/>
  <c r="B60"/>
  <c r="D59"/>
  <c r="B59"/>
  <c r="D142"/>
  <c r="D143" s="1"/>
  <c r="B142"/>
  <c r="B143" s="1"/>
  <c r="D136"/>
  <c r="D134"/>
  <c r="D135" s="1"/>
  <c r="B134"/>
  <c r="B135" s="1"/>
  <c r="D126"/>
  <c r="B126"/>
  <c r="D128"/>
  <c r="B128"/>
  <c r="D127"/>
  <c r="B127"/>
  <c r="D53"/>
  <c r="B53"/>
  <c r="D52"/>
  <c r="B52"/>
  <c r="D35"/>
  <c r="B35"/>
  <c r="D34"/>
  <c r="B34"/>
  <c r="D29"/>
  <c r="B29"/>
  <c r="D28"/>
  <c r="B28"/>
  <c r="D47"/>
  <c r="B47"/>
  <c r="D46"/>
  <c r="B46"/>
  <c r="D23"/>
  <c r="B23"/>
  <c r="D22"/>
  <c r="B22"/>
  <c r="D41"/>
  <c r="B41"/>
  <c r="D40"/>
  <c r="B40"/>
  <c r="D17"/>
  <c r="B17"/>
  <c r="D16"/>
  <c r="B16"/>
  <c r="D11"/>
  <c r="B11"/>
  <c r="D10"/>
  <c r="B10"/>
  <c r="D5"/>
  <c r="B5"/>
  <c r="D4"/>
  <c r="B4"/>
  <c r="F73" l="1"/>
  <c r="E14" i="55" s="1"/>
  <c r="F74" i="56"/>
  <c r="H14" i="55" s="1"/>
  <c r="F66" i="56"/>
  <c r="E13" i="55" s="1"/>
  <c r="F67" i="56"/>
  <c r="H13" i="55" s="1"/>
  <c r="F59" i="56"/>
  <c r="E12" i="55" s="1"/>
  <c r="F60" i="56"/>
  <c r="H12" i="55" s="1"/>
  <c r="D144" i="56"/>
  <c r="F143"/>
  <c r="E39" i="55" s="1"/>
  <c r="B144" i="56"/>
  <c r="F144" s="1"/>
  <c r="H39" i="55" s="1"/>
  <c r="F135" i="56"/>
  <c r="E38" i="55" s="1"/>
  <c r="B136" i="56"/>
  <c r="F136" s="1"/>
  <c r="H38" i="55" s="1"/>
  <c r="F127" i="56"/>
  <c r="E37" i="55" s="1"/>
  <c r="F128" i="56"/>
  <c r="H37" i="55" s="1"/>
  <c r="F22" i="56"/>
  <c r="E5" i="55" s="1"/>
  <c r="F23" i="56"/>
  <c r="H5" i="55" s="1"/>
  <c r="F46" i="56"/>
  <c r="E9" i="55" s="1"/>
  <c r="F47" i="56"/>
  <c r="H9" i="55" s="1"/>
  <c r="F28" i="56"/>
  <c r="E6" i="55" s="1"/>
  <c r="F29" i="56"/>
  <c r="H6" i="55" s="1"/>
  <c r="F52" i="56"/>
  <c r="E10" i="55" s="1"/>
  <c r="F53" i="56"/>
  <c r="H10" i="55" s="1"/>
  <c r="F34" i="56"/>
  <c r="E7" i="55" s="1"/>
  <c r="F35" i="56"/>
  <c r="H7" i="55" s="1"/>
  <c r="F40" i="56"/>
  <c r="E8" i="55" s="1"/>
  <c r="F41" i="56"/>
  <c r="H8" i="55" s="1"/>
  <c r="F10" i="56"/>
  <c r="E3" i="55" s="1"/>
  <c r="F11" i="56"/>
  <c r="H3" i="55" s="1"/>
  <c r="F16" i="56"/>
  <c r="E4" i="55" s="1"/>
  <c r="F17" i="56"/>
  <c r="H4" i="55" s="1"/>
  <c r="F4" i="56"/>
  <c r="E2" i="55" s="1"/>
  <c r="F5" i="56"/>
  <c r="H2" i="55" s="1"/>
  <c r="D92" i="56"/>
  <c r="B92"/>
  <c r="D91"/>
  <c r="B91"/>
  <c r="D86"/>
  <c r="B86"/>
  <c r="D85"/>
  <c r="B85"/>
  <c r="D80"/>
  <c r="D79"/>
  <c r="B80"/>
  <c r="F80" s="1"/>
  <c r="H15" i="55" s="1"/>
  <c r="B79" i="56"/>
  <c r="F79" s="1"/>
  <c r="E15" i="55" s="1"/>
  <c r="H23"/>
  <c r="D4" i="57"/>
  <c r="C4"/>
  <c r="E23" i="55" s="1"/>
  <c r="D111" i="56"/>
  <c r="D112" s="1"/>
  <c r="B111"/>
  <c r="B113" s="1"/>
  <c r="D103"/>
  <c r="D104" s="1"/>
  <c r="B103"/>
  <c r="B105" s="1"/>
  <c r="D113"/>
  <c r="B112"/>
  <c r="D105"/>
  <c r="B104"/>
  <c r="B97"/>
  <c r="H24" i="55" s="1"/>
  <c r="B96" i="56"/>
  <c r="E24" i="55" s="1"/>
  <c r="D120" i="56"/>
  <c r="D119"/>
  <c r="B120"/>
  <c r="F120" s="1"/>
  <c r="H30" i="55" s="1"/>
  <c r="B119" i="56"/>
  <c r="F119" s="1"/>
  <c r="E30" i="55" s="1"/>
  <c r="F85" i="56" l="1"/>
  <c r="E16" i="55" s="1"/>
  <c r="F16" s="1"/>
  <c r="F86" i="56"/>
  <c r="H16" i="55" s="1"/>
  <c r="F91" i="56"/>
  <c r="E17" i="55" s="1"/>
  <c r="F17" s="1"/>
  <c r="F92" i="56"/>
  <c r="H17" i="55" s="1"/>
  <c r="F112" i="56"/>
  <c r="E26" i="55" s="1"/>
  <c r="F26" s="1"/>
  <c r="F113" i="56"/>
  <c r="H26" i="55" s="1"/>
  <c r="F104" i="56"/>
  <c r="E25" i="55" s="1"/>
  <c r="F25" s="1"/>
  <c r="F105" i="56"/>
  <c r="H25" i="55" s="1"/>
  <c r="G52"/>
  <c r="D52"/>
  <c r="AT122" i="51"/>
  <c r="AU122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AU117"/>
  <c r="AU118"/>
  <c r="AU119"/>
  <c r="AU120"/>
  <c r="AU121"/>
  <c r="AU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7"/>
  <c r="AP108"/>
  <c r="AP109"/>
  <c r="AP110"/>
  <c r="AP111"/>
  <c r="AP112"/>
  <c r="AP113"/>
  <c r="AP114"/>
  <c r="AP115"/>
  <c r="AP116"/>
  <c r="AP117"/>
  <c r="AP118"/>
  <c r="AP119"/>
  <c r="AP120"/>
  <c r="AP121"/>
  <c r="AP2"/>
  <c r="AM122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2"/>
  <c r="F52" i="55"/>
  <c r="AU7" i="50"/>
  <c r="AT7"/>
  <c r="G49" i="55"/>
  <c r="D49"/>
  <c r="AU43" i="48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2"/>
  <c r="AT43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2"/>
  <c r="AM43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2"/>
  <c r="G48" i="55"/>
  <c r="D48"/>
  <c r="AU14" i="47"/>
  <c r="AU3"/>
  <c r="AU4"/>
  <c r="AU5"/>
  <c r="AU6"/>
  <c r="AU7"/>
  <c r="AU8"/>
  <c r="AU9"/>
  <c r="AU10"/>
  <c r="AU11"/>
  <c r="AU12"/>
  <c r="AU13"/>
  <c r="AU2"/>
  <c r="AT14"/>
  <c r="AT3"/>
  <c r="AT4"/>
  <c r="AT5"/>
  <c r="AT6"/>
  <c r="AT7"/>
  <c r="AT8"/>
  <c r="AT9"/>
  <c r="AT10"/>
  <c r="AT11"/>
  <c r="AT12"/>
  <c r="AT13"/>
  <c r="AT2"/>
  <c r="AQ3"/>
  <c r="AQ4"/>
  <c r="AQ5"/>
  <c r="AQ6"/>
  <c r="AQ7"/>
  <c r="AQ8"/>
  <c r="AQ9"/>
  <c r="AQ10"/>
  <c r="AQ11"/>
  <c r="AQ12"/>
  <c r="AQ13"/>
  <c r="AQ2"/>
  <c r="AP3"/>
  <c r="AP4"/>
  <c r="AP5"/>
  <c r="AP6"/>
  <c r="AP7"/>
  <c r="AP8"/>
  <c r="AP9"/>
  <c r="AP10"/>
  <c r="AP11"/>
  <c r="AP12"/>
  <c r="AP13"/>
  <c r="AP2"/>
  <c r="AM14"/>
  <c r="AM3"/>
  <c r="AM4"/>
  <c r="AM5"/>
  <c r="AM6"/>
  <c r="AM7"/>
  <c r="AM8"/>
  <c r="AM9"/>
  <c r="AM10"/>
  <c r="AM11"/>
  <c r="AM12"/>
  <c r="AM13"/>
  <c r="AM2"/>
  <c r="AK14"/>
  <c r="AU31" i="46"/>
  <c r="AT31"/>
  <c r="AU37" i="45"/>
  <c r="AT37"/>
  <c r="AU36" i="44"/>
  <c r="AT36"/>
  <c r="AU33" i="43"/>
  <c r="AT33"/>
  <c r="AU12" i="42"/>
  <c r="AT12"/>
  <c r="AU10" i="41"/>
  <c r="AT10"/>
  <c r="G42" i="55"/>
  <c r="G43"/>
  <c r="G44"/>
  <c r="G45"/>
  <c r="G46"/>
  <c r="G47"/>
  <c r="G41"/>
  <c r="D41"/>
  <c r="AU13" i="40"/>
  <c r="AT13"/>
  <c r="AM13"/>
  <c r="AM3"/>
  <c r="AM4"/>
  <c r="AM5"/>
  <c r="AM6"/>
  <c r="AM7"/>
  <c r="AM8"/>
  <c r="AM9"/>
  <c r="AM10"/>
  <c r="AM11"/>
  <c r="AM12"/>
  <c r="AM2"/>
  <c r="AK13"/>
  <c r="G40" i="55"/>
  <c r="D40"/>
  <c r="AU35" i="39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2"/>
  <c r="AT35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2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2"/>
  <c r="AK35"/>
  <c r="G39" i="55"/>
  <c r="D39"/>
  <c r="AT125" i="38"/>
  <c r="AU125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AU117"/>
  <c r="AU118"/>
  <c r="AU119"/>
  <c r="AU120"/>
  <c r="AU121"/>
  <c r="AU122"/>
  <c r="AU123"/>
  <c r="AU124"/>
  <c r="AU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7"/>
  <c r="AP108"/>
  <c r="AP109"/>
  <c r="AP110"/>
  <c r="AP111"/>
  <c r="AP112"/>
  <c r="AP113"/>
  <c r="AP114"/>
  <c r="AP115"/>
  <c r="AP116"/>
  <c r="AP117"/>
  <c r="AP118"/>
  <c r="AP119"/>
  <c r="AP120"/>
  <c r="AP121"/>
  <c r="AP122"/>
  <c r="AP123"/>
  <c r="AP124"/>
  <c r="AP2"/>
  <c r="AM125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2"/>
  <c r="G38" i="55"/>
  <c r="D38"/>
  <c r="AU39" i="37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2"/>
  <c r="AT39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2"/>
  <c r="AM39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2"/>
  <c r="AK39"/>
  <c r="G37" i="55"/>
  <c r="I37" s="1"/>
  <c r="D37"/>
  <c r="AT113" i="36"/>
  <c r="AU113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7"/>
  <c r="AP108"/>
  <c r="AP109"/>
  <c r="AP110"/>
  <c r="AP111"/>
  <c r="AP112"/>
  <c r="AP2"/>
  <c r="AM113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2"/>
  <c r="G30" i="55"/>
  <c r="I30" s="1"/>
  <c r="D30"/>
  <c r="AU25" i="29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"/>
  <c r="AT25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"/>
  <c r="AK25"/>
  <c r="G27" i="55"/>
  <c r="D27"/>
  <c r="AU31" i="26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2"/>
  <c r="AT31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2"/>
  <c r="AM31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2"/>
  <c r="AK31"/>
  <c r="G26" i="55"/>
  <c r="D26"/>
  <c r="AU35" i="25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2"/>
  <c r="AT35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2"/>
  <c r="AM35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2"/>
  <c r="AK35"/>
  <c r="G25" i="55"/>
  <c r="D25"/>
  <c r="AU40" i="24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2"/>
  <c r="AT40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2"/>
  <c r="AM40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2"/>
  <c r="AK40"/>
  <c r="G24" i="55"/>
  <c r="I24" s="1"/>
  <c r="D24"/>
  <c r="AU30" i="23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2"/>
  <c r="AT30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2"/>
  <c r="AM30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2"/>
  <c r="AK30"/>
  <c r="G23" i="55"/>
  <c r="D23"/>
  <c r="AT27" i="22"/>
  <c r="AU27"/>
  <c r="AU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"/>
  <c r="AQ3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"/>
  <c r="AM27"/>
  <c r="AM3"/>
  <c r="AM4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"/>
  <c r="AK27"/>
  <c r="G21" i="55"/>
  <c r="D21"/>
  <c r="AW216" i="20"/>
  <c r="AX216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79"/>
  <c r="AX180"/>
  <c r="AX181"/>
  <c r="AX182"/>
  <c r="AX183"/>
  <c r="AX184"/>
  <c r="AX185"/>
  <c r="AX186"/>
  <c r="AX187"/>
  <c r="AX188"/>
  <c r="AX189"/>
  <c r="AX190"/>
  <c r="AX191"/>
  <c r="AX192"/>
  <c r="AX193"/>
  <c r="AX194"/>
  <c r="AX195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AW50"/>
  <c r="AW51"/>
  <c r="AW52"/>
  <c r="AW53"/>
  <c r="AW54"/>
  <c r="AW55"/>
  <c r="AW56"/>
  <c r="AW57"/>
  <c r="AW58"/>
  <c r="AW59"/>
  <c r="AW60"/>
  <c r="AW61"/>
  <c r="AW62"/>
  <c r="AW63"/>
  <c r="AW64"/>
  <c r="AW65"/>
  <c r="AW66"/>
  <c r="AW67"/>
  <c r="AW68"/>
  <c r="AW69"/>
  <c r="AW70"/>
  <c r="AW71"/>
  <c r="AW72"/>
  <c r="AW73"/>
  <c r="AW74"/>
  <c r="AW75"/>
  <c r="AW76"/>
  <c r="AW77"/>
  <c r="AW78"/>
  <c r="AW79"/>
  <c r="AW80"/>
  <c r="AW81"/>
  <c r="AW82"/>
  <c r="AW83"/>
  <c r="AW84"/>
  <c r="AW85"/>
  <c r="AW86"/>
  <c r="AW87"/>
  <c r="AW88"/>
  <c r="AW89"/>
  <c r="AW90"/>
  <c r="AW91"/>
  <c r="AW92"/>
  <c r="AW93"/>
  <c r="AW94"/>
  <c r="AW95"/>
  <c r="AW96"/>
  <c r="AW97"/>
  <c r="AW98"/>
  <c r="AW99"/>
  <c r="AW100"/>
  <c r="AW101"/>
  <c r="AW102"/>
  <c r="AW103"/>
  <c r="AW104"/>
  <c r="AW105"/>
  <c r="AW106"/>
  <c r="AW107"/>
  <c r="AW108"/>
  <c r="AW109"/>
  <c r="AW110"/>
  <c r="AW111"/>
  <c r="AW112"/>
  <c r="AW113"/>
  <c r="AW114"/>
  <c r="AW115"/>
  <c r="AW116"/>
  <c r="AW117"/>
  <c r="AW118"/>
  <c r="AW119"/>
  <c r="AW120"/>
  <c r="AW121"/>
  <c r="AW122"/>
  <c r="AW123"/>
  <c r="AW124"/>
  <c r="AW125"/>
  <c r="AW126"/>
  <c r="AW127"/>
  <c r="AW128"/>
  <c r="AW129"/>
  <c r="AW130"/>
  <c r="AW131"/>
  <c r="AW132"/>
  <c r="AW133"/>
  <c r="AW134"/>
  <c r="AW135"/>
  <c r="AW136"/>
  <c r="AW137"/>
  <c r="AW138"/>
  <c r="AW139"/>
  <c r="AW140"/>
  <c r="AW141"/>
  <c r="AW142"/>
  <c r="AW143"/>
  <c r="AW144"/>
  <c r="AW145"/>
  <c r="AW146"/>
  <c r="AW147"/>
  <c r="AW148"/>
  <c r="AW149"/>
  <c r="AW150"/>
  <c r="AW151"/>
  <c r="AW152"/>
  <c r="AW153"/>
  <c r="AW154"/>
  <c r="AW155"/>
  <c r="AW156"/>
  <c r="AW157"/>
  <c r="AW158"/>
  <c r="AW159"/>
  <c r="AW160"/>
  <c r="AW161"/>
  <c r="AW162"/>
  <c r="AW163"/>
  <c r="AW164"/>
  <c r="AW165"/>
  <c r="AW166"/>
  <c r="AW167"/>
  <c r="AW168"/>
  <c r="AW169"/>
  <c r="AW170"/>
  <c r="AW171"/>
  <c r="AW172"/>
  <c r="AW173"/>
  <c r="AW174"/>
  <c r="AW175"/>
  <c r="AW176"/>
  <c r="AW177"/>
  <c r="AW178"/>
  <c r="AW179"/>
  <c r="AW180"/>
  <c r="AW181"/>
  <c r="AW182"/>
  <c r="AW183"/>
  <c r="AW184"/>
  <c r="AW185"/>
  <c r="AW186"/>
  <c r="AW187"/>
  <c r="AW188"/>
  <c r="AW189"/>
  <c r="AW190"/>
  <c r="AW191"/>
  <c r="AW192"/>
  <c r="AW193"/>
  <c r="AW194"/>
  <c r="AW195"/>
  <c r="AW196"/>
  <c r="AW197"/>
  <c r="AW198"/>
  <c r="AW199"/>
  <c r="AW200"/>
  <c r="AW201"/>
  <c r="AW202"/>
  <c r="AW203"/>
  <c r="AW204"/>
  <c r="AW205"/>
  <c r="AW206"/>
  <c r="AW207"/>
  <c r="AW208"/>
  <c r="AW209"/>
  <c r="AW210"/>
  <c r="AW211"/>
  <c r="AW212"/>
  <c r="AW213"/>
  <c r="AW214"/>
  <c r="AW215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125"/>
  <c r="AT126"/>
  <c r="AT127"/>
  <c r="AT128"/>
  <c r="AT129"/>
  <c r="AT130"/>
  <c r="AT131"/>
  <c r="AT132"/>
  <c r="AT133"/>
  <c r="AT134"/>
  <c r="AT135"/>
  <c r="AT136"/>
  <c r="AT137"/>
  <c r="AT138"/>
  <c r="AT139"/>
  <c r="AT140"/>
  <c r="AT141"/>
  <c r="AT142"/>
  <c r="AT143"/>
  <c r="AT144"/>
  <c r="AT145"/>
  <c r="AT146"/>
  <c r="AT147"/>
  <c r="AT148"/>
  <c r="AT149"/>
  <c r="AT150"/>
  <c r="AT151"/>
  <c r="AT152"/>
  <c r="AT153"/>
  <c r="AT154"/>
  <c r="AT155"/>
  <c r="AT156"/>
  <c r="AT157"/>
  <c r="AT158"/>
  <c r="AT159"/>
  <c r="AT160"/>
  <c r="AT161"/>
  <c r="AT162"/>
  <c r="AT163"/>
  <c r="AT164"/>
  <c r="AT165"/>
  <c r="AT166"/>
  <c r="AT167"/>
  <c r="AT168"/>
  <c r="AT169"/>
  <c r="AT170"/>
  <c r="AT171"/>
  <c r="AT172"/>
  <c r="AT173"/>
  <c r="AT174"/>
  <c r="AT175"/>
  <c r="AT176"/>
  <c r="AT177"/>
  <c r="AT178"/>
  <c r="AT179"/>
  <c r="AT180"/>
  <c r="AT181"/>
  <c r="AT182"/>
  <c r="AT183"/>
  <c r="AT184"/>
  <c r="AT185"/>
  <c r="AT186"/>
  <c r="AT187"/>
  <c r="AT188"/>
  <c r="AT189"/>
  <c r="AT190"/>
  <c r="AT191"/>
  <c r="AT192"/>
  <c r="AT193"/>
  <c r="AT194"/>
  <c r="AT195"/>
  <c r="AT196"/>
  <c r="AT197"/>
  <c r="AT198"/>
  <c r="AT199"/>
  <c r="AT200"/>
  <c r="AT201"/>
  <c r="AT202"/>
  <c r="AT203"/>
  <c r="AT204"/>
  <c r="AT205"/>
  <c r="AT206"/>
  <c r="AT207"/>
  <c r="AT208"/>
  <c r="AT209"/>
  <c r="AT210"/>
  <c r="AT211"/>
  <c r="AT212"/>
  <c r="AT213"/>
  <c r="AT214"/>
  <c r="AT215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S57"/>
  <c r="AS58"/>
  <c r="AS59"/>
  <c r="AS60"/>
  <c r="AS61"/>
  <c r="AS62"/>
  <c r="AS63"/>
  <c r="AS64"/>
  <c r="AS65"/>
  <c r="AS66"/>
  <c r="AS67"/>
  <c r="AS68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86"/>
  <c r="AS87"/>
  <c r="AS88"/>
  <c r="AS89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AS107"/>
  <c r="AS108"/>
  <c r="AS109"/>
  <c r="AS110"/>
  <c r="AS111"/>
  <c r="AS112"/>
  <c r="AS113"/>
  <c r="AS114"/>
  <c r="AS115"/>
  <c r="AS116"/>
  <c r="AS117"/>
  <c r="AS118"/>
  <c r="AS119"/>
  <c r="AS120"/>
  <c r="AS121"/>
  <c r="AS122"/>
  <c r="AS123"/>
  <c r="AS124"/>
  <c r="AS125"/>
  <c r="AS126"/>
  <c r="AS127"/>
  <c r="AS128"/>
  <c r="AS129"/>
  <c r="AS130"/>
  <c r="AS131"/>
  <c r="AS132"/>
  <c r="AS133"/>
  <c r="AS134"/>
  <c r="AS135"/>
  <c r="AS136"/>
  <c r="AS137"/>
  <c r="AS138"/>
  <c r="AS139"/>
  <c r="AS140"/>
  <c r="AS141"/>
  <c r="AS142"/>
  <c r="AS143"/>
  <c r="AS144"/>
  <c r="AS145"/>
  <c r="AS146"/>
  <c r="AS147"/>
  <c r="AS148"/>
  <c r="AS149"/>
  <c r="AS150"/>
  <c r="AS151"/>
  <c r="AS152"/>
  <c r="AS153"/>
  <c r="AS154"/>
  <c r="AS155"/>
  <c r="AS156"/>
  <c r="AS157"/>
  <c r="AS158"/>
  <c r="AS159"/>
  <c r="AS160"/>
  <c r="AS161"/>
  <c r="AS162"/>
  <c r="AS163"/>
  <c r="AS164"/>
  <c r="AS165"/>
  <c r="AS166"/>
  <c r="AS167"/>
  <c r="AS168"/>
  <c r="AS169"/>
  <c r="AS170"/>
  <c r="AS171"/>
  <c r="AS172"/>
  <c r="AS173"/>
  <c r="AS174"/>
  <c r="AS175"/>
  <c r="AS176"/>
  <c r="AS177"/>
  <c r="AS178"/>
  <c r="AS179"/>
  <c r="AS180"/>
  <c r="AS181"/>
  <c r="AS182"/>
  <c r="AS183"/>
  <c r="AS184"/>
  <c r="AS185"/>
  <c r="AS186"/>
  <c r="AS187"/>
  <c r="AS188"/>
  <c r="AS189"/>
  <c r="AS190"/>
  <c r="AS191"/>
  <c r="AS192"/>
  <c r="AS193"/>
  <c r="AS194"/>
  <c r="AS195"/>
  <c r="AS196"/>
  <c r="AS197"/>
  <c r="AS198"/>
  <c r="AS199"/>
  <c r="AS200"/>
  <c r="AS201"/>
  <c r="AS202"/>
  <c r="AS203"/>
  <c r="AS204"/>
  <c r="AS205"/>
  <c r="AS206"/>
  <c r="AS207"/>
  <c r="AS208"/>
  <c r="AS209"/>
  <c r="AS210"/>
  <c r="AS211"/>
  <c r="AS212"/>
  <c r="AS213"/>
  <c r="AS214"/>
  <c r="AS215"/>
  <c r="AS2"/>
  <c r="AP216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7"/>
  <c r="AP108"/>
  <c r="AP109"/>
  <c r="AP110"/>
  <c r="AP111"/>
  <c r="AP112"/>
  <c r="AP113"/>
  <c r="AP114"/>
  <c r="AP115"/>
  <c r="AP116"/>
  <c r="AP117"/>
  <c r="AP118"/>
  <c r="AP119"/>
  <c r="AP120"/>
  <c r="AP121"/>
  <c r="AP122"/>
  <c r="AP123"/>
  <c r="AP124"/>
  <c r="AP125"/>
  <c r="AP126"/>
  <c r="AP127"/>
  <c r="AP128"/>
  <c r="AP129"/>
  <c r="AP130"/>
  <c r="AP131"/>
  <c r="AP132"/>
  <c r="AP133"/>
  <c r="AP134"/>
  <c r="AP135"/>
  <c r="AP136"/>
  <c r="AP137"/>
  <c r="AP138"/>
  <c r="AP139"/>
  <c r="AP140"/>
  <c r="AP141"/>
  <c r="AP142"/>
  <c r="AP143"/>
  <c r="AP144"/>
  <c r="AP145"/>
  <c r="AP146"/>
  <c r="AP147"/>
  <c r="AP148"/>
  <c r="AP149"/>
  <c r="AP150"/>
  <c r="AP151"/>
  <c r="AP152"/>
  <c r="AP153"/>
  <c r="AP154"/>
  <c r="AP155"/>
  <c r="AP156"/>
  <c r="AP157"/>
  <c r="AP158"/>
  <c r="AP159"/>
  <c r="AP160"/>
  <c r="AP161"/>
  <c r="AP162"/>
  <c r="AP163"/>
  <c r="AP164"/>
  <c r="AP165"/>
  <c r="AP166"/>
  <c r="AP167"/>
  <c r="AP168"/>
  <c r="AP169"/>
  <c r="AP170"/>
  <c r="AP171"/>
  <c r="AP172"/>
  <c r="AP173"/>
  <c r="AP174"/>
  <c r="AP175"/>
  <c r="AP176"/>
  <c r="AP177"/>
  <c r="AP178"/>
  <c r="AP179"/>
  <c r="AP180"/>
  <c r="AP181"/>
  <c r="AP182"/>
  <c r="AP183"/>
  <c r="AP184"/>
  <c r="AP185"/>
  <c r="AP186"/>
  <c r="AP187"/>
  <c r="AP188"/>
  <c r="AP189"/>
  <c r="AP190"/>
  <c r="AP191"/>
  <c r="AP192"/>
  <c r="AP193"/>
  <c r="AP194"/>
  <c r="AP195"/>
  <c r="AP196"/>
  <c r="AP197"/>
  <c r="AP198"/>
  <c r="AP199"/>
  <c r="AP200"/>
  <c r="AP201"/>
  <c r="AP202"/>
  <c r="AP203"/>
  <c r="AP204"/>
  <c r="AP205"/>
  <c r="AP206"/>
  <c r="AP207"/>
  <c r="AP208"/>
  <c r="AP209"/>
  <c r="AP210"/>
  <c r="AP211"/>
  <c r="AP212"/>
  <c r="AP213"/>
  <c r="AP214"/>
  <c r="AP215"/>
  <c r="AP2"/>
  <c r="G20" i="55"/>
  <c r="D20"/>
  <c r="AX52" i="19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2"/>
  <c r="AW5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AW50"/>
  <c r="AW51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2"/>
  <c r="AP5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2"/>
  <c r="G19" i="55"/>
  <c r="D19"/>
  <c r="AW257" i="18"/>
  <c r="AX257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79"/>
  <c r="AX180"/>
  <c r="AX181"/>
  <c r="AX182"/>
  <c r="AX183"/>
  <c r="AX184"/>
  <c r="AX185"/>
  <c r="AX186"/>
  <c r="AX187"/>
  <c r="AX188"/>
  <c r="AX189"/>
  <c r="AX190"/>
  <c r="AX191"/>
  <c r="AX192"/>
  <c r="AX193"/>
  <c r="AX194"/>
  <c r="AX195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3"/>
  <c r="AX224"/>
  <c r="AX225"/>
  <c r="AX226"/>
  <c r="AX227"/>
  <c r="AX228"/>
  <c r="AX229"/>
  <c r="AX230"/>
  <c r="AX231"/>
  <c r="AX232"/>
  <c r="AX233"/>
  <c r="AX234"/>
  <c r="AX235"/>
  <c r="AX236"/>
  <c r="AX237"/>
  <c r="AX238"/>
  <c r="AX239"/>
  <c r="AX240"/>
  <c r="AX241"/>
  <c r="AX242"/>
  <c r="AX243"/>
  <c r="AX244"/>
  <c r="AX245"/>
  <c r="AX246"/>
  <c r="AX247"/>
  <c r="AX248"/>
  <c r="AX249"/>
  <c r="AX250"/>
  <c r="AX251"/>
  <c r="AX252"/>
  <c r="AX253"/>
  <c r="AX254"/>
  <c r="AX255"/>
  <c r="AX256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AW50"/>
  <c r="AW51"/>
  <c r="AW52"/>
  <c r="AW53"/>
  <c r="AW54"/>
  <c r="AW55"/>
  <c r="AW56"/>
  <c r="AW57"/>
  <c r="AW58"/>
  <c r="AW59"/>
  <c r="AW60"/>
  <c r="AW61"/>
  <c r="AW62"/>
  <c r="AW63"/>
  <c r="AW64"/>
  <c r="AW65"/>
  <c r="AW66"/>
  <c r="AW67"/>
  <c r="AW68"/>
  <c r="AW69"/>
  <c r="AW70"/>
  <c r="AW71"/>
  <c r="AW72"/>
  <c r="AW73"/>
  <c r="AW74"/>
  <c r="AW75"/>
  <c r="AW76"/>
  <c r="AW77"/>
  <c r="AW78"/>
  <c r="AW79"/>
  <c r="AW80"/>
  <c r="AW81"/>
  <c r="AW82"/>
  <c r="AW83"/>
  <c r="AW84"/>
  <c r="AW85"/>
  <c r="AW86"/>
  <c r="AW87"/>
  <c r="AW88"/>
  <c r="AW89"/>
  <c r="AW90"/>
  <c r="AW91"/>
  <c r="AW92"/>
  <c r="AW93"/>
  <c r="AW94"/>
  <c r="AW95"/>
  <c r="AW96"/>
  <c r="AW97"/>
  <c r="AW98"/>
  <c r="AW99"/>
  <c r="AW100"/>
  <c r="AW101"/>
  <c r="AW102"/>
  <c r="AW103"/>
  <c r="AW104"/>
  <c r="AW105"/>
  <c r="AW106"/>
  <c r="AW107"/>
  <c r="AW108"/>
  <c r="AW109"/>
  <c r="AW110"/>
  <c r="AW111"/>
  <c r="AW112"/>
  <c r="AW113"/>
  <c r="AW114"/>
  <c r="AW115"/>
  <c r="AW116"/>
  <c r="AW117"/>
  <c r="AW118"/>
  <c r="AW119"/>
  <c r="AW120"/>
  <c r="AW121"/>
  <c r="AW122"/>
  <c r="AW123"/>
  <c r="AW124"/>
  <c r="AW125"/>
  <c r="AW126"/>
  <c r="AW127"/>
  <c r="AW128"/>
  <c r="AW129"/>
  <c r="AW130"/>
  <c r="AW131"/>
  <c r="AW132"/>
  <c r="AW133"/>
  <c r="AW134"/>
  <c r="AW135"/>
  <c r="AW136"/>
  <c r="AW137"/>
  <c r="AW138"/>
  <c r="AW139"/>
  <c r="AW140"/>
  <c r="AW141"/>
  <c r="AW142"/>
  <c r="AW143"/>
  <c r="AW144"/>
  <c r="AW145"/>
  <c r="AW146"/>
  <c r="AW147"/>
  <c r="AW148"/>
  <c r="AW149"/>
  <c r="AW150"/>
  <c r="AW151"/>
  <c r="AW152"/>
  <c r="AW153"/>
  <c r="AW154"/>
  <c r="AW155"/>
  <c r="AW156"/>
  <c r="AW157"/>
  <c r="AW158"/>
  <c r="AW159"/>
  <c r="AW160"/>
  <c r="AW161"/>
  <c r="AW162"/>
  <c r="AW163"/>
  <c r="AW164"/>
  <c r="AW165"/>
  <c r="AW166"/>
  <c r="AW167"/>
  <c r="AW168"/>
  <c r="AW169"/>
  <c r="AW170"/>
  <c r="AW171"/>
  <c r="AW172"/>
  <c r="AW173"/>
  <c r="AW174"/>
  <c r="AW175"/>
  <c r="AW176"/>
  <c r="AW177"/>
  <c r="AW178"/>
  <c r="AW179"/>
  <c r="AW180"/>
  <c r="AW181"/>
  <c r="AW182"/>
  <c r="AW183"/>
  <c r="AW184"/>
  <c r="AW185"/>
  <c r="AW186"/>
  <c r="AW187"/>
  <c r="AW188"/>
  <c r="AW189"/>
  <c r="AW190"/>
  <c r="AW191"/>
  <c r="AW192"/>
  <c r="AW193"/>
  <c r="AW194"/>
  <c r="AW195"/>
  <c r="AW196"/>
  <c r="AW197"/>
  <c r="AW198"/>
  <c r="AW199"/>
  <c r="AW200"/>
  <c r="AW201"/>
  <c r="AW202"/>
  <c r="AW203"/>
  <c r="AW204"/>
  <c r="AW205"/>
  <c r="AW206"/>
  <c r="AW207"/>
  <c r="AW208"/>
  <c r="AW209"/>
  <c r="AW210"/>
  <c r="AW211"/>
  <c r="AW212"/>
  <c r="AW213"/>
  <c r="AW214"/>
  <c r="AW215"/>
  <c r="AW216"/>
  <c r="AW217"/>
  <c r="AW218"/>
  <c r="AW219"/>
  <c r="AW220"/>
  <c r="AW221"/>
  <c r="AW222"/>
  <c r="AW223"/>
  <c r="AW224"/>
  <c r="AW225"/>
  <c r="AW226"/>
  <c r="AW227"/>
  <c r="AW228"/>
  <c r="AW229"/>
  <c r="AW230"/>
  <c r="AW231"/>
  <c r="AW232"/>
  <c r="AW233"/>
  <c r="AW234"/>
  <c r="AW235"/>
  <c r="AW236"/>
  <c r="AW237"/>
  <c r="AW238"/>
  <c r="AW239"/>
  <c r="AW240"/>
  <c r="AW241"/>
  <c r="AW242"/>
  <c r="AW243"/>
  <c r="AW244"/>
  <c r="AW245"/>
  <c r="AW246"/>
  <c r="AW247"/>
  <c r="AW248"/>
  <c r="AW249"/>
  <c r="AW250"/>
  <c r="AW251"/>
  <c r="AW252"/>
  <c r="AW253"/>
  <c r="AW254"/>
  <c r="AW255"/>
  <c r="AW256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125"/>
  <c r="AT126"/>
  <c r="AT127"/>
  <c r="AT128"/>
  <c r="AT129"/>
  <c r="AT130"/>
  <c r="AT131"/>
  <c r="AT132"/>
  <c r="AT133"/>
  <c r="AT134"/>
  <c r="AT135"/>
  <c r="AT136"/>
  <c r="AT137"/>
  <c r="AT138"/>
  <c r="AT139"/>
  <c r="AT140"/>
  <c r="AT141"/>
  <c r="AT142"/>
  <c r="AT143"/>
  <c r="AT144"/>
  <c r="AT145"/>
  <c r="AT146"/>
  <c r="AT147"/>
  <c r="AT148"/>
  <c r="AT149"/>
  <c r="AT150"/>
  <c r="AT151"/>
  <c r="AT152"/>
  <c r="AT153"/>
  <c r="AT154"/>
  <c r="AT155"/>
  <c r="AT156"/>
  <c r="AT157"/>
  <c r="AT158"/>
  <c r="AT159"/>
  <c r="AT160"/>
  <c r="AT161"/>
  <c r="AT162"/>
  <c r="AT163"/>
  <c r="AT164"/>
  <c r="AT165"/>
  <c r="AT166"/>
  <c r="AT167"/>
  <c r="AT168"/>
  <c r="AT169"/>
  <c r="AT170"/>
  <c r="AT171"/>
  <c r="AT172"/>
  <c r="AT173"/>
  <c r="AT174"/>
  <c r="AT175"/>
  <c r="AT176"/>
  <c r="AT177"/>
  <c r="AT178"/>
  <c r="AT179"/>
  <c r="AT180"/>
  <c r="AT181"/>
  <c r="AT182"/>
  <c r="AT183"/>
  <c r="AT184"/>
  <c r="AT185"/>
  <c r="AT186"/>
  <c r="AT187"/>
  <c r="AT188"/>
  <c r="AT189"/>
  <c r="AT190"/>
  <c r="AT191"/>
  <c r="AT192"/>
  <c r="AT193"/>
  <c r="AT194"/>
  <c r="AT195"/>
  <c r="AT196"/>
  <c r="AT197"/>
  <c r="AT198"/>
  <c r="AT199"/>
  <c r="AT200"/>
  <c r="AT201"/>
  <c r="AT202"/>
  <c r="AT203"/>
  <c r="AT204"/>
  <c r="AT205"/>
  <c r="AT206"/>
  <c r="AT207"/>
  <c r="AT208"/>
  <c r="AT209"/>
  <c r="AT210"/>
  <c r="AT211"/>
  <c r="AT212"/>
  <c r="AT213"/>
  <c r="AT214"/>
  <c r="AT215"/>
  <c r="AT216"/>
  <c r="AT217"/>
  <c r="AT218"/>
  <c r="AT219"/>
  <c r="AT220"/>
  <c r="AT221"/>
  <c r="AT222"/>
  <c r="AT223"/>
  <c r="AT224"/>
  <c r="AT225"/>
  <c r="AT226"/>
  <c r="AT227"/>
  <c r="AT228"/>
  <c r="AT229"/>
  <c r="AT230"/>
  <c r="AT231"/>
  <c r="AT232"/>
  <c r="AT233"/>
  <c r="AT234"/>
  <c r="AT235"/>
  <c r="AT236"/>
  <c r="AT237"/>
  <c r="AT238"/>
  <c r="AT239"/>
  <c r="AT240"/>
  <c r="AT241"/>
  <c r="AT242"/>
  <c r="AT243"/>
  <c r="AT244"/>
  <c r="AT245"/>
  <c r="AT246"/>
  <c r="AT247"/>
  <c r="AT248"/>
  <c r="AT249"/>
  <c r="AT250"/>
  <c r="AT251"/>
  <c r="AT252"/>
  <c r="AT253"/>
  <c r="AT254"/>
  <c r="AT255"/>
  <c r="AT256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S57"/>
  <c r="AS58"/>
  <c r="AS59"/>
  <c r="AS60"/>
  <c r="AS61"/>
  <c r="AS62"/>
  <c r="AS63"/>
  <c r="AS64"/>
  <c r="AS65"/>
  <c r="AS66"/>
  <c r="AS67"/>
  <c r="AS68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86"/>
  <c r="AS87"/>
  <c r="AS88"/>
  <c r="AS89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AS107"/>
  <c r="AS108"/>
  <c r="AS109"/>
  <c r="AS110"/>
  <c r="AS111"/>
  <c r="AS112"/>
  <c r="AS113"/>
  <c r="AS114"/>
  <c r="AS115"/>
  <c r="AS116"/>
  <c r="AS117"/>
  <c r="AS118"/>
  <c r="AS119"/>
  <c r="AS120"/>
  <c r="AS121"/>
  <c r="AS122"/>
  <c r="AS123"/>
  <c r="AS124"/>
  <c r="AS125"/>
  <c r="AS126"/>
  <c r="AS127"/>
  <c r="AS128"/>
  <c r="AS129"/>
  <c r="AS130"/>
  <c r="AS131"/>
  <c r="AS132"/>
  <c r="AS133"/>
  <c r="AS134"/>
  <c r="AS135"/>
  <c r="AS136"/>
  <c r="AS137"/>
  <c r="AS138"/>
  <c r="AS139"/>
  <c r="AS140"/>
  <c r="AS141"/>
  <c r="AS142"/>
  <c r="AS143"/>
  <c r="AS144"/>
  <c r="AS145"/>
  <c r="AS146"/>
  <c r="AS147"/>
  <c r="AS148"/>
  <c r="AS149"/>
  <c r="AS150"/>
  <c r="AS151"/>
  <c r="AS152"/>
  <c r="AS153"/>
  <c r="AS154"/>
  <c r="AS155"/>
  <c r="AS156"/>
  <c r="AS157"/>
  <c r="AS158"/>
  <c r="AS159"/>
  <c r="AS160"/>
  <c r="AS161"/>
  <c r="AS162"/>
  <c r="AS163"/>
  <c r="AS164"/>
  <c r="AS165"/>
  <c r="AS166"/>
  <c r="AS167"/>
  <c r="AS168"/>
  <c r="AS169"/>
  <c r="AS170"/>
  <c r="AS171"/>
  <c r="AS172"/>
  <c r="AS173"/>
  <c r="AS174"/>
  <c r="AS175"/>
  <c r="AS176"/>
  <c r="AS177"/>
  <c r="AS178"/>
  <c r="AS179"/>
  <c r="AS180"/>
  <c r="AS181"/>
  <c r="AS182"/>
  <c r="AS183"/>
  <c r="AS184"/>
  <c r="AS185"/>
  <c r="AS186"/>
  <c r="AS187"/>
  <c r="AS188"/>
  <c r="AS189"/>
  <c r="AS190"/>
  <c r="AS191"/>
  <c r="AS192"/>
  <c r="AS193"/>
  <c r="AS194"/>
  <c r="AS195"/>
  <c r="AS196"/>
  <c r="AS197"/>
  <c r="AS198"/>
  <c r="AS199"/>
  <c r="AS200"/>
  <c r="AS201"/>
  <c r="AS202"/>
  <c r="AS203"/>
  <c r="AS204"/>
  <c r="AS205"/>
  <c r="AS206"/>
  <c r="AS207"/>
  <c r="AS208"/>
  <c r="AS209"/>
  <c r="AS210"/>
  <c r="AS211"/>
  <c r="AS212"/>
  <c r="AS213"/>
  <c r="AS214"/>
  <c r="AS215"/>
  <c r="AS216"/>
  <c r="AS217"/>
  <c r="AS218"/>
  <c r="AS219"/>
  <c r="AS220"/>
  <c r="AS221"/>
  <c r="AS222"/>
  <c r="AS223"/>
  <c r="AS224"/>
  <c r="AS225"/>
  <c r="AS226"/>
  <c r="AS227"/>
  <c r="AS228"/>
  <c r="AS229"/>
  <c r="AS230"/>
  <c r="AS231"/>
  <c r="AS232"/>
  <c r="AS233"/>
  <c r="AS234"/>
  <c r="AS235"/>
  <c r="AS236"/>
  <c r="AS237"/>
  <c r="AS238"/>
  <c r="AS239"/>
  <c r="AS240"/>
  <c r="AS241"/>
  <c r="AS242"/>
  <c r="AS243"/>
  <c r="AS244"/>
  <c r="AS245"/>
  <c r="AS246"/>
  <c r="AS247"/>
  <c r="AS248"/>
  <c r="AS249"/>
  <c r="AS250"/>
  <c r="AS251"/>
  <c r="AS252"/>
  <c r="AS253"/>
  <c r="AS254"/>
  <c r="AS255"/>
  <c r="AS256"/>
  <c r="AS2"/>
  <c r="AP257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7"/>
  <c r="AP108"/>
  <c r="AP109"/>
  <c r="AP110"/>
  <c r="AP111"/>
  <c r="AP112"/>
  <c r="AP113"/>
  <c r="AP114"/>
  <c r="AP115"/>
  <c r="AP116"/>
  <c r="AP117"/>
  <c r="AP118"/>
  <c r="AP119"/>
  <c r="AP120"/>
  <c r="AP121"/>
  <c r="AP122"/>
  <c r="AP123"/>
  <c r="AP124"/>
  <c r="AP125"/>
  <c r="AP126"/>
  <c r="AP127"/>
  <c r="AP128"/>
  <c r="AP129"/>
  <c r="AP130"/>
  <c r="AP131"/>
  <c r="AP132"/>
  <c r="AP133"/>
  <c r="AP134"/>
  <c r="AP135"/>
  <c r="AP136"/>
  <c r="AP137"/>
  <c r="AP138"/>
  <c r="AP139"/>
  <c r="AP140"/>
  <c r="AP141"/>
  <c r="AP142"/>
  <c r="AP143"/>
  <c r="AP144"/>
  <c r="AP145"/>
  <c r="AP146"/>
  <c r="AP147"/>
  <c r="AP148"/>
  <c r="AP149"/>
  <c r="AP150"/>
  <c r="AP151"/>
  <c r="AP152"/>
  <c r="AP153"/>
  <c r="AP154"/>
  <c r="AP155"/>
  <c r="AP156"/>
  <c r="AP157"/>
  <c r="AP158"/>
  <c r="AP159"/>
  <c r="AP160"/>
  <c r="AP161"/>
  <c r="AP162"/>
  <c r="AP163"/>
  <c r="AP164"/>
  <c r="AP165"/>
  <c r="AP166"/>
  <c r="AP167"/>
  <c r="AP168"/>
  <c r="AP169"/>
  <c r="AP170"/>
  <c r="AP171"/>
  <c r="AP172"/>
  <c r="AP173"/>
  <c r="AP174"/>
  <c r="AP175"/>
  <c r="AP176"/>
  <c r="AP177"/>
  <c r="AP178"/>
  <c r="AP179"/>
  <c r="AP180"/>
  <c r="AP181"/>
  <c r="AP182"/>
  <c r="AP183"/>
  <c r="AP184"/>
  <c r="AP185"/>
  <c r="AP186"/>
  <c r="AP187"/>
  <c r="AP188"/>
  <c r="AP189"/>
  <c r="AP190"/>
  <c r="AP191"/>
  <c r="AP192"/>
  <c r="AP193"/>
  <c r="AP194"/>
  <c r="AP195"/>
  <c r="AP196"/>
  <c r="AP197"/>
  <c r="AP198"/>
  <c r="AP199"/>
  <c r="AP200"/>
  <c r="AP201"/>
  <c r="AP202"/>
  <c r="AP203"/>
  <c r="AP204"/>
  <c r="AP205"/>
  <c r="AP206"/>
  <c r="AP207"/>
  <c r="AP208"/>
  <c r="AP209"/>
  <c r="AP210"/>
  <c r="AP211"/>
  <c r="AP212"/>
  <c r="AP213"/>
  <c r="AP214"/>
  <c r="AP215"/>
  <c r="AP216"/>
  <c r="AP217"/>
  <c r="AP218"/>
  <c r="AP219"/>
  <c r="AP220"/>
  <c r="AP221"/>
  <c r="AP222"/>
  <c r="AP223"/>
  <c r="AP224"/>
  <c r="AP225"/>
  <c r="AP226"/>
  <c r="AP227"/>
  <c r="AP228"/>
  <c r="AP229"/>
  <c r="AP230"/>
  <c r="AP231"/>
  <c r="AP232"/>
  <c r="AP233"/>
  <c r="AP234"/>
  <c r="AP235"/>
  <c r="AP236"/>
  <c r="AP237"/>
  <c r="AP238"/>
  <c r="AP239"/>
  <c r="AP240"/>
  <c r="AP241"/>
  <c r="AP242"/>
  <c r="AP243"/>
  <c r="AP244"/>
  <c r="AP245"/>
  <c r="AP246"/>
  <c r="AP247"/>
  <c r="AP248"/>
  <c r="AP249"/>
  <c r="AP250"/>
  <c r="AP251"/>
  <c r="AP252"/>
  <c r="AP253"/>
  <c r="AP254"/>
  <c r="AP255"/>
  <c r="AP256"/>
  <c r="AP2"/>
  <c r="AN257"/>
  <c r="G17" i="55"/>
  <c r="D17"/>
  <c r="AX25" i="16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"/>
  <c r="AW25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"/>
  <c r="AP25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"/>
  <c r="AN25"/>
  <c r="G16" i="55"/>
  <c r="I16" s="1"/>
  <c r="D16"/>
  <c r="AX3" i="15"/>
  <c r="AX4"/>
  <c r="AX5"/>
  <c r="AX37" s="1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2"/>
  <c r="AW37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2"/>
  <c r="AN37"/>
  <c r="AP37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2"/>
  <c r="G15" i="55"/>
  <c r="I15" s="1"/>
  <c r="D15"/>
  <c r="AX38" i="14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2"/>
  <c r="AW38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2"/>
  <c r="AN38"/>
  <c r="AP38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2"/>
  <c r="G14" i="55"/>
  <c r="D14"/>
  <c r="AX29" i="13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"/>
  <c r="AW29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"/>
  <c r="AP29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"/>
  <c r="AN29"/>
  <c r="G13" i="55"/>
  <c r="D13"/>
  <c r="AX12" i="12"/>
  <c r="AX3"/>
  <c r="AX4"/>
  <c r="AX5"/>
  <c r="AX6"/>
  <c r="AX7"/>
  <c r="AX8"/>
  <c r="AX9"/>
  <c r="AX10"/>
  <c r="AX11"/>
  <c r="AX2"/>
  <c r="AW12"/>
  <c r="AW3"/>
  <c r="AW4"/>
  <c r="AW5"/>
  <c r="AW6"/>
  <c r="AW7"/>
  <c r="AW8"/>
  <c r="AW9"/>
  <c r="AW10"/>
  <c r="AW11"/>
  <c r="AW2"/>
  <c r="AT3"/>
  <c r="AT4"/>
  <c r="AT5"/>
  <c r="AT6"/>
  <c r="AT7"/>
  <c r="AT8"/>
  <c r="AT9"/>
  <c r="AT10"/>
  <c r="AT11"/>
  <c r="AT2"/>
  <c r="AS3"/>
  <c r="AS4"/>
  <c r="AS5"/>
  <c r="AS6"/>
  <c r="AS7"/>
  <c r="AS8"/>
  <c r="AS9"/>
  <c r="AS10"/>
  <c r="AS11"/>
  <c r="AS2"/>
  <c r="AP12"/>
  <c r="AP3"/>
  <c r="AP4"/>
  <c r="AP5"/>
  <c r="AP6"/>
  <c r="AP7"/>
  <c r="AP8"/>
  <c r="AP9"/>
  <c r="AP10"/>
  <c r="AP11"/>
  <c r="AP2"/>
  <c r="AN12"/>
  <c r="G12" i="55"/>
  <c r="D12"/>
  <c r="AW33" i="11"/>
  <c r="AX33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2"/>
  <c r="AP33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2"/>
  <c r="AN33"/>
  <c r="G11" i="55"/>
  <c r="D11"/>
  <c r="AW10" i="10"/>
  <c r="AX10"/>
  <c r="AX3"/>
  <c r="AX4"/>
  <c r="AX5"/>
  <c r="AX6"/>
  <c r="AX7"/>
  <c r="AX8"/>
  <c r="AX9"/>
  <c r="AX2"/>
  <c r="AW3"/>
  <c r="AW4"/>
  <c r="AW5"/>
  <c r="AW6"/>
  <c r="AW7"/>
  <c r="AW8"/>
  <c r="AW9"/>
  <c r="AW2"/>
  <c r="AT3"/>
  <c r="AT4"/>
  <c r="AT5"/>
  <c r="AT6"/>
  <c r="AT7"/>
  <c r="AT8"/>
  <c r="AT9"/>
  <c r="AT2"/>
  <c r="AS3"/>
  <c r="AS4"/>
  <c r="AS5"/>
  <c r="AS6"/>
  <c r="AS7"/>
  <c r="AS8"/>
  <c r="AS9"/>
  <c r="AS2"/>
  <c r="AP10"/>
  <c r="AP3"/>
  <c r="AP4"/>
  <c r="AP5"/>
  <c r="AP6"/>
  <c r="AP7"/>
  <c r="AP8"/>
  <c r="AP9"/>
  <c r="AP2"/>
  <c r="AN10"/>
  <c r="G10" i="55"/>
  <c r="D10"/>
  <c r="AX2" i="9"/>
  <c r="AW2"/>
  <c r="AT2"/>
  <c r="AS2"/>
  <c r="AP2"/>
  <c r="G9" i="55"/>
  <c r="I9" s="1"/>
  <c r="D9"/>
  <c r="AW53" i="8"/>
  <c r="AX53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AW50"/>
  <c r="AW51"/>
  <c r="AW52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2"/>
  <c r="AP53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2"/>
  <c r="AN53"/>
  <c r="G8" i="55"/>
  <c r="I8" s="1"/>
  <c r="D8"/>
  <c r="AW35" i="7"/>
  <c r="AX35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2"/>
  <c r="AP35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2"/>
  <c r="AN35"/>
  <c r="G7" i="55"/>
  <c r="D7"/>
  <c r="AW63" i="6"/>
  <c r="AX63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AW50"/>
  <c r="AW51"/>
  <c r="AW52"/>
  <c r="AW53"/>
  <c r="AW54"/>
  <c r="AW55"/>
  <c r="AW56"/>
  <c r="AW57"/>
  <c r="AW58"/>
  <c r="AW59"/>
  <c r="AW60"/>
  <c r="AW61"/>
  <c r="AW62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S57"/>
  <c r="AS58"/>
  <c r="AS59"/>
  <c r="AS60"/>
  <c r="AS61"/>
  <c r="AS62"/>
  <c r="AS2"/>
  <c r="AP63"/>
  <c r="AN63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2"/>
  <c r="G6" i="55"/>
  <c r="D6"/>
  <c r="AW15" i="5"/>
  <c r="AX15"/>
  <c r="AX3"/>
  <c r="AX4"/>
  <c r="AX5"/>
  <c r="AX6"/>
  <c r="AX7"/>
  <c r="AX8"/>
  <c r="AX9"/>
  <c r="AX10"/>
  <c r="AX11"/>
  <c r="AX12"/>
  <c r="AX13"/>
  <c r="AX14"/>
  <c r="AX2"/>
  <c r="AW3"/>
  <c r="AW4"/>
  <c r="AW5"/>
  <c r="AW6"/>
  <c r="AW7"/>
  <c r="AW8"/>
  <c r="AW9"/>
  <c r="AW10"/>
  <c r="AW11"/>
  <c r="AW12"/>
  <c r="AW13"/>
  <c r="AW14"/>
  <c r="AW2"/>
  <c r="AT3"/>
  <c r="AT4"/>
  <c r="AT5"/>
  <c r="AT6"/>
  <c r="AT7"/>
  <c r="AT8"/>
  <c r="AT9"/>
  <c r="AT10"/>
  <c r="AT11"/>
  <c r="AT12"/>
  <c r="AT13"/>
  <c r="AT14"/>
  <c r="AT2"/>
  <c r="AS3"/>
  <c r="AS4"/>
  <c r="AS5"/>
  <c r="AS6"/>
  <c r="AS7"/>
  <c r="AS8"/>
  <c r="AS9"/>
  <c r="AS10"/>
  <c r="AS11"/>
  <c r="AS12"/>
  <c r="AS13"/>
  <c r="AS14"/>
  <c r="AS2"/>
  <c r="AP15"/>
  <c r="AP3"/>
  <c r="AP4"/>
  <c r="AP5"/>
  <c r="AP6"/>
  <c r="AP7"/>
  <c r="AP8"/>
  <c r="AP9"/>
  <c r="AP10"/>
  <c r="AP11"/>
  <c r="AP12"/>
  <c r="AP13"/>
  <c r="AP14"/>
  <c r="AP2"/>
  <c r="AN15"/>
  <c r="G5" i="55"/>
  <c r="I5" s="1"/>
  <c r="D5"/>
  <c r="F5" s="1"/>
  <c r="AW39" i="4"/>
  <c r="AX39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2"/>
  <c r="AP39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2"/>
  <c r="G4" i="55"/>
  <c r="I4" s="1"/>
  <c r="D4"/>
  <c r="AW29" i="3"/>
  <c r="AX29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"/>
  <c r="AP29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"/>
  <c r="G3" i="55"/>
  <c r="D3"/>
  <c r="AX19" i="2"/>
  <c r="AW19"/>
  <c r="AX3"/>
  <c r="AX4"/>
  <c r="AX5"/>
  <c r="AX6"/>
  <c r="AX7"/>
  <c r="AX8"/>
  <c r="AX9"/>
  <c r="AX10"/>
  <c r="AX11"/>
  <c r="AX12"/>
  <c r="AX13"/>
  <c r="AX14"/>
  <c r="AX15"/>
  <c r="AX16"/>
  <c r="AX17"/>
  <c r="AX18"/>
  <c r="AX2"/>
  <c r="AW3"/>
  <c r="AW4"/>
  <c r="AW5"/>
  <c r="AW6"/>
  <c r="AW7"/>
  <c r="AW8"/>
  <c r="AW9"/>
  <c r="AW10"/>
  <c r="AW11"/>
  <c r="AW12"/>
  <c r="AW13"/>
  <c r="AW14"/>
  <c r="AW15"/>
  <c r="AW16"/>
  <c r="AW17"/>
  <c r="AW18"/>
  <c r="AW2"/>
  <c r="AT3"/>
  <c r="AT4"/>
  <c r="AT5"/>
  <c r="AT6"/>
  <c r="AT7"/>
  <c r="AT8"/>
  <c r="AT9"/>
  <c r="AT10"/>
  <c r="AT11"/>
  <c r="AT12"/>
  <c r="AT13"/>
  <c r="AT14"/>
  <c r="AT15"/>
  <c r="AT16"/>
  <c r="AT17"/>
  <c r="AT18"/>
  <c r="AT2"/>
  <c r="AS3"/>
  <c r="AS4"/>
  <c r="AS5"/>
  <c r="AS6"/>
  <c r="AS7"/>
  <c r="AS8"/>
  <c r="AS9"/>
  <c r="AS10"/>
  <c r="AS11"/>
  <c r="AS12"/>
  <c r="AS13"/>
  <c r="AS14"/>
  <c r="AS15"/>
  <c r="AS16"/>
  <c r="AS17"/>
  <c r="AS18"/>
  <c r="AS2"/>
  <c r="AP19"/>
  <c r="AP3"/>
  <c r="AP4"/>
  <c r="AP5"/>
  <c r="AP6"/>
  <c r="AP7"/>
  <c r="AP8"/>
  <c r="AP9"/>
  <c r="AP10"/>
  <c r="AP11"/>
  <c r="AP12"/>
  <c r="AP13"/>
  <c r="AP14"/>
  <c r="AP15"/>
  <c r="AP16"/>
  <c r="AP17"/>
  <c r="AP18"/>
  <c r="AP2"/>
  <c r="G2" i="55"/>
  <c r="I2" s="1"/>
  <c r="D2"/>
  <c r="F2" s="1"/>
  <c r="AP22" i="1"/>
  <c r="AN22"/>
  <c r="AX22"/>
  <c r="AW2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"/>
  <c r="AW3"/>
  <c r="AW4"/>
  <c r="AW5"/>
  <c r="AW6"/>
  <c r="AW7"/>
  <c r="AW8"/>
  <c r="AW9"/>
  <c r="AW10"/>
  <c r="AW11"/>
  <c r="AW12"/>
  <c r="AW13"/>
  <c r="AW14"/>
  <c r="AW15"/>
  <c r="AW16"/>
  <c r="AW17"/>
  <c r="AW18"/>
  <c r="AW19"/>
  <c r="AW20"/>
  <c r="AW21"/>
  <c r="AW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"/>
  <c r="AP3"/>
  <c r="AP4"/>
  <c r="AP5"/>
  <c r="AP6"/>
  <c r="AP7"/>
  <c r="AP8"/>
  <c r="AP9"/>
  <c r="AP10"/>
  <c r="AP11"/>
  <c r="AP12"/>
  <c r="AP13"/>
  <c r="AP14"/>
  <c r="AP15"/>
  <c r="AP16"/>
  <c r="AP17"/>
  <c r="AP18"/>
  <c r="AP19"/>
  <c r="AP20"/>
  <c r="AP21"/>
  <c r="AP2"/>
  <c r="I3" i="55"/>
  <c r="I6"/>
  <c r="I7"/>
  <c r="I10"/>
  <c r="I12"/>
  <c r="I13"/>
  <c r="I14"/>
  <c r="I19"/>
  <c r="I20"/>
  <c r="I21"/>
  <c r="I23"/>
  <c r="I26"/>
  <c r="I27"/>
  <c r="I38"/>
  <c r="I39"/>
  <c r="I48"/>
  <c r="I49"/>
  <c r="I51"/>
  <c r="I52"/>
  <c r="I56"/>
  <c r="F3"/>
  <c r="F4"/>
  <c r="F6"/>
  <c r="F7"/>
  <c r="F8"/>
  <c r="F9"/>
  <c r="F10"/>
  <c r="F12"/>
  <c r="F13"/>
  <c r="F14"/>
  <c r="F15"/>
  <c r="F19"/>
  <c r="F20"/>
  <c r="F21"/>
  <c r="F23"/>
  <c r="F24"/>
  <c r="F27"/>
  <c r="F30"/>
  <c r="F37"/>
  <c r="F38"/>
  <c r="F39"/>
  <c r="F48"/>
  <c r="F49"/>
  <c r="F51"/>
  <c r="F56"/>
  <c r="AN39" i="4"/>
  <c r="AN29" i="3"/>
  <c r="AN19" i="2"/>
  <c r="I17" i="55" l="1"/>
  <c r="I25"/>
  <c r="F60"/>
  <c r="F62" s="1"/>
  <c r="I60" l="1"/>
  <c r="I62" s="1"/>
</calcChain>
</file>

<file path=xl/sharedStrings.xml><?xml version="1.0" encoding="utf-8"?>
<sst xmlns="http://schemas.openxmlformats.org/spreadsheetml/2006/main" count="32424" uniqueCount="391">
  <si>
    <t>Id</t>
  </si>
  <si>
    <t>Project_No</t>
  </si>
  <si>
    <t>Proj_Name</t>
  </si>
  <si>
    <t>LeadEntity</t>
  </si>
  <si>
    <t>Contact</t>
  </si>
  <si>
    <t>Phone</t>
  </si>
  <si>
    <t>Email</t>
  </si>
  <si>
    <t>Proj_Partn</t>
  </si>
  <si>
    <t>Proj_Type</t>
  </si>
  <si>
    <t>OnOff_Line</t>
  </si>
  <si>
    <t>Inches</t>
  </si>
  <si>
    <t>Residence</t>
  </si>
  <si>
    <t>Latitude</t>
  </si>
  <si>
    <t>Longitude</t>
  </si>
  <si>
    <t>Permit</t>
  </si>
  <si>
    <t>Add_Treat</t>
  </si>
  <si>
    <t>Descript</t>
  </si>
  <si>
    <t>Proj_Acres</t>
  </si>
  <si>
    <t>Treated_Ac</t>
  </si>
  <si>
    <t>TreatTrain</t>
  </si>
  <si>
    <t>Proj_Cost</t>
  </si>
  <si>
    <t>OM_Cost</t>
  </si>
  <si>
    <t>Funding</t>
  </si>
  <si>
    <t>Status</t>
  </si>
  <si>
    <t>Start</t>
  </si>
  <si>
    <t>Complete</t>
  </si>
  <si>
    <t>Map_Type</t>
  </si>
  <si>
    <t>Map_Name</t>
  </si>
  <si>
    <t>BMAP_Num</t>
  </si>
  <si>
    <t>BASIN</t>
  </si>
  <si>
    <t>FEATURE</t>
  </si>
  <si>
    <t>OBJECTID</t>
  </si>
  <si>
    <t>Sub_Basin</t>
  </si>
  <si>
    <t>Basin_ID</t>
  </si>
  <si>
    <t>HSPF_LU</t>
  </si>
  <si>
    <t>HSPF_LUID</t>
  </si>
  <si>
    <t>LCCODE1</t>
  </si>
  <si>
    <t>LUCODE1</t>
  </si>
  <si>
    <t>Seq_ID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</si>
  <si>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</si>
  <si>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</si>
  <si>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</si>
  <si>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</si>
  <si>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</si>
  <si>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</si>
  <si>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</si>
  <si>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</si>
  <si>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</si>
  <si>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</si>
  <si>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Acres</t>
  </si>
  <si>
    <t>240805-2</t>
  </si>
  <si>
    <t>79070-3547-02 (Pond 2)</t>
  </si>
  <si>
    <t>FDOT</t>
  </si>
  <si>
    <t>Pat Muench, P.E.</t>
  </si>
  <si>
    <t>386-943-5000</t>
  </si>
  <si>
    <t>patrick.muench@dot.state.fl.us</t>
  </si>
  <si>
    <t>2</t>
  </si>
  <si>
    <t>On-line</t>
  </si>
  <si>
    <t>40-127-23082</t>
  </si>
  <si>
    <t>Roadside swale</t>
  </si>
  <si>
    <t>Pond size = 2.74</t>
  </si>
  <si>
    <t>yes</t>
  </si>
  <si>
    <t>06/21/2007</t>
  </si>
  <si>
    <t>GIS</t>
  </si>
  <si>
    <t>LakeHarney_FDOT_Inventory</t>
  </si>
  <si>
    <t>FDOT 1</t>
  </si>
  <si>
    <t>DEEP CREEK DIVERSION</t>
  </si>
  <si>
    <t>CANAL</t>
  </si>
  <si>
    <t>Harney-1</t>
  </si>
  <si>
    <t>Forest</t>
  </si>
  <si>
    <t>Wetlands</t>
  </si>
  <si>
    <t>Industrial and commercial</t>
  </si>
  <si>
    <t>79070-3547-03 (Pond 3)</t>
  </si>
  <si>
    <t>Pond size = 0.71</t>
  </si>
  <si>
    <t>FDOT 2</t>
  </si>
  <si>
    <t>79070-3547-04 (Pond 4)</t>
  </si>
  <si>
    <t>Pond size = 1.37</t>
  </si>
  <si>
    <t>FDOT 3</t>
  </si>
  <si>
    <t>79070-3547-06 (Pond 6)</t>
  </si>
  <si>
    <t>Pond size = 3.49, pond not in BMAP</t>
  </si>
  <si>
    <t>FDOT 4</t>
  </si>
  <si>
    <t>AKINS BAY SLOUGH</t>
  </si>
  <si>
    <t>SLOUGH</t>
  </si>
  <si>
    <t>Open land and barren land</t>
  </si>
  <si>
    <t>Rangeland</t>
  </si>
  <si>
    <t>79070-3546-03 (Pond 9)</t>
  </si>
  <si>
    <t>Pond size = 1.32</t>
  </si>
  <si>
    <t>FDOT 5</t>
  </si>
  <si>
    <t>DEEP CR-LK ASHBY CA</t>
  </si>
  <si>
    <t>Harney-2</t>
  </si>
  <si>
    <t>Pasture</t>
  </si>
  <si>
    <t>Agriculture general</t>
  </si>
  <si>
    <t>Low density residential</t>
  </si>
  <si>
    <t>79070-3546-02 (Pond 8)</t>
  </si>
  <si>
    <t>Pond size = 2.05</t>
  </si>
  <si>
    <t>FDOT 6</t>
  </si>
  <si>
    <t>Medium density residential</t>
  </si>
  <si>
    <t>79070-3547-05 (Pond 5)</t>
  </si>
  <si>
    <t>Pond size = 2.88</t>
  </si>
  <si>
    <t>FDOT 7</t>
  </si>
  <si>
    <t>79070-3546-01 (Pond 7)</t>
  </si>
  <si>
    <t>On-Line</t>
  </si>
  <si>
    <t>Pond size = 2.72</t>
  </si>
  <si>
    <t>FDOT 8</t>
  </si>
  <si>
    <t>79070-3546-04 (Pond 10)</t>
  </si>
  <si>
    <t>Pond size = 4.43, pond not in BMAP</t>
  </si>
  <si>
    <t>FDOT 9</t>
  </si>
  <si>
    <t>408463-1</t>
  </si>
  <si>
    <t>79110-xxx3-08 (Pond 4)</t>
  </si>
  <si>
    <t>4-127-64105</t>
  </si>
  <si>
    <t>Pond size = 2.620, Part of basin  in Lake Monroe BMAP</t>
  </si>
  <si>
    <t>10/04/2008</t>
  </si>
  <si>
    <t>FDOT 10</t>
  </si>
  <si>
    <t>79110-xxx3-09 (Pond 5)</t>
  </si>
  <si>
    <t>Pond size = 3.023</t>
  </si>
  <si>
    <t>FDOT 11</t>
  </si>
  <si>
    <t>79110-xxx3-10 (Pond 6)</t>
  </si>
  <si>
    <t>Pond size = 1.578</t>
  </si>
  <si>
    <t>FDOT 12</t>
  </si>
  <si>
    <t>79110-xxx3-11 (Pond 7)</t>
  </si>
  <si>
    <t>Pond size = 1.675</t>
  </si>
  <si>
    <t>FDOT 13</t>
  </si>
  <si>
    <t>Agriculture tree crops</t>
  </si>
  <si>
    <t>408463-2</t>
  </si>
  <si>
    <t>79110-xxx4-01 &amp; 02 (Pond 1 &amp; 1A)</t>
  </si>
  <si>
    <t>4-127-23082-6</t>
  </si>
  <si>
    <t>Pond size = 4.37 (combined)</t>
  </si>
  <si>
    <t>FDOT 14</t>
  </si>
  <si>
    <t>79110-xxx4-03 &amp; 04 (Pond 2 &amp; 2A)</t>
  </si>
  <si>
    <t>Pond size = 6.09 (combined)</t>
  </si>
  <si>
    <t>FDOT 15</t>
  </si>
  <si>
    <t>Water</t>
  </si>
  <si>
    <t>79110-xxx4-05 (Pond 14)</t>
  </si>
  <si>
    <t>Pond size = 4.64</t>
  </si>
  <si>
    <t>FDOT 16</t>
  </si>
  <si>
    <t>SR 415</t>
  </si>
  <si>
    <t>9</t>
  </si>
  <si>
    <t>Roadside swales</t>
  </si>
  <si>
    <t>FDOT 18</t>
  </si>
  <si>
    <t>LEMMON BLUFF DITCH</t>
  </si>
  <si>
    <t>DITCH</t>
  </si>
  <si>
    <t>Harney-11</t>
  </si>
  <si>
    <t>Harney-3</t>
  </si>
  <si>
    <t>Mining</t>
  </si>
  <si>
    <t>Harney-4</t>
  </si>
  <si>
    <t>UNNAMED DITCH</t>
  </si>
  <si>
    <t>UNNAMED DITCHES</t>
  </si>
  <si>
    <t>LAKE ASHBY CREEK</t>
  </si>
  <si>
    <t>DRAIN</t>
  </si>
  <si>
    <t>SR 44</t>
  </si>
  <si>
    <t>FDOT 19</t>
  </si>
  <si>
    <t>LK WINNEMISSETT OUTLET</t>
  </si>
  <si>
    <t>OUTLET</t>
  </si>
  <si>
    <t>SR 46</t>
  </si>
  <si>
    <t>FDOT 20</t>
  </si>
  <si>
    <t>ST. JOHNS RIVER HARNEY</t>
  </si>
  <si>
    <t>STREAM</t>
  </si>
  <si>
    <t>Harney-9</t>
  </si>
  <si>
    <t>Harney-10</t>
  </si>
  <si>
    <t>Harney-8</t>
  </si>
  <si>
    <t>ST. JOHNS RIVER OSTEEN</t>
  </si>
  <si>
    <t>IND</t>
  </si>
  <si>
    <t>Monroe-6</t>
  </si>
  <si>
    <t>FDOT 22</t>
  </si>
  <si>
    <t>LakeMonroe_FDOT_Inventory</t>
  </si>
  <si>
    <t>05/18/2004</t>
  </si>
  <si>
    <t>Pond size = 2.25</t>
  </si>
  <si>
    <t>4-117-22124-2</t>
  </si>
  <si>
    <t>1</t>
  </si>
  <si>
    <t>77160-3404-02 (Pond 1-NW)</t>
  </si>
  <si>
    <t>242598</t>
  </si>
  <si>
    <t>RAN</t>
  </si>
  <si>
    <t>OPE</t>
  </si>
  <si>
    <t>FDOT_Num</t>
  </si>
  <si>
    <t>LLCODE1</t>
  </si>
  <si>
    <t>Monroe-7</t>
  </si>
  <si>
    <t>FDOT 23</t>
  </si>
  <si>
    <t>Pond size = 3.13 ac, Storage vol = 24.37 ac-ft</t>
  </si>
  <si>
    <t>77160-3404-06 (Pond 4-11)</t>
  </si>
  <si>
    <t>ANI</t>
  </si>
  <si>
    <t>FOR</t>
  </si>
  <si>
    <t>FDOT 24</t>
  </si>
  <si>
    <t>Pond size = 7.90 ac, Storage vol = 41.79 ac-ft</t>
  </si>
  <si>
    <t>77160-3404-05 (Pond 4-1)</t>
  </si>
  <si>
    <t>FDOT 25</t>
  </si>
  <si>
    <t>Pond size = 9.12 ac, Storage vol = 51.29 ac-ft</t>
  </si>
  <si>
    <t>77160-3404-07 (Pond 5)</t>
  </si>
  <si>
    <t>Monroe-4</t>
  </si>
  <si>
    <t>LDR</t>
  </si>
  <si>
    <t>MDR</t>
  </si>
  <si>
    <t>Monroe-9</t>
  </si>
  <si>
    <t>FDOT 26</t>
  </si>
  <si>
    <t>4-117-22514-1</t>
  </si>
  <si>
    <t>77160-3436</t>
  </si>
  <si>
    <t>242585</t>
  </si>
  <si>
    <t>FDOT 29</t>
  </si>
  <si>
    <t>02/01/2006</t>
  </si>
  <si>
    <t>Pond size = 0.56 ac</t>
  </si>
  <si>
    <t>4-117-64105-7</t>
  </si>
  <si>
    <t>77160-3439-01 (Pond 1)</t>
  </si>
  <si>
    <t>242702-2</t>
  </si>
  <si>
    <t>WET</t>
  </si>
  <si>
    <t>WAT</t>
  </si>
  <si>
    <t>FDOT 36</t>
  </si>
  <si>
    <t>10/01/2004</t>
  </si>
  <si>
    <t>Pond size = 2.97 ac</t>
  </si>
  <si>
    <t>4-127-64105-1</t>
  </si>
  <si>
    <t>79110-3404-04 &amp; 05 (Pond QQ3 &amp; QQ-5)</t>
  </si>
  <si>
    <t>242702-1</t>
  </si>
  <si>
    <t>FDOT 37</t>
  </si>
  <si>
    <t>Pond size = 14.66 ac</t>
  </si>
  <si>
    <t>4-127-64105-11</t>
  </si>
  <si>
    <t>79110-3404-06 (RR-3)</t>
  </si>
  <si>
    <t>Monroe-5</t>
  </si>
  <si>
    <t>FDOT 38</t>
  </si>
  <si>
    <t>Pond size = 4.5 ac</t>
  </si>
  <si>
    <t>79110-3404-07 (Pond SS-2)</t>
  </si>
  <si>
    <t>Monroe-3</t>
  </si>
  <si>
    <t>FDOT 39</t>
  </si>
  <si>
    <t>Pond size = 17.71</t>
  </si>
  <si>
    <t>79110-xxx3-01 (Pond 0)</t>
  </si>
  <si>
    <t>MIN</t>
  </si>
  <si>
    <t>FDOT 40</t>
  </si>
  <si>
    <t>Dry Retention Ditch</t>
  </si>
  <si>
    <t>4</t>
  </si>
  <si>
    <t>79110-xxx3-02 (Pond 1A)</t>
  </si>
  <si>
    <t>FDOT 41</t>
  </si>
  <si>
    <t>79110-xxx3-03 (Pond 1B)</t>
  </si>
  <si>
    <t>FDOT 42</t>
  </si>
  <si>
    <t>Pond size = 1.409, Treatment Area includes offsite area</t>
  </si>
  <si>
    <t>79110-xxx3-04 (Pond 2B)</t>
  </si>
  <si>
    <t>FDOT 43</t>
  </si>
  <si>
    <t>Pond size = 1.895</t>
  </si>
  <si>
    <t>79110-xxx3-05 (Pond 2C)</t>
  </si>
  <si>
    <t>FDOT 44</t>
  </si>
  <si>
    <t>Pond size = 2.814</t>
  </si>
  <si>
    <t>79110-xxx3-06 (Pond 3)</t>
  </si>
  <si>
    <t>AGR</t>
  </si>
  <si>
    <t>FDOT 45</t>
  </si>
  <si>
    <t>Pond size = 2.620, Part of basin  in Lake Harney BMAP</t>
  </si>
  <si>
    <t>79110-xxx3-07 &amp; 08 (Pond 4)</t>
  </si>
  <si>
    <t>FDOT 46</t>
  </si>
  <si>
    <t>10/02/2007</t>
  </si>
  <si>
    <t>Pond size = 3.52</t>
  </si>
  <si>
    <t>4-127-64105-6</t>
  </si>
  <si>
    <t>79110-xxx5-04 (Pond 3)</t>
  </si>
  <si>
    <t>242716-1</t>
  </si>
  <si>
    <t>HDR</t>
  </si>
  <si>
    <t>FDOT 47</t>
  </si>
  <si>
    <t>Roadside Swale</t>
  </si>
  <si>
    <t>FDOT 48</t>
  </si>
  <si>
    <t>FDOT 50</t>
  </si>
  <si>
    <t>FDOT 51</t>
  </si>
  <si>
    <t>Monroe-1</t>
  </si>
  <si>
    <t>.</t>
  </si>
  <si>
    <t>Treatment Facility Name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</si>
  <si>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</si>
  <si>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</si>
  <si>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</si>
  <si>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</si>
  <si>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</si>
  <si>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</si>
  <si>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</si>
  <si>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</si>
  <si>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</si>
  <si>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</si>
  <si>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</si>
  <si>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</si>
  <si>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</si>
  <si>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</si>
  <si>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</si>
  <si>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</si>
  <si>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</si>
  <si>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SR 400</t>
  </si>
  <si>
    <t>FDOT-18</t>
  </si>
  <si>
    <t>FDOT-19</t>
  </si>
  <si>
    <t>FDOT-20</t>
  </si>
  <si>
    <t>FDOT-21</t>
  </si>
  <si>
    <t>77160-3404-01 &amp; 02 (Pond A &amp; A1)</t>
  </si>
  <si>
    <t>FDOT-22</t>
  </si>
  <si>
    <t>FDOT-23</t>
  </si>
  <si>
    <t>FDOT-24</t>
  </si>
  <si>
    <t>FDOT-25</t>
  </si>
  <si>
    <t>FDOT-26</t>
  </si>
  <si>
    <t>FDOT-27</t>
  </si>
  <si>
    <t>77160-3436-03 (Pond B)</t>
  </si>
  <si>
    <t>FDOT-28</t>
  </si>
  <si>
    <t>77160-3436-04 (Pond C)</t>
  </si>
  <si>
    <t>FDOT-29</t>
  </si>
  <si>
    <t>FDOT-30</t>
  </si>
  <si>
    <t>79040-3514-01 (WRA 3)</t>
  </si>
  <si>
    <t>FDOT-31</t>
  </si>
  <si>
    <t>79040-3514-02 (WRA 2)</t>
  </si>
  <si>
    <t>FDOT-32</t>
  </si>
  <si>
    <t>79040-3514-03 (WRA 1)</t>
  </si>
  <si>
    <t>FDOT-33</t>
  </si>
  <si>
    <t>79040-3515-01 (WRA 1)</t>
  </si>
  <si>
    <t>FDOT-34</t>
  </si>
  <si>
    <t>79040-3544-01 (Pond 1)</t>
  </si>
  <si>
    <t>FDOT-35</t>
  </si>
  <si>
    <t>79040-3544-02 (Pond 2)</t>
  </si>
  <si>
    <t>FDOT-36</t>
  </si>
  <si>
    <t>FDOT-37</t>
  </si>
  <si>
    <t>FDOT-38</t>
  </si>
  <si>
    <t>FDOT-39</t>
  </si>
  <si>
    <t>FDOT-40</t>
  </si>
  <si>
    <t>FDOT-41</t>
  </si>
  <si>
    <t>FDOT-42</t>
  </si>
  <si>
    <t>FDOT-43</t>
  </si>
  <si>
    <t>FDOT-44</t>
  </si>
  <si>
    <t>FDOT-45</t>
  </si>
  <si>
    <t>FDOT-46</t>
  </si>
  <si>
    <t>FDOT-47</t>
  </si>
  <si>
    <t>FDOT-48</t>
  </si>
  <si>
    <t>FDOT-49</t>
  </si>
  <si>
    <t>RR-2</t>
  </si>
  <si>
    <t>FDOT-50</t>
  </si>
  <si>
    <t>FDOT-51</t>
  </si>
  <si>
    <t>FDOT-52</t>
  </si>
  <si>
    <t>FDOT-53</t>
  </si>
  <si>
    <t>Swale Basin 4</t>
  </si>
  <si>
    <t>FDOT-54</t>
  </si>
  <si>
    <t>Swale Basin 5</t>
  </si>
  <si>
    <t>FDOT-55</t>
  </si>
  <si>
    <t>Public Environmental Education</t>
  </si>
  <si>
    <t>FDOT-56</t>
  </si>
  <si>
    <t>Street Sweeping</t>
  </si>
  <si>
    <t>Project Type</t>
  </si>
  <si>
    <t>Project Number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</si>
  <si>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</si>
  <si>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</si>
  <si>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</si>
  <si>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</si>
  <si>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</si>
  <si>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</si>
  <si>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</si>
  <si>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</si>
  <si>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</si>
  <si>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Already in the TMDL model</t>
  </si>
  <si>
    <t>-</t>
  </si>
  <si>
    <t>Reduction Required</t>
  </si>
  <si>
    <t>Reduction Remaining</t>
  </si>
  <si>
    <t>Required</t>
  </si>
  <si>
    <t>Provided</t>
  </si>
  <si>
    <t>residence time</t>
  </si>
  <si>
    <t>TN efficiency</t>
  </si>
  <si>
    <t>TP efficiency</t>
  </si>
  <si>
    <t>Difference</t>
  </si>
  <si>
    <t>perm pool vol</t>
  </si>
  <si>
    <t>ac-ft</t>
  </si>
  <si>
    <t>days</t>
  </si>
  <si>
    <t>Pond 4II</t>
  </si>
  <si>
    <t>Pond 4I</t>
  </si>
  <si>
    <t>Pond 5</t>
  </si>
  <si>
    <t>volume</t>
  </si>
  <si>
    <t>runoff</t>
  </si>
  <si>
    <t>inches retention</t>
  </si>
  <si>
    <t>efficiency</t>
  </si>
  <si>
    <t>on-line</t>
  </si>
  <si>
    <t>Pond 1&amp;1A</t>
  </si>
  <si>
    <t>Pond 2&amp;2A</t>
  </si>
  <si>
    <t>Pond 14</t>
  </si>
  <si>
    <t>Pond 2</t>
  </si>
  <si>
    <t>Pond 3</t>
  </si>
  <si>
    <t>Pond 4</t>
  </si>
  <si>
    <t>Pond 6</t>
  </si>
  <si>
    <t>Pond 7</t>
  </si>
  <si>
    <t>Pond 9</t>
  </si>
  <si>
    <t>Pond 8</t>
  </si>
  <si>
    <t>Pond 10</t>
  </si>
  <si>
    <t>Wet detenion pond</t>
  </si>
  <si>
    <t>Dry detention system</t>
  </si>
  <si>
    <t>Swales without blocks or raised culverts</t>
  </si>
  <si>
    <t>Retention BMPs</t>
  </si>
  <si>
    <t>Swales with blocks or raised culverts</t>
  </si>
  <si>
    <t>Public education</t>
  </si>
  <si>
    <t>Street sweeping</t>
  </si>
  <si>
    <t>annual lane miles swept</t>
  </si>
  <si>
    <t>TP/mile swept</t>
  </si>
  <si>
    <t>TN/mile swept</t>
  </si>
  <si>
    <t>lbs/mile</t>
  </si>
  <si>
    <t>miles</t>
  </si>
  <si>
    <t>TP credit</t>
  </si>
  <si>
    <t>TN credit</t>
  </si>
  <si>
    <t>lbs</t>
  </si>
  <si>
    <t>N/A</t>
  </si>
  <si>
    <t>(from FSA study)</t>
  </si>
  <si>
    <t>SR 415 - missing from model</t>
  </si>
  <si>
    <t>SR 44 - missing from model</t>
  </si>
  <si>
    <t>SR 46 - missing from model</t>
  </si>
  <si>
    <t>No additional treatment</t>
  </si>
</sst>
</file>

<file path=xl/styles.xml><?xml version="1.0" encoding="utf-8"?>
<styleSheet xmlns="http://schemas.openxmlformats.org/spreadsheetml/2006/main">
  <numFmts count="7">
    <numFmt numFmtId="164" formatCode="0.00000000000"/>
    <numFmt numFmtId="165" formatCode="0.0000"/>
    <numFmt numFmtId="166" formatCode="0.000000"/>
    <numFmt numFmtId="167" formatCode="0.00000"/>
    <numFmt numFmtId="168" formatCode="#,##0.0"/>
    <numFmt numFmtId="169" formatCode="0.0%"/>
    <numFmt numFmtId="170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5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Font="1"/>
    <xf numFmtId="1" fontId="0" fillId="0" borderId="10" xfId="42" applyNumberFormat="1" applyFont="1" applyBorder="1"/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wrapText="1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1" fontId="0" fillId="0" borderId="10" xfId="42" applyNumberFormat="1" applyFont="1" applyFill="1" applyBorder="1" applyAlignment="1">
      <alignment horizontal="center"/>
    </xf>
    <xf numFmtId="0" fontId="18" fillId="0" borderId="0" xfId="0" applyFont="1" applyBorder="1"/>
    <xf numFmtId="168" fontId="18" fillId="0" borderId="0" xfId="0" applyNumberFormat="1" applyFont="1" applyBorder="1"/>
    <xf numFmtId="168" fontId="19" fillId="0" borderId="10" xfId="0" applyNumberFormat="1" applyFont="1" applyBorder="1"/>
    <xf numFmtId="169" fontId="19" fillId="0" borderId="10" xfId="0" applyNumberFormat="1" applyFont="1" applyBorder="1"/>
    <xf numFmtId="169" fontId="0" fillId="0" borderId="10" xfId="0" applyNumberFormat="1" applyFont="1" applyBorder="1"/>
    <xf numFmtId="168" fontId="0" fillId="0" borderId="10" xfId="42" applyNumberFormat="1" applyFont="1" applyBorder="1"/>
    <xf numFmtId="168" fontId="0" fillId="0" borderId="10" xfId="0" applyNumberFormat="1" applyFont="1" applyBorder="1"/>
    <xf numFmtId="169" fontId="0" fillId="0" borderId="10" xfId="0" quotePrefix="1" applyNumberForma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68" fontId="0" fillId="0" borderId="0" xfId="0" applyNumberFormat="1" applyFont="1"/>
    <xf numFmtId="169" fontId="0" fillId="0" borderId="0" xfId="0" applyNumberFormat="1"/>
    <xf numFmtId="0" fontId="16" fillId="0" borderId="0" xfId="0" applyFont="1"/>
    <xf numFmtId="4" fontId="0" fillId="0" borderId="0" xfId="0" applyNumberFormat="1"/>
    <xf numFmtId="2" fontId="0" fillId="0" borderId="0" xfId="0" applyNumberFormat="1"/>
    <xf numFmtId="1" fontId="0" fillId="0" borderId="10" xfId="42" applyNumberFormat="1" applyFont="1" applyFill="1" applyBorder="1"/>
    <xf numFmtId="168" fontId="0" fillId="0" borderId="10" xfId="0" applyNumberFormat="1" applyFont="1" applyFill="1" applyBorder="1"/>
    <xf numFmtId="169" fontId="0" fillId="0" borderId="10" xfId="0" applyNumberFormat="1" applyFont="1" applyFill="1" applyBorder="1"/>
    <xf numFmtId="170" fontId="0" fillId="0" borderId="0" xfId="0" applyNumberFormat="1"/>
    <xf numFmtId="1" fontId="0" fillId="0" borderId="10" xfId="42" applyNumberFormat="1" applyFont="1" applyBorder="1" applyAlignment="1">
      <alignment horizontal="center"/>
    </xf>
    <xf numFmtId="168" fontId="0" fillId="0" borderId="0" xfId="0" applyNumberFormat="1"/>
    <xf numFmtId="0" fontId="0" fillId="0" borderId="0" xfId="0" applyFont="1" applyFill="1"/>
    <xf numFmtId="169" fontId="0" fillId="0" borderId="10" xfId="0" applyNumberFormat="1" applyBorder="1" applyAlignment="1">
      <alignment horizontal="center" wrapText="1"/>
    </xf>
    <xf numFmtId="168" fontId="0" fillId="0" borderId="10" xfId="0" applyNumberFormat="1" applyFill="1" applyBorder="1" applyAlignment="1">
      <alignment horizontal="right"/>
    </xf>
    <xf numFmtId="169" fontId="0" fillId="0" borderId="10" xfId="0" applyNumberFormat="1" applyFill="1" applyBorder="1" applyAlignment="1">
      <alignment horizontal="right"/>
    </xf>
    <xf numFmtId="168" fontId="0" fillId="0" borderId="10" xfId="0" applyNumberFormat="1" applyFont="1" applyFill="1" applyBorder="1" applyAlignment="1">
      <alignment horizontal="right"/>
    </xf>
    <xf numFmtId="0" fontId="0" fillId="0" borderId="10" xfId="0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4"/>
  <sheetViews>
    <sheetView tabSelected="1" zoomScaleNormal="100" workbookViewId="0">
      <selection activeCell="A37" sqref="A37:XFD39"/>
    </sheetView>
  </sheetViews>
  <sheetFormatPr defaultRowHeight="15"/>
  <cols>
    <col min="1" max="1" width="9.85546875" style="221" customWidth="1"/>
    <col min="2" max="2" width="36.140625" style="220" customWidth="1"/>
    <col min="3" max="3" width="37" style="220" bestFit="1" customWidth="1"/>
    <col min="4" max="4" width="13" style="216" customWidth="1"/>
    <col min="5" max="5" width="13.140625" style="216" customWidth="1"/>
    <col min="6" max="6" width="10.42578125" style="216" customWidth="1"/>
    <col min="7" max="7" width="12.42578125" style="216" customWidth="1"/>
    <col min="8" max="8" width="13" style="216" customWidth="1"/>
    <col min="9" max="9" width="10" style="216" customWidth="1"/>
    <col min="10" max="16384" width="9.140625" style="216"/>
  </cols>
  <sheetData>
    <row r="1" spans="1:10" ht="30">
      <c r="A1" s="222" t="s">
        <v>328</v>
      </c>
      <c r="B1" s="222" t="s">
        <v>255</v>
      </c>
      <c r="C1" s="222" t="s">
        <v>327</v>
      </c>
      <c r="D1" s="222" t="s">
        <v>329</v>
      </c>
      <c r="E1" s="222" t="s">
        <v>330</v>
      </c>
      <c r="F1" s="222" t="s">
        <v>331</v>
      </c>
      <c r="G1" s="222" t="s">
        <v>332</v>
      </c>
      <c r="H1" s="222" t="s">
        <v>333</v>
      </c>
      <c r="I1" s="222" t="s">
        <v>334</v>
      </c>
    </row>
    <row r="2" spans="1:10">
      <c r="A2" s="223" t="s">
        <v>256</v>
      </c>
      <c r="B2" s="239" t="s">
        <v>51</v>
      </c>
      <c r="C2" s="223" t="s">
        <v>370</v>
      </c>
      <c r="D2" s="240">
        <f>'FDOT-1'!AW22</f>
        <v>92.68528588132385</v>
      </c>
      <c r="E2" s="241">
        <f>'Wet Pond Calcs'!F4</f>
        <v>2.1000000000000019E-2</v>
      </c>
      <c r="F2" s="240">
        <f>D2*E2</f>
        <v>1.9463910035078025</v>
      </c>
      <c r="G2" s="240">
        <f>'FDOT-1'!AX22</f>
        <v>5.8147018633385548</v>
      </c>
      <c r="H2" s="241">
        <f>'Wet Pond Calcs'!F5</f>
        <v>3.5999999999999921E-2</v>
      </c>
      <c r="I2" s="240">
        <f>G2*H2</f>
        <v>0.20932926708018751</v>
      </c>
    </row>
    <row r="3" spans="1:10">
      <c r="A3" s="223" t="s">
        <v>257</v>
      </c>
      <c r="B3" s="239" t="s">
        <v>72</v>
      </c>
      <c r="C3" s="223" t="s">
        <v>370</v>
      </c>
      <c r="D3" s="240">
        <f>'FDOT-2'!AW19</f>
        <v>62.604981847078903</v>
      </c>
      <c r="E3" s="241">
        <f>'Wet Pond Calcs'!F10</f>
        <v>5.9999999999999498E-3</v>
      </c>
      <c r="F3" s="240">
        <f t="shared" ref="F3:F56" si="0">D3*E3</f>
        <v>0.3756298910824703</v>
      </c>
      <c r="G3" s="240">
        <f>'FDOT-2'!AX19</f>
        <v>1.8442015047574156</v>
      </c>
      <c r="H3" s="241">
        <f>'Wet Pond Calcs'!F11</f>
        <v>6.0000000000001164E-3</v>
      </c>
      <c r="I3" s="240">
        <f t="shared" ref="I3:I56" si="1">G3*H3</f>
        <v>1.1065209028544708E-2</v>
      </c>
    </row>
    <row r="4" spans="1:10">
      <c r="A4" s="223" t="s">
        <v>258</v>
      </c>
      <c r="B4" s="239" t="s">
        <v>75</v>
      </c>
      <c r="C4" s="223" t="s">
        <v>370</v>
      </c>
      <c r="D4" s="240">
        <f>'FDOT-3'!AW29</f>
        <v>83.751445161851436</v>
      </c>
      <c r="E4" s="241">
        <f>'Wet Pond Calcs'!F16</f>
        <v>7.9999999999999516E-3</v>
      </c>
      <c r="F4" s="240">
        <f>D4*E4</f>
        <v>0.67001156129480743</v>
      </c>
      <c r="G4" s="240">
        <f>'FDOT-3'!AX29</f>
        <v>2.4576817922122216</v>
      </c>
      <c r="H4" s="241">
        <f>'Wet Pond Calcs'!F17</f>
        <v>9.000000000000119E-3</v>
      </c>
      <c r="I4" s="240">
        <f>G4*H4</f>
        <v>2.2119136129910288E-2</v>
      </c>
    </row>
    <row r="5" spans="1:10">
      <c r="A5" s="223" t="s">
        <v>259</v>
      </c>
      <c r="B5" s="239" t="s">
        <v>78</v>
      </c>
      <c r="C5" s="223" t="s">
        <v>370</v>
      </c>
      <c r="D5" s="240">
        <f>'FDOT-4'!AW39</f>
        <v>61.884277984367088</v>
      </c>
      <c r="E5" s="241">
        <f>'Wet Pond Calcs'!F22</f>
        <v>2.7000000000000024E-2</v>
      </c>
      <c r="F5" s="240">
        <f t="shared" si="0"/>
        <v>1.6708755055779128</v>
      </c>
      <c r="G5" s="240">
        <f>'FDOT-4'!AX39</f>
        <v>1.8534940850258774</v>
      </c>
      <c r="H5" s="241">
        <f>'Wet Pond Calcs'!F23</f>
        <v>5.0999999999999934E-2</v>
      </c>
      <c r="I5" s="240">
        <f t="shared" si="1"/>
        <v>9.4528198336319633E-2</v>
      </c>
    </row>
    <row r="6" spans="1:10">
      <c r="A6" s="223" t="s">
        <v>260</v>
      </c>
      <c r="B6" s="239" t="s">
        <v>85</v>
      </c>
      <c r="C6" s="223" t="s">
        <v>370</v>
      </c>
      <c r="D6" s="240">
        <f>'FDOT-5'!AW15</f>
        <v>62.777967162281612</v>
      </c>
      <c r="E6" s="241">
        <f>'Wet Pond Calcs'!F28</f>
        <v>1.9999999999999962E-2</v>
      </c>
      <c r="F6" s="240">
        <f t="shared" si="0"/>
        <v>1.2555593432456298</v>
      </c>
      <c r="G6" s="240">
        <f>'FDOT-5'!AX15</f>
        <v>22.914745897798504</v>
      </c>
      <c r="H6" s="241">
        <f>'Wet Pond Calcs'!F29</f>
        <v>3.3999999999999919E-2</v>
      </c>
      <c r="I6" s="240">
        <f t="shared" si="1"/>
        <v>0.77910136052514734</v>
      </c>
    </row>
    <row r="7" spans="1:10">
      <c r="A7" s="223" t="s">
        <v>261</v>
      </c>
      <c r="B7" s="239" t="s">
        <v>93</v>
      </c>
      <c r="C7" s="223" t="s">
        <v>370</v>
      </c>
      <c r="D7" s="240">
        <f>'FDOT-6'!AW63</f>
        <v>124.51939523626029</v>
      </c>
      <c r="E7" s="241">
        <f>'Wet Pond Calcs'!F34</f>
        <v>2.2999999999999965E-2</v>
      </c>
      <c r="F7" s="240">
        <f t="shared" si="0"/>
        <v>2.8639460904339824</v>
      </c>
      <c r="G7" s="240">
        <f>'FDOT-6'!AX63</f>
        <v>17.464922316506929</v>
      </c>
      <c r="H7" s="241">
        <f>'Wet Pond Calcs'!F35</f>
        <v>2.7000000000000024E-2</v>
      </c>
      <c r="I7" s="240">
        <f t="shared" si="1"/>
        <v>0.47155290254568749</v>
      </c>
    </row>
    <row r="8" spans="1:10">
      <c r="A8" s="223" t="s">
        <v>262</v>
      </c>
      <c r="B8" s="239" t="s">
        <v>97</v>
      </c>
      <c r="C8" s="223" t="s">
        <v>370</v>
      </c>
      <c r="D8" s="240">
        <f>'FDOT-7'!AW35</f>
        <v>117.27793024211238</v>
      </c>
      <c r="E8" s="241">
        <f>'Wet Pond Calcs'!F40</f>
        <v>2.300000000000002E-2</v>
      </c>
      <c r="F8" s="240">
        <f t="shared" si="0"/>
        <v>2.697392395568587</v>
      </c>
      <c r="G8" s="240">
        <f>'FDOT-7'!AX35</f>
        <v>7.0426054941786447</v>
      </c>
      <c r="H8" s="241">
        <f>'Wet Pond Calcs'!F41</f>
        <v>4.0000000000000036E-2</v>
      </c>
      <c r="I8" s="240">
        <f t="shared" si="1"/>
        <v>0.28170421976714605</v>
      </c>
    </row>
    <row r="9" spans="1:10">
      <c r="A9" s="223" t="s">
        <v>263</v>
      </c>
      <c r="B9" s="239" t="s">
        <v>100</v>
      </c>
      <c r="C9" s="223" t="s">
        <v>370</v>
      </c>
      <c r="D9" s="240">
        <f>'FDOT-8'!AW53</f>
        <v>91.12683972308804</v>
      </c>
      <c r="E9" s="241">
        <f>'Wet Pond Calcs'!F46</f>
        <v>2.5999999999999968E-2</v>
      </c>
      <c r="F9" s="240">
        <f t="shared" si="0"/>
        <v>2.3692978328002861</v>
      </c>
      <c r="G9" s="240">
        <f>'FDOT-8'!AX53</f>
        <v>3.5973363897360189</v>
      </c>
      <c r="H9" s="241">
        <f>'Wet Pond Calcs'!F47</f>
        <v>4.7999999999999932E-2</v>
      </c>
      <c r="I9" s="240">
        <f t="shared" si="1"/>
        <v>0.17267214670732867</v>
      </c>
    </row>
    <row r="10" spans="1:10">
      <c r="A10" s="223" t="s">
        <v>264</v>
      </c>
      <c r="B10" s="239" t="s">
        <v>104</v>
      </c>
      <c r="C10" s="223" t="s">
        <v>370</v>
      </c>
      <c r="D10" s="240">
        <f>'FDOT-9'!AW2</f>
        <v>16.63826413727481</v>
      </c>
      <c r="E10" s="241">
        <f>'Wet Pond Calcs'!F52</f>
        <v>3.8999999999999979E-2</v>
      </c>
      <c r="F10" s="240">
        <f t="shared" si="0"/>
        <v>0.64889230135371723</v>
      </c>
      <c r="G10" s="240">
        <f>'FDOT-9'!AX2</f>
        <v>6.1763692822640248</v>
      </c>
      <c r="H10" s="241">
        <f>'Wet Pond Calcs'!F53</f>
        <v>8.8999999999999857E-2</v>
      </c>
      <c r="I10" s="240">
        <f t="shared" si="1"/>
        <v>0.54969686612149737</v>
      </c>
    </row>
    <row r="11" spans="1:10" ht="30">
      <c r="A11" s="223" t="s">
        <v>265</v>
      </c>
      <c r="B11" s="239" t="s">
        <v>108</v>
      </c>
      <c r="C11" s="223" t="s">
        <v>371</v>
      </c>
      <c r="D11" s="240">
        <f>'FDOT-10'!AW10</f>
        <v>49.48527970022635</v>
      </c>
      <c r="E11" s="246" t="s">
        <v>390</v>
      </c>
      <c r="F11" s="230">
        <v>0</v>
      </c>
      <c r="G11" s="240">
        <f>'FDOT-10'!AX10</f>
        <v>5.0646497933016574</v>
      </c>
      <c r="H11" s="246" t="s">
        <v>390</v>
      </c>
      <c r="I11" s="230">
        <v>0</v>
      </c>
      <c r="J11" s="210"/>
    </row>
    <row r="12" spans="1:10">
      <c r="A12" s="223" t="s">
        <v>266</v>
      </c>
      <c r="B12" s="239" t="s">
        <v>113</v>
      </c>
      <c r="C12" s="223" t="s">
        <v>370</v>
      </c>
      <c r="D12" s="240">
        <f>'FDOT-11'!AW33</f>
        <v>111.61001185471592</v>
      </c>
      <c r="E12" s="241">
        <f>'Wet Pond Calcs'!F59</f>
        <v>6.2999999999999945E-2</v>
      </c>
      <c r="F12" s="240">
        <f t="shared" si="0"/>
        <v>7.0314307468470965</v>
      </c>
      <c r="G12" s="240">
        <f>'FDOT-11'!AX33</f>
        <v>13.2051637988043</v>
      </c>
      <c r="H12" s="241">
        <f>'Wet Pond Calcs'!F60</f>
        <v>0.12700000000000011</v>
      </c>
      <c r="I12" s="240">
        <f t="shared" si="1"/>
        <v>1.6770558024481477</v>
      </c>
    </row>
    <row r="13" spans="1:10">
      <c r="A13" s="223" t="s">
        <v>267</v>
      </c>
      <c r="B13" s="239" t="s">
        <v>116</v>
      </c>
      <c r="C13" s="223" t="s">
        <v>370</v>
      </c>
      <c r="D13" s="240">
        <f>'FDOT-12'!AW12</f>
        <v>62.10586947236289</v>
      </c>
      <c r="E13" s="241">
        <f>'Wet Pond Calcs'!F66</f>
        <v>3.7999999999999978E-2</v>
      </c>
      <c r="F13" s="240">
        <f t="shared" si="0"/>
        <v>2.3600230399497883</v>
      </c>
      <c r="G13" s="240">
        <f>'FDOT-12'!AX12</f>
        <v>7.4601852940456173</v>
      </c>
      <c r="H13" s="241">
        <f>'Wet Pond Calcs'!F67</f>
        <v>5.1000000000000156E-2</v>
      </c>
      <c r="I13" s="240">
        <f t="shared" si="1"/>
        <v>0.38046944999632765</v>
      </c>
    </row>
    <row r="14" spans="1:10">
      <c r="A14" s="223" t="s">
        <v>268</v>
      </c>
      <c r="B14" s="239" t="s">
        <v>119</v>
      </c>
      <c r="C14" s="223" t="s">
        <v>370</v>
      </c>
      <c r="D14" s="240">
        <f>'FDOT-13'!AW29</f>
        <v>177.94459845150789</v>
      </c>
      <c r="E14" s="241">
        <f>'Wet Pond Calcs'!F73</f>
        <v>3.3999999999999975E-2</v>
      </c>
      <c r="F14" s="240">
        <f t="shared" si="0"/>
        <v>6.0501163473512634</v>
      </c>
      <c r="G14" s="240">
        <f>'FDOT-13'!AX29</f>
        <v>20.69492848239133</v>
      </c>
      <c r="H14" s="241">
        <f>'Wet Pond Calcs'!F74</f>
        <v>4.3000000000000038E-2</v>
      </c>
      <c r="I14" s="240">
        <f t="shared" si="1"/>
        <v>0.88988192474282801</v>
      </c>
    </row>
    <row r="15" spans="1:10">
      <c r="A15" s="223" t="s">
        <v>269</v>
      </c>
      <c r="B15" s="239" t="s">
        <v>124</v>
      </c>
      <c r="C15" s="223" t="s">
        <v>370</v>
      </c>
      <c r="D15" s="240">
        <f>'FDOT-14'!AW38</f>
        <v>178.32406608602994</v>
      </c>
      <c r="E15" s="241">
        <f>'Wet Pond Calcs'!F79</f>
        <v>6.3999999999999946E-2</v>
      </c>
      <c r="F15" s="240">
        <f t="shared" si="0"/>
        <v>11.412740229505907</v>
      </c>
      <c r="G15" s="240">
        <f>'FDOT-14'!AX38</f>
        <v>18.955677576469927</v>
      </c>
      <c r="H15" s="241">
        <f>'Wet Pond Calcs'!F80</f>
        <v>0.13100000000000012</v>
      </c>
      <c r="I15" s="240">
        <f t="shared" si="1"/>
        <v>2.4831937625175629</v>
      </c>
    </row>
    <row r="16" spans="1:10">
      <c r="A16" s="223" t="s">
        <v>270</v>
      </c>
      <c r="B16" s="239" t="s">
        <v>128</v>
      </c>
      <c r="C16" s="223" t="s">
        <v>370</v>
      </c>
      <c r="D16" s="240">
        <f>'FDOT-15'!AW37</f>
        <v>218.84487647100144</v>
      </c>
      <c r="E16" s="241">
        <f>'Wet Pond Calcs'!F85</f>
        <v>5.699999999999994E-2</v>
      </c>
      <c r="F16" s="240">
        <f t="shared" si="0"/>
        <v>12.474157958847069</v>
      </c>
      <c r="G16" s="240">
        <f>'FDOT-15'!AX37</f>
        <v>24.382482566208971</v>
      </c>
      <c r="H16" s="241">
        <f>'Wet Pond Calcs'!F86</f>
        <v>0.10200000000000009</v>
      </c>
      <c r="I16" s="240">
        <f t="shared" si="1"/>
        <v>2.4870132217533172</v>
      </c>
    </row>
    <row r="17" spans="1:10">
      <c r="A17" s="223" t="s">
        <v>271</v>
      </c>
      <c r="B17" s="239" t="s">
        <v>132</v>
      </c>
      <c r="C17" s="223" t="s">
        <v>370</v>
      </c>
      <c r="D17" s="240">
        <f>'FDOT-16'!AW25</f>
        <v>158.21942452494764</v>
      </c>
      <c r="E17" s="241">
        <f>'Wet Pond Calcs'!F91</f>
        <v>2.1000000000000019E-2</v>
      </c>
      <c r="F17" s="240">
        <f t="shared" si="0"/>
        <v>3.3226079150239034</v>
      </c>
      <c r="G17" s="240">
        <f>'FDOT-16'!AX25</f>
        <v>16.394869335210213</v>
      </c>
      <c r="H17" s="241">
        <f>'Wet Pond Calcs'!F92</f>
        <v>3.5999999999999921E-2</v>
      </c>
      <c r="I17" s="240">
        <f t="shared" si="1"/>
        <v>0.5902152960675664</v>
      </c>
    </row>
    <row r="18" spans="1:10">
      <c r="A18" s="223" t="s">
        <v>272</v>
      </c>
      <c r="B18" s="217" t="s">
        <v>273</v>
      </c>
      <c r="C18" s="243" t="s">
        <v>372</v>
      </c>
      <c r="D18" s="229" t="s">
        <v>338</v>
      </c>
      <c r="E18" s="228"/>
      <c r="F18" s="230"/>
      <c r="G18" s="230"/>
      <c r="H18" s="228"/>
      <c r="I18" s="230"/>
    </row>
    <row r="19" spans="1:10">
      <c r="A19" s="223" t="s">
        <v>274</v>
      </c>
      <c r="B19" s="217" t="s">
        <v>387</v>
      </c>
      <c r="C19" s="243" t="s">
        <v>372</v>
      </c>
      <c r="D19" s="230">
        <f>'FDOT-18'!AW257</f>
        <v>600.60468418785422</v>
      </c>
      <c r="E19" s="228">
        <v>0.15</v>
      </c>
      <c r="F19" s="230">
        <f t="shared" si="0"/>
        <v>90.090702628178136</v>
      </c>
      <c r="G19" s="230">
        <f>'FDOT-18'!AX257</f>
        <v>94.287174906264028</v>
      </c>
      <c r="H19" s="228">
        <v>0.3</v>
      </c>
      <c r="I19" s="230">
        <f t="shared" si="1"/>
        <v>28.286152471879209</v>
      </c>
      <c r="J19" s="210"/>
    </row>
    <row r="20" spans="1:10">
      <c r="A20" s="223" t="s">
        <v>275</v>
      </c>
      <c r="B20" s="217" t="s">
        <v>388</v>
      </c>
      <c r="C20" s="243" t="s">
        <v>372</v>
      </c>
      <c r="D20" s="230">
        <f>'FDOT-19'!AW52</f>
        <v>227.60022862307383</v>
      </c>
      <c r="E20" s="228">
        <v>0.15</v>
      </c>
      <c r="F20" s="230">
        <f t="shared" si="0"/>
        <v>34.140034293461071</v>
      </c>
      <c r="G20" s="230">
        <f>'FDOT-19'!AX52</f>
        <v>35.008865077459959</v>
      </c>
      <c r="H20" s="228">
        <v>0.3</v>
      </c>
      <c r="I20" s="230">
        <f t="shared" si="1"/>
        <v>10.502659523237988</v>
      </c>
      <c r="J20" s="210"/>
    </row>
    <row r="21" spans="1:10">
      <c r="A21" s="223" t="s">
        <v>276</v>
      </c>
      <c r="B21" s="217" t="s">
        <v>389</v>
      </c>
      <c r="C21" s="243" t="s">
        <v>372</v>
      </c>
      <c r="D21" s="230">
        <f>'FDOT-20'!AW216</f>
        <v>218.81463422731656</v>
      </c>
      <c r="E21" s="228">
        <v>0.15</v>
      </c>
      <c r="F21" s="230">
        <f t="shared" si="0"/>
        <v>32.822195134097484</v>
      </c>
      <c r="G21" s="230">
        <f>'FDOT-20'!AX216</f>
        <v>24.711722134617204</v>
      </c>
      <c r="H21" s="228">
        <v>0.3</v>
      </c>
      <c r="I21" s="230">
        <f t="shared" si="1"/>
        <v>7.4135166403851613</v>
      </c>
      <c r="J21" s="210"/>
    </row>
    <row r="22" spans="1:10">
      <c r="A22" s="223" t="s">
        <v>277</v>
      </c>
      <c r="B22" s="217" t="s">
        <v>278</v>
      </c>
      <c r="C22" s="223" t="s">
        <v>370</v>
      </c>
      <c r="D22" s="229" t="s">
        <v>338</v>
      </c>
      <c r="E22" s="228"/>
      <c r="F22" s="230"/>
      <c r="G22" s="230"/>
      <c r="H22" s="228"/>
      <c r="I22" s="230"/>
    </row>
    <row r="23" spans="1:10">
      <c r="A23" s="223" t="s">
        <v>279</v>
      </c>
      <c r="B23" s="217" t="s">
        <v>169</v>
      </c>
      <c r="C23" s="243" t="s">
        <v>373</v>
      </c>
      <c r="D23" s="230">
        <f>'FDOT-22'!AT27</f>
        <v>125.0428372748007</v>
      </c>
      <c r="E23" s="228">
        <f>'Retention Calcs'!C4</f>
        <v>0.74050000000000005</v>
      </c>
      <c r="F23" s="230">
        <f t="shared" si="0"/>
        <v>92.594221001989922</v>
      </c>
      <c r="G23" s="230">
        <f>'FDOT-22'!AU27</f>
        <v>17.842138615131098</v>
      </c>
      <c r="H23" s="228">
        <f>'Retention Calcs'!D4</f>
        <v>0.25949999999999995</v>
      </c>
      <c r="I23" s="230">
        <f t="shared" si="1"/>
        <v>4.6300349706265189</v>
      </c>
    </row>
    <row r="24" spans="1:10">
      <c r="A24" s="223" t="s">
        <v>280</v>
      </c>
      <c r="B24" s="217" t="s">
        <v>178</v>
      </c>
      <c r="C24" s="223" t="s">
        <v>370</v>
      </c>
      <c r="D24" s="230">
        <f>'FDOT-23'!AT30</f>
        <v>246.39727182193982</v>
      </c>
      <c r="E24" s="228">
        <f>'Wet Pond Calcs'!B96</f>
        <v>0.41600000000000004</v>
      </c>
      <c r="F24" s="230">
        <f t="shared" si="0"/>
        <v>102.50126507792697</v>
      </c>
      <c r="G24" s="230">
        <f>'FDOT-23'!AU30</f>
        <v>32.655866778912056</v>
      </c>
      <c r="H24" s="228">
        <f>'Wet Pond Calcs'!B97</f>
        <v>0.73</v>
      </c>
      <c r="I24" s="230">
        <f t="shared" si="1"/>
        <v>23.838782748605801</v>
      </c>
    </row>
    <row r="25" spans="1:10">
      <c r="A25" s="223" t="s">
        <v>281</v>
      </c>
      <c r="B25" s="217" t="s">
        <v>183</v>
      </c>
      <c r="C25" s="223" t="s">
        <v>370</v>
      </c>
      <c r="D25" s="230">
        <f>'FDOT-24'!AT40</f>
        <v>236.10485837262272</v>
      </c>
      <c r="E25" s="228">
        <f>'Wet Pond Calcs'!F104</f>
        <v>4.7000000000000014E-2</v>
      </c>
      <c r="F25" s="230">
        <f t="shared" si="0"/>
        <v>11.096928343513271</v>
      </c>
      <c r="G25" s="230">
        <f>'FDOT-24'!AU40</f>
        <v>32.131817090859094</v>
      </c>
      <c r="H25" s="228">
        <f>'Wet Pond Calcs'!F105</f>
        <v>2.8000000000000136E-2</v>
      </c>
      <c r="I25" s="230">
        <f t="shared" si="1"/>
        <v>0.89969087854405905</v>
      </c>
    </row>
    <row r="26" spans="1:10">
      <c r="A26" s="223" t="s">
        <v>282</v>
      </c>
      <c r="B26" s="217" t="s">
        <v>186</v>
      </c>
      <c r="C26" s="223" t="s">
        <v>370</v>
      </c>
      <c r="D26" s="230">
        <f>'FDOT-25'!AT35</f>
        <v>175.20124057000919</v>
      </c>
      <c r="E26" s="228">
        <f>'Wet Pond Calcs'!F112</f>
        <v>8.1999999999999962E-2</v>
      </c>
      <c r="F26" s="230">
        <f t="shared" si="0"/>
        <v>14.366501726740747</v>
      </c>
      <c r="G26" s="230">
        <f>'FDOT-25'!AU35</f>
        <v>18.845286164751943</v>
      </c>
      <c r="H26" s="228">
        <f>'Wet Pond Calcs'!F113</f>
        <v>6.6000000000000059E-2</v>
      </c>
      <c r="I26" s="230">
        <f t="shared" si="1"/>
        <v>1.2437888868736293</v>
      </c>
    </row>
    <row r="27" spans="1:10" s="245" customFormat="1">
      <c r="A27" s="223" t="s">
        <v>283</v>
      </c>
      <c r="B27" s="239" t="s">
        <v>193</v>
      </c>
      <c r="C27" s="223" t="s">
        <v>372</v>
      </c>
      <c r="D27" s="240">
        <f>'FDOT-26'!AT31</f>
        <v>398.43945252022701</v>
      </c>
      <c r="E27" s="241">
        <f>'Retention Calcs'!B9</f>
        <v>0.37025000000000002</v>
      </c>
      <c r="F27" s="240">
        <f t="shared" si="0"/>
        <v>147.52220729561407</v>
      </c>
      <c r="G27" s="240">
        <f>'FDOT-26'!AU31</f>
        <v>53.479419890955221</v>
      </c>
      <c r="H27" s="241">
        <f>'Retention Calcs'!B9</f>
        <v>0.37025000000000002</v>
      </c>
      <c r="I27" s="240">
        <f t="shared" si="1"/>
        <v>19.800755214626172</v>
      </c>
    </row>
    <row r="28" spans="1:10">
      <c r="A28" s="223" t="s">
        <v>284</v>
      </c>
      <c r="B28" s="217" t="s">
        <v>285</v>
      </c>
      <c r="C28" s="223" t="s">
        <v>370</v>
      </c>
      <c r="D28" s="229" t="s">
        <v>338</v>
      </c>
      <c r="E28" s="228"/>
      <c r="F28" s="230"/>
      <c r="G28" s="230"/>
      <c r="H28" s="228"/>
      <c r="I28" s="230"/>
    </row>
    <row r="29" spans="1:10">
      <c r="A29" s="223" t="s">
        <v>286</v>
      </c>
      <c r="B29" s="217" t="s">
        <v>287</v>
      </c>
      <c r="C29" s="223" t="s">
        <v>370</v>
      </c>
      <c r="D29" s="229" t="s">
        <v>338</v>
      </c>
      <c r="E29" s="228"/>
      <c r="F29" s="230"/>
      <c r="G29" s="230"/>
      <c r="H29" s="228"/>
      <c r="I29" s="230"/>
    </row>
    <row r="30" spans="1:10">
      <c r="A30" s="223" t="s">
        <v>288</v>
      </c>
      <c r="B30" s="217" t="s">
        <v>199</v>
      </c>
      <c r="C30" s="223" t="s">
        <v>370</v>
      </c>
      <c r="D30" s="230">
        <f>'FDOT-29'!AT25</f>
        <v>38.797679995127076</v>
      </c>
      <c r="E30" s="228">
        <f>'Wet Pond Calcs'!F119</f>
        <v>8.9999999999999525E-3</v>
      </c>
      <c r="F30" s="230">
        <f t="shared" si="0"/>
        <v>0.34917911995614187</v>
      </c>
      <c r="G30" s="230">
        <f>'FDOT-29'!AU25</f>
        <v>2.0657214467635319</v>
      </c>
      <c r="H30" s="228">
        <f>'Wet Pond Calcs'!F120</f>
        <v>1.0000000000000009E-2</v>
      </c>
      <c r="I30" s="230">
        <f t="shared" si="1"/>
        <v>2.0657214467635337E-2</v>
      </c>
    </row>
    <row r="31" spans="1:10">
      <c r="A31" s="223" t="s">
        <v>289</v>
      </c>
      <c r="B31" s="217" t="s">
        <v>290</v>
      </c>
      <c r="C31" s="223" t="s">
        <v>370</v>
      </c>
      <c r="D31" s="229" t="s">
        <v>338</v>
      </c>
      <c r="E31" s="228"/>
      <c r="F31" s="230"/>
      <c r="G31" s="230"/>
      <c r="H31" s="228"/>
      <c r="I31" s="230"/>
    </row>
    <row r="32" spans="1:10">
      <c r="A32" s="223" t="s">
        <v>291</v>
      </c>
      <c r="B32" s="217" t="s">
        <v>292</v>
      </c>
      <c r="C32" s="243" t="s">
        <v>373</v>
      </c>
      <c r="D32" s="229" t="s">
        <v>338</v>
      </c>
      <c r="E32" s="228"/>
      <c r="F32" s="230"/>
      <c r="G32" s="230"/>
      <c r="H32" s="228"/>
      <c r="I32" s="230"/>
    </row>
    <row r="33" spans="1:10">
      <c r="A33" s="223" t="s">
        <v>293</v>
      </c>
      <c r="B33" s="217" t="s">
        <v>294</v>
      </c>
      <c r="C33" s="243" t="s">
        <v>373</v>
      </c>
      <c r="D33" s="229" t="s">
        <v>338</v>
      </c>
      <c r="E33" s="228"/>
      <c r="F33" s="230"/>
      <c r="G33" s="230"/>
      <c r="H33" s="228"/>
      <c r="I33" s="230"/>
    </row>
    <row r="34" spans="1:10">
      <c r="A34" s="223" t="s">
        <v>295</v>
      </c>
      <c r="B34" s="217" t="s">
        <v>296</v>
      </c>
      <c r="C34" s="243" t="s">
        <v>373</v>
      </c>
      <c r="D34" s="229" t="s">
        <v>338</v>
      </c>
      <c r="E34" s="228"/>
      <c r="F34" s="230"/>
      <c r="G34" s="230"/>
      <c r="H34" s="228"/>
      <c r="I34" s="230"/>
    </row>
    <row r="35" spans="1:10">
      <c r="A35" s="223" t="s">
        <v>297</v>
      </c>
      <c r="B35" s="217" t="s">
        <v>298</v>
      </c>
      <c r="C35" s="223" t="s">
        <v>370</v>
      </c>
      <c r="D35" s="229" t="s">
        <v>338</v>
      </c>
      <c r="E35" s="228"/>
      <c r="F35" s="230"/>
      <c r="G35" s="230"/>
      <c r="H35" s="228"/>
      <c r="I35" s="230"/>
    </row>
    <row r="36" spans="1:10">
      <c r="A36" s="223" t="s">
        <v>299</v>
      </c>
      <c r="B36" s="217" t="s">
        <v>300</v>
      </c>
      <c r="C36" s="223" t="s">
        <v>370</v>
      </c>
      <c r="D36" s="229" t="s">
        <v>338</v>
      </c>
      <c r="E36" s="228"/>
      <c r="F36" s="230"/>
      <c r="G36" s="230"/>
      <c r="H36" s="228"/>
      <c r="I36" s="230"/>
    </row>
    <row r="37" spans="1:10">
      <c r="A37" s="223" t="s">
        <v>301</v>
      </c>
      <c r="B37" s="239" t="s">
        <v>207</v>
      </c>
      <c r="C37" s="223" t="s">
        <v>370</v>
      </c>
      <c r="D37" s="240">
        <f>'FDOT-36'!AT113</f>
        <v>249.62436892297595</v>
      </c>
      <c r="E37" s="241">
        <f>'Wet Pond Calcs'!F127</f>
        <v>3.8999999999999979E-2</v>
      </c>
      <c r="F37" s="240">
        <f t="shared" si="0"/>
        <v>9.735350387996057</v>
      </c>
      <c r="G37" s="240">
        <f>'FDOT-36'!AU113</f>
        <v>28.82781397876801</v>
      </c>
      <c r="H37" s="241">
        <f>'Wet Pond Calcs'!F128</f>
        <v>6.7999999999999949E-2</v>
      </c>
      <c r="I37" s="240">
        <f t="shared" si="1"/>
        <v>1.9602913505562232</v>
      </c>
    </row>
    <row r="38" spans="1:10">
      <c r="A38" s="223" t="s">
        <v>302</v>
      </c>
      <c r="B38" s="239" t="s">
        <v>212</v>
      </c>
      <c r="C38" s="223" t="s">
        <v>370</v>
      </c>
      <c r="D38" s="240">
        <f>'FDOT-37'!AT39</f>
        <v>337.30298118918751</v>
      </c>
      <c r="E38" s="241">
        <f>'Wet Pond Calcs'!F135</f>
        <v>3.0000000000000582E-3</v>
      </c>
      <c r="F38" s="240">
        <f t="shared" si="0"/>
        <v>1.0119089435675821</v>
      </c>
      <c r="G38" s="240">
        <f>'FDOT-37'!AU39</f>
        <v>47.385585397327951</v>
      </c>
      <c r="H38" s="241">
        <f>'Wet Pond Calcs'!F136</f>
        <v>5.9999999999998943E-3</v>
      </c>
      <c r="I38" s="240">
        <f t="shared" si="1"/>
        <v>0.28431351238396269</v>
      </c>
    </row>
    <row r="39" spans="1:10">
      <c r="A39" s="223" t="s">
        <v>303</v>
      </c>
      <c r="B39" s="239" t="s">
        <v>216</v>
      </c>
      <c r="C39" s="223" t="s">
        <v>370</v>
      </c>
      <c r="D39" s="240">
        <f>'FDOT-38'!AT125</f>
        <v>415.61491893649946</v>
      </c>
      <c r="E39" s="241">
        <f>'Wet Pond Calcs'!F143</f>
        <v>2.2999999999999965E-2</v>
      </c>
      <c r="F39" s="240">
        <f t="shared" si="0"/>
        <v>9.5591431355394736</v>
      </c>
      <c r="G39" s="240">
        <f>'FDOT-38'!AU125</f>
        <v>64.041215680961841</v>
      </c>
      <c r="H39" s="241">
        <f>'Wet Pond Calcs'!F144</f>
        <v>5.5000000000000049E-2</v>
      </c>
      <c r="I39" s="240">
        <f t="shared" si="1"/>
        <v>3.5222668624529043</v>
      </c>
    </row>
    <row r="40" spans="1:10">
      <c r="A40" s="223" t="s">
        <v>304</v>
      </c>
      <c r="B40" s="217" t="s">
        <v>220</v>
      </c>
      <c r="C40" s="243" t="s">
        <v>373</v>
      </c>
      <c r="D40" s="230">
        <f>'FDOT-39'!AT35</f>
        <v>0</v>
      </c>
      <c r="E40" s="231" t="s">
        <v>339</v>
      </c>
      <c r="F40" s="230">
        <v>0</v>
      </c>
      <c r="G40" s="230">
        <f>'FDOT-39'!AU35</f>
        <v>0</v>
      </c>
      <c r="H40" s="231" t="s">
        <v>339</v>
      </c>
      <c r="I40" s="230">
        <v>0</v>
      </c>
      <c r="J40" s="210"/>
    </row>
    <row r="41" spans="1:10">
      <c r="A41" s="223" t="s">
        <v>305</v>
      </c>
      <c r="B41" s="217" t="s">
        <v>225</v>
      </c>
      <c r="C41" s="243" t="s">
        <v>374</v>
      </c>
      <c r="D41" s="230">
        <f>'FDOT-40'!AT13</f>
        <v>0</v>
      </c>
      <c r="E41" s="231" t="s">
        <v>339</v>
      </c>
      <c r="F41" s="230">
        <v>0</v>
      </c>
      <c r="G41" s="230">
        <f>'FDOT-40'!AU13</f>
        <v>0</v>
      </c>
      <c r="H41" s="231" t="s">
        <v>339</v>
      </c>
      <c r="I41" s="230">
        <v>0</v>
      </c>
      <c r="J41" s="210"/>
    </row>
    <row r="42" spans="1:10">
      <c r="A42" s="223" t="s">
        <v>306</v>
      </c>
      <c r="B42" s="217" t="s">
        <v>227</v>
      </c>
      <c r="C42" s="243" t="s">
        <v>374</v>
      </c>
      <c r="D42" s="230">
        <v>0</v>
      </c>
      <c r="E42" s="231" t="s">
        <v>339</v>
      </c>
      <c r="F42" s="230">
        <v>0</v>
      </c>
      <c r="G42" s="230">
        <f>'FDOT-40'!AU14</f>
        <v>0</v>
      </c>
      <c r="H42" s="231" t="s">
        <v>339</v>
      </c>
      <c r="I42" s="230">
        <v>0</v>
      </c>
      <c r="J42" s="210"/>
    </row>
    <row r="43" spans="1:10">
      <c r="A43" s="223" t="s">
        <v>307</v>
      </c>
      <c r="B43" s="217" t="s">
        <v>230</v>
      </c>
      <c r="C43" s="223" t="s">
        <v>370</v>
      </c>
      <c r="D43" s="230">
        <v>0</v>
      </c>
      <c r="E43" s="231" t="s">
        <v>339</v>
      </c>
      <c r="F43" s="230">
        <v>0</v>
      </c>
      <c r="G43" s="230">
        <f>'FDOT-40'!AU15</f>
        <v>0</v>
      </c>
      <c r="H43" s="231" t="s">
        <v>339</v>
      </c>
      <c r="I43" s="230">
        <v>0</v>
      </c>
      <c r="J43" s="210"/>
    </row>
    <row r="44" spans="1:10">
      <c r="A44" s="223" t="s">
        <v>308</v>
      </c>
      <c r="B44" s="217" t="s">
        <v>233</v>
      </c>
      <c r="C44" s="223" t="s">
        <v>370</v>
      </c>
      <c r="D44" s="230">
        <v>0</v>
      </c>
      <c r="E44" s="231" t="s">
        <v>339</v>
      </c>
      <c r="F44" s="230">
        <v>0</v>
      </c>
      <c r="G44" s="230">
        <f>'FDOT-40'!AU16</f>
        <v>0</v>
      </c>
      <c r="H44" s="231" t="s">
        <v>339</v>
      </c>
      <c r="I44" s="230">
        <v>0</v>
      </c>
      <c r="J44" s="210"/>
    </row>
    <row r="45" spans="1:10">
      <c r="A45" s="223" t="s">
        <v>309</v>
      </c>
      <c r="B45" s="217" t="s">
        <v>236</v>
      </c>
      <c r="C45" s="223" t="s">
        <v>370</v>
      </c>
      <c r="D45" s="230">
        <v>0</v>
      </c>
      <c r="E45" s="231" t="s">
        <v>339</v>
      </c>
      <c r="F45" s="230">
        <v>0</v>
      </c>
      <c r="G45" s="230">
        <f>'FDOT-40'!AU17</f>
        <v>0</v>
      </c>
      <c r="H45" s="231" t="s">
        <v>339</v>
      </c>
      <c r="I45" s="230">
        <v>0</v>
      </c>
      <c r="J45" s="210"/>
    </row>
    <row r="46" spans="1:10">
      <c r="A46" s="223" t="s">
        <v>310</v>
      </c>
      <c r="B46" s="217" t="s">
        <v>240</v>
      </c>
      <c r="C46" s="223" t="s">
        <v>370</v>
      </c>
      <c r="D46" s="230">
        <v>0</v>
      </c>
      <c r="E46" s="231" t="s">
        <v>339</v>
      </c>
      <c r="F46" s="230">
        <v>0</v>
      </c>
      <c r="G46" s="230">
        <f>'FDOT-40'!AU18</f>
        <v>0</v>
      </c>
      <c r="H46" s="231" t="s">
        <v>339</v>
      </c>
      <c r="I46" s="230">
        <v>0</v>
      </c>
      <c r="J46" s="210"/>
    </row>
    <row r="47" spans="1:10">
      <c r="A47" s="223" t="s">
        <v>311</v>
      </c>
      <c r="B47" s="217" t="s">
        <v>245</v>
      </c>
      <c r="C47" s="243" t="s">
        <v>373</v>
      </c>
      <c r="D47" s="230">
        <v>0</v>
      </c>
      <c r="E47" s="231" t="s">
        <v>339</v>
      </c>
      <c r="F47" s="230">
        <v>0</v>
      </c>
      <c r="G47" s="230">
        <f>'FDOT-40'!AU19</f>
        <v>0</v>
      </c>
      <c r="H47" s="231" t="s">
        <v>339</v>
      </c>
      <c r="I47" s="230">
        <v>0</v>
      </c>
      <c r="J47" s="210"/>
    </row>
    <row r="48" spans="1:10">
      <c r="A48" s="223" t="s">
        <v>312</v>
      </c>
      <c r="B48" s="239" t="s">
        <v>249</v>
      </c>
      <c r="C48" s="223" t="s">
        <v>372</v>
      </c>
      <c r="D48" s="240">
        <f>'FDOT-47'!AT14</f>
        <v>253.42930091614443</v>
      </c>
      <c r="E48" s="241">
        <f>'Retention Calcs'!B14</f>
        <v>0.37025000000000002</v>
      </c>
      <c r="F48" s="240">
        <f t="shared" si="0"/>
        <v>93.83219866420248</v>
      </c>
      <c r="G48" s="240">
        <f>'FDOT-47'!AU14</f>
        <v>36.368181121090593</v>
      </c>
      <c r="H48" s="241">
        <f>'Retention Calcs'!B14</f>
        <v>0.37025000000000002</v>
      </c>
      <c r="I48" s="240">
        <f t="shared" si="1"/>
        <v>13.465319060083793</v>
      </c>
    </row>
    <row r="49" spans="1:10">
      <c r="A49" s="223" t="s">
        <v>313</v>
      </c>
      <c r="B49" s="239" t="s">
        <v>59</v>
      </c>
      <c r="C49" s="223" t="s">
        <v>372</v>
      </c>
      <c r="D49" s="240">
        <f>'FDOT-48'!AT43</f>
        <v>106.68765505859042</v>
      </c>
      <c r="E49" s="241">
        <f>'Retention Calcs'!B19</f>
        <v>0.37025000000000002</v>
      </c>
      <c r="F49" s="240">
        <f t="shared" si="0"/>
        <v>39.501104285443105</v>
      </c>
      <c r="G49" s="240">
        <f>'FDOT-48'!AU43</f>
        <v>15.457206231277125</v>
      </c>
      <c r="H49" s="241">
        <f>'Retention Calcs'!B19</f>
        <v>0.37025000000000002</v>
      </c>
      <c r="I49" s="240">
        <f t="shared" si="1"/>
        <v>5.7230306071303554</v>
      </c>
    </row>
    <row r="50" spans="1:10">
      <c r="A50" s="223" t="s">
        <v>314</v>
      </c>
      <c r="B50" s="217" t="s">
        <v>315</v>
      </c>
      <c r="C50" s="243" t="s">
        <v>374</v>
      </c>
      <c r="D50" s="229" t="s">
        <v>338</v>
      </c>
      <c r="E50" s="228"/>
      <c r="F50" s="230"/>
      <c r="G50" s="230"/>
      <c r="H50" s="228"/>
      <c r="I50" s="230"/>
    </row>
    <row r="51" spans="1:10">
      <c r="A51" s="223" t="s">
        <v>316</v>
      </c>
      <c r="B51" s="217" t="s">
        <v>387</v>
      </c>
      <c r="C51" s="243" t="s">
        <v>372</v>
      </c>
      <c r="D51" s="230">
        <v>0</v>
      </c>
      <c r="E51" s="228">
        <v>0.15</v>
      </c>
      <c r="F51" s="230">
        <f t="shared" si="0"/>
        <v>0</v>
      </c>
      <c r="G51" s="230">
        <v>0</v>
      </c>
      <c r="H51" s="228">
        <v>0.3</v>
      </c>
      <c r="I51" s="230">
        <f t="shared" si="1"/>
        <v>0</v>
      </c>
      <c r="J51" s="210"/>
    </row>
    <row r="52" spans="1:10">
      <c r="A52" s="223" t="s">
        <v>317</v>
      </c>
      <c r="B52" s="217" t="s">
        <v>387</v>
      </c>
      <c r="C52" s="243" t="s">
        <v>372</v>
      </c>
      <c r="D52" s="230">
        <f>'FDOT-51'!AT122</f>
        <v>260.72331546717129</v>
      </c>
      <c r="E52" s="228">
        <v>0.15</v>
      </c>
      <c r="F52" s="230">
        <f t="shared" si="0"/>
        <v>39.108497320075692</v>
      </c>
      <c r="G52" s="230">
        <f>'FDOT-51'!AU122</f>
        <v>28.474732976716943</v>
      </c>
      <c r="H52" s="228">
        <v>0.3</v>
      </c>
      <c r="I52" s="230">
        <f t="shared" si="1"/>
        <v>8.542419893015083</v>
      </c>
      <c r="J52" s="210"/>
    </row>
    <row r="53" spans="1:10">
      <c r="A53" s="223" t="s">
        <v>318</v>
      </c>
      <c r="B53" s="217" t="s">
        <v>153</v>
      </c>
      <c r="C53" s="243" t="s">
        <v>372</v>
      </c>
      <c r="D53" s="229" t="s">
        <v>338</v>
      </c>
      <c r="E53" s="228"/>
      <c r="F53" s="230"/>
      <c r="G53" s="230"/>
      <c r="H53" s="228"/>
      <c r="I53" s="230"/>
    </row>
    <row r="54" spans="1:10">
      <c r="A54" s="223" t="s">
        <v>319</v>
      </c>
      <c r="B54" s="217" t="s">
        <v>320</v>
      </c>
      <c r="C54" s="243" t="s">
        <v>374</v>
      </c>
      <c r="D54" s="229" t="s">
        <v>338</v>
      </c>
      <c r="E54" s="228"/>
      <c r="F54" s="230"/>
      <c r="G54" s="230"/>
      <c r="H54" s="228"/>
      <c r="I54" s="230"/>
    </row>
    <row r="55" spans="1:10">
      <c r="A55" s="223" t="s">
        <v>321</v>
      </c>
      <c r="B55" s="217" t="s">
        <v>322</v>
      </c>
      <c r="C55" s="243" t="s">
        <v>374</v>
      </c>
      <c r="D55" s="229" t="s">
        <v>338</v>
      </c>
      <c r="E55" s="228"/>
      <c r="F55" s="230"/>
      <c r="G55" s="230"/>
      <c r="H55" s="228"/>
      <c r="I55" s="230"/>
    </row>
    <row r="56" spans="1:10">
      <c r="A56" s="223" t="s">
        <v>323</v>
      </c>
      <c r="B56" s="217" t="s">
        <v>324</v>
      </c>
      <c r="C56" s="243" t="s">
        <v>375</v>
      </c>
      <c r="D56" s="226">
        <v>10112</v>
      </c>
      <c r="E56" s="227">
        <v>0.01</v>
      </c>
      <c r="F56" s="230">
        <f t="shared" si="0"/>
        <v>101.12</v>
      </c>
      <c r="G56" s="226">
        <v>1325.3</v>
      </c>
      <c r="H56" s="227">
        <v>0.01</v>
      </c>
      <c r="I56" s="230">
        <f t="shared" si="1"/>
        <v>13.253</v>
      </c>
    </row>
    <row r="57" spans="1:10">
      <c r="A57" s="223" t="s">
        <v>325</v>
      </c>
      <c r="B57" s="239" t="s">
        <v>326</v>
      </c>
      <c r="C57" s="223" t="s">
        <v>376</v>
      </c>
      <c r="D57" s="247" t="s">
        <v>385</v>
      </c>
      <c r="E57" s="248" t="s">
        <v>385</v>
      </c>
      <c r="F57" s="249">
        <f>'FDOT-56'!B5</f>
        <v>228.89520000000002</v>
      </c>
      <c r="G57" s="250" t="s">
        <v>385</v>
      </c>
      <c r="H57" s="248" t="s">
        <v>385</v>
      </c>
      <c r="I57" s="249">
        <f>'FDOT-56'!B6</f>
        <v>152.5968</v>
      </c>
    </row>
    <row r="58" spans="1:10">
      <c r="A58" s="218"/>
      <c r="B58" s="219"/>
      <c r="C58" s="219"/>
    </row>
    <row r="59" spans="1:10">
      <c r="A59" s="218"/>
      <c r="B59" s="219"/>
      <c r="C59" s="219"/>
      <c r="E59" s="224"/>
      <c r="F59" s="224" t="s">
        <v>335</v>
      </c>
      <c r="G59" s="224"/>
      <c r="H59" s="224"/>
      <c r="I59" s="224" t="s">
        <v>336</v>
      </c>
    </row>
    <row r="60" spans="1:10">
      <c r="A60" s="218"/>
      <c r="B60" s="219"/>
      <c r="C60" s="219"/>
      <c r="E60" s="232" t="s">
        <v>337</v>
      </c>
      <c r="F60" s="225">
        <f>SUM(F2:F57)</f>
        <v>1105.3957095206924</v>
      </c>
      <c r="G60" s="225"/>
      <c r="H60" s="225"/>
      <c r="I60" s="225">
        <f>SUM(I2:I57)</f>
        <v>307.08307859863601</v>
      </c>
    </row>
    <row r="61" spans="1:10">
      <c r="A61" s="218"/>
      <c r="B61" s="219"/>
      <c r="C61" s="219"/>
      <c r="E61" s="233" t="s">
        <v>340</v>
      </c>
      <c r="F61" s="234">
        <v>2463.6</v>
      </c>
      <c r="G61" s="234"/>
      <c r="H61" s="234"/>
      <c r="I61" s="234">
        <v>0</v>
      </c>
    </row>
    <row r="62" spans="1:10">
      <c r="A62" s="218"/>
      <c r="B62" s="219"/>
      <c r="C62" s="219"/>
      <c r="E62" s="233" t="s">
        <v>341</v>
      </c>
      <c r="F62" s="234">
        <f>F61-F60</f>
        <v>1358.2042904793075</v>
      </c>
      <c r="G62" s="234"/>
      <c r="H62" s="234"/>
      <c r="I62" s="234">
        <f>I61-I60</f>
        <v>-307.08307859863601</v>
      </c>
    </row>
    <row r="63" spans="1:10">
      <c r="B63" s="219"/>
      <c r="C63" s="219"/>
    </row>
    <row r="64" spans="1:10">
      <c r="B64" s="219"/>
      <c r="C64" s="219"/>
    </row>
    <row r="65" spans="1:3">
      <c r="B65" s="218"/>
      <c r="C65" s="218"/>
    </row>
    <row r="66" spans="1:3">
      <c r="B66" s="218"/>
      <c r="C66" s="218"/>
    </row>
    <row r="67" spans="1:3">
      <c r="A67" s="218"/>
      <c r="B67" s="219"/>
      <c r="C67" s="219"/>
    </row>
    <row r="68" spans="1:3">
      <c r="A68" s="218"/>
      <c r="B68" s="219"/>
      <c r="C68" s="219"/>
    </row>
    <row r="69" spans="1:3">
      <c r="A69" s="218"/>
      <c r="B69" s="219"/>
      <c r="C69" s="219"/>
    </row>
    <row r="70" spans="1:3">
      <c r="A70" s="218"/>
      <c r="B70" s="219"/>
      <c r="C70" s="219"/>
    </row>
    <row r="71" spans="1:3">
      <c r="A71" s="218"/>
      <c r="B71" s="219"/>
      <c r="C71" s="219"/>
    </row>
    <row r="72" spans="1:3">
      <c r="A72" s="218"/>
      <c r="B72" s="219"/>
      <c r="C72" s="219"/>
    </row>
    <row r="73" spans="1:3">
      <c r="A73" s="218"/>
      <c r="B73" s="219"/>
      <c r="C73" s="219"/>
    </row>
    <row r="74" spans="1:3">
      <c r="A74" s="218"/>
      <c r="B74" s="219"/>
      <c r="C74" s="219"/>
    </row>
  </sheetData>
  <pageMargins left="0.7" right="0.7" top="0.75" bottom="0.75" header="0.3" footer="0.3"/>
  <pageSetup scale="75" orientation="landscape" horizontalDpi="0" verticalDpi="0" r:id="rId1"/>
  <headerFooter>
    <oddHeader xml:space="preserve">&amp;C&amp;"-,Bold"Lakes Harney and Monroe BMAP
FDOT D5 Completed Projects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X35"/>
  <sheetViews>
    <sheetView topLeftCell="AC1" workbookViewId="0">
      <selection activeCell="AW2" sqref="AW2:AW35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9.425781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2" t="s">
        <v>12</v>
      </c>
      <c r="N1" s="32" t="s">
        <v>13</v>
      </c>
      <c r="O1" s="31" t="s">
        <v>14</v>
      </c>
      <c r="P1" s="31" t="s">
        <v>15</v>
      </c>
      <c r="Q1" s="31" t="s">
        <v>16</v>
      </c>
      <c r="R1" s="32" t="s">
        <v>17</v>
      </c>
      <c r="S1" s="32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1" t="s">
        <v>23</v>
      </c>
      <c r="Y1" s="31" t="s">
        <v>24</v>
      </c>
      <c r="Z1" s="31" t="s">
        <v>25</v>
      </c>
      <c r="AA1" s="31" t="s">
        <v>26</v>
      </c>
      <c r="AB1" s="31" t="s">
        <v>27</v>
      </c>
      <c r="AC1" s="31" t="s">
        <v>28</v>
      </c>
      <c r="AD1" s="31" t="s">
        <v>29</v>
      </c>
      <c r="AE1" s="31" t="s">
        <v>30</v>
      </c>
      <c r="AF1" s="31" t="s">
        <v>31</v>
      </c>
      <c r="AG1" s="31" t="s">
        <v>32</v>
      </c>
      <c r="AH1" s="31" t="s">
        <v>33</v>
      </c>
      <c r="AI1" s="31" t="s">
        <v>34</v>
      </c>
      <c r="AJ1" s="31" t="s">
        <v>35</v>
      </c>
      <c r="AK1" s="31" t="s">
        <v>36</v>
      </c>
      <c r="AL1" s="31" t="s">
        <v>37</v>
      </c>
      <c r="AM1" s="31" t="s">
        <v>38</v>
      </c>
      <c r="AN1" s="32" t="s">
        <v>49</v>
      </c>
      <c r="AO1" s="33" t="s">
        <v>39</v>
      </c>
      <c r="AP1" s="34" t="s">
        <v>40</v>
      </c>
      <c r="AQ1" s="34" t="s">
        <v>41</v>
      </c>
      <c r="AR1" s="35" t="s">
        <v>42</v>
      </c>
      <c r="AS1" s="34" t="s">
        <v>43</v>
      </c>
      <c r="AT1" s="34" t="s">
        <v>44</v>
      </c>
      <c r="AU1" s="33" t="s">
        <v>45</v>
      </c>
      <c r="AV1" s="33" t="s">
        <v>46</v>
      </c>
      <c r="AW1" s="34" t="s">
        <v>47</v>
      </c>
      <c r="AX1" s="34" t="s">
        <v>48</v>
      </c>
    </row>
    <row r="2" spans="1:50">
      <c r="A2" s="139">
        <v>7</v>
      </c>
      <c r="B2" s="139" t="s">
        <v>50</v>
      </c>
      <c r="C2" s="139" t="s">
        <v>97</v>
      </c>
      <c r="D2" s="139" t="s">
        <v>52</v>
      </c>
      <c r="E2" s="139" t="s">
        <v>53</v>
      </c>
      <c r="F2" s="139" t="s">
        <v>54</v>
      </c>
      <c r="G2" s="139" t="s">
        <v>55</v>
      </c>
      <c r="H2" s="138"/>
      <c r="I2" s="139" t="s">
        <v>56</v>
      </c>
      <c r="J2" s="139" t="s">
        <v>57</v>
      </c>
      <c r="K2" s="139">
        <v>0</v>
      </c>
      <c r="L2" s="139">
        <v>58</v>
      </c>
      <c r="M2" s="140">
        <v>-81.172319999999999</v>
      </c>
      <c r="N2" s="140">
        <v>29.029319999999998</v>
      </c>
      <c r="O2" s="139" t="s">
        <v>58</v>
      </c>
      <c r="P2" s="139" t="s">
        <v>59</v>
      </c>
      <c r="Q2" s="139" t="s">
        <v>98</v>
      </c>
      <c r="R2" s="140">
        <v>22.48</v>
      </c>
      <c r="S2" s="140">
        <v>22.48</v>
      </c>
      <c r="T2" s="139" t="s">
        <v>61</v>
      </c>
      <c r="U2" s="138"/>
      <c r="V2" s="138"/>
      <c r="W2" s="138"/>
      <c r="X2" s="138"/>
      <c r="Y2" s="138"/>
      <c r="Z2" s="139" t="s">
        <v>62</v>
      </c>
      <c r="AA2" s="139" t="s">
        <v>63</v>
      </c>
      <c r="AB2" s="139" t="s">
        <v>64</v>
      </c>
      <c r="AC2" s="139" t="s">
        <v>99</v>
      </c>
      <c r="AD2" s="139" t="s">
        <v>66</v>
      </c>
      <c r="AE2" s="139" t="s">
        <v>67</v>
      </c>
      <c r="AF2" s="139">
        <v>129380</v>
      </c>
      <c r="AG2" s="139" t="s">
        <v>68</v>
      </c>
      <c r="AH2" s="139">
        <v>1</v>
      </c>
      <c r="AI2" s="139" t="s">
        <v>90</v>
      </c>
      <c r="AJ2" s="139">
        <v>7</v>
      </c>
      <c r="AK2" s="139">
        <v>2110</v>
      </c>
      <c r="AL2" s="139">
        <v>2110</v>
      </c>
      <c r="AM2" s="139">
        <v>107</v>
      </c>
      <c r="AN2" s="140">
        <v>0.35850593837599998</v>
      </c>
      <c r="AO2" s="141">
        <v>1</v>
      </c>
      <c r="AP2" s="142">
        <f>AN2*AO2</f>
        <v>0.35850593837599998</v>
      </c>
      <c r="AQ2" s="142">
        <v>7.0632000000000001</v>
      </c>
      <c r="AR2" s="143">
        <v>1.1834</v>
      </c>
      <c r="AS2" s="142">
        <f>AP2*AQ2</f>
        <v>2.5321991439373632</v>
      </c>
      <c r="AT2" s="142">
        <f>AP2*AR2</f>
        <v>0.42425592747415836</v>
      </c>
      <c r="AU2" s="141">
        <v>0.873</v>
      </c>
      <c r="AV2" s="141">
        <v>0.76949999999999996</v>
      </c>
      <c r="AW2" s="142">
        <f>AS2*AU2</f>
        <v>2.2106098526573179</v>
      </c>
      <c r="AX2" s="142">
        <f>AT2*AV2</f>
        <v>0.32646493619136485</v>
      </c>
    </row>
    <row r="3" spans="1:50">
      <c r="A3" s="139">
        <v>7</v>
      </c>
      <c r="B3" s="139" t="s">
        <v>50</v>
      </c>
      <c r="C3" s="139" t="s">
        <v>97</v>
      </c>
      <c r="D3" s="139" t="s">
        <v>52</v>
      </c>
      <c r="E3" s="139" t="s">
        <v>53</v>
      </c>
      <c r="F3" s="139" t="s">
        <v>54</v>
      </c>
      <c r="G3" s="139" t="s">
        <v>55</v>
      </c>
      <c r="H3" s="138"/>
      <c r="I3" s="139" t="s">
        <v>56</v>
      </c>
      <c r="J3" s="139" t="s">
        <v>57</v>
      </c>
      <c r="K3" s="139">
        <v>0</v>
      </c>
      <c r="L3" s="139">
        <v>58</v>
      </c>
      <c r="M3" s="140">
        <v>-81.172319999999999</v>
      </c>
      <c r="N3" s="140">
        <v>29.029319999999998</v>
      </c>
      <c r="O3" s="139" t="s">
        <v>58</v>
      </c>
      <c r="P3" s="139" t="s">
        <v>59</v>
      </c>
      <c r="Q3" s="139" t="s">
        <v>98</v>
      </c>
      <c r="R3" s="140">
        <v>22.48</v>
      </c>
      <c r="S3" s="140">
        <v>22.48</v>
      </c>
      <c r="T3" s="139" t="s">
        <v>61</v>
      </c>
      <c r="U3" s="138"/>
      <c r="V3" s="138"/>
      <c r="W3" s="138"/>
      <c r="X3" s="138"/>
      <c r="Y3" s="138"/>
      <c r="Z3" s="139" t="s">
        <v>62</v>
      </c>
      <c r="AA3" s="139" t="s">
        <v>63</v>
      </c>
      <c r="AB3" s="139" t="s">
        <v>64</v>
      </c>
      <c r="AC3" s="139" t="s">
        <v>99</v>
      </c>
      <c r="AD3" s="139" t="s">
        <v>66</v>
      </c>
      <c r="AE3" s="139" t="s">
        <v>67</v>
      </c>
      <c r="AF3" s="139">
        <v>130007</v>
      </c>
      <c r="AG3" s="139" t="s">
        <v>68</v>
      </c>
      <c r="AH3" s="139">
        <v>1</v>
      </c>
      <c r="AI3" s="139" t="s">
        <v>69</v>
      </c>
      <c r="AJ3" s="139">
        <v>11</v>
      </c>
      <c r="AK3" s="139">
        <v>4110</v>
      </c>
      <c r="AL3" s="139">
        <v>4110</v>
      </c>
      <c r="AM3" s="139">
        <v>111</v>
      </c>
      <c r="AN3" s="140">
        <v>0.67878543639400002</v>
      </c>
      <c r="AO3" s="141">
        <v>1</v>
      </c>
      <c r="AP3" s="214">
        <f t="shared" ref="AP3:AP34" si="0">AN3*AO3</f>
        <v>0.67878543639400002</v>
      </c>
      <c r="AQ3" s="142">
        <v>4.2217599999999997</v>
      </c>
      <c r="AR3" s="143">
        <v>0.14412</v>
      </c>
      <c r="AS3" s="214">
        <f t="shared" ref="AS3:AS34" si="1">AP3*AQ3</f>
        <v>2.8656692039507332</v>
      </c>
      <c r="AT3" s="214">
        <f t="shared" ref="AT3:AT34" si="2">AP3*AR3</f>
        <v>9.7826557093103284E-2</v>
      </c>
      <c r="AU3" s="141">
        <v>0.873</v>
      </c>
      <c r="AV3" s="141">
        <v>0.76949999999999996</v>
      </c>
      <c r="AW3" s="214">
        <f t="shared" ref="AW3:AW34" si="3">AS3*AU3</f>
        <v>2.5017292150489903</v>
      </c>
      <c r="AX3" s="214">
        <f t="shared" ref="AX3:AX34" si="4">AT3*AV3</f>
        <v>7.5277535683142979E-2</v>
      </c>
    </row>
    <row r="4" spans="1:50">
      <c r="A4" s="139">
        <v>7</v>
      </c>
      <c r="B4" s="139" t="s">
        <v>50</v>
      </c>
      <c r="C4" s="139" t="s">
        <v>97</v>
      </c>
      <c r="D4" s="139" t="s">
        <v>52</v>
      </c>
      <c r="E4" s="139" t="s">
        <v>53</v>
      </c>
      <c r="F4" s="139" t="s">
        <v>54</v>
      </c>
      <c r="G4" s="139" t="s">
        <v>55</v>
      </c>
      <c r="H4" s="138"/>
      <c r="I4" s="139" t="s">
        <v>56</v>
      </c>
      <c r="J4" s="139" t="s">
        <v>57</v>
      </c>
      <c r="K4" s="139">
        <v>0</v>
      </c>
      <c r="L4" s="139">
        <v>58</v>
      </c>
      <c r="M4" s="140">
        <v>-81.172319999999999</v>
      </c>
      <c r="N4" s="140">
        <v>29.029319999999998</v>
      </c>
      <c r="O4" s="139" t="s">
        <v>58</v>
      </c>
      <c r="P4" s="139" t="s">
        <v>59</v>
      </c>
      <c r="Q4" s="139" t="s">
        <v>98</v>
      </c>
      <c r="R4" s="140">
        <v>22.48</v>
      </c>
      <c r="S4" s="140">
        <v>22.48</v>
      </c>
      <c r="T4" s="139" t="s">
        <v>61</v>
      </c>
      <c r="U4" s="138"/>
      <c r="V4" s="138"/>
      <c r="W4" s="138"/>
      <c r="X4" s="138"/>
      <c r="Y4" s="138"/>
      <c r="Z4" s="139" t="s">
        <v>62</v>
      </c>
      <c r="AA4" s="139" t="s">
        <v>63</v>
      </c>
      <c r="AB4" s="139" t="s">
        <v>64</v>
      </c>
      <c r="AC4" s="139" t="s">
        <v>99</v>
      </c>
      <c r="AD4" s="139" t="s">
        <v>66</v>
      </c>
      <c r="AE4" s="139" t="s">
        <v>67</v>
      </c>
      <c r="AF4" s="139">
        <v>129812</v>
      </c>
      <c r="AG4" s="139" t="s">
        <v>68</v>
      </c>
      <c r="AH4" s="139">
        <v>1</v>
      </c>
      <c r="AI4" s="139" t="s">
        <v>70</v>
      </c>
      <c r="AJ4" s="139">
        <v>13</v>
      </c>
      <c r="AK4" s="139">
        <v>6410</v>
      </c>
      <c r="AL4" s="139">
        <v>6410</v>
      </c>
      <c r="AM4" s="139">
        <v>113</v>
      </c>
      <c r="AN4" s="140">
        <v>0.85692104569399996</v>
      </c>
      <c r="AO4" s="141">
        <v>0.999</v>
      </c>
      <c r="AP4" s="214">
        <f t="shared" si="0"/>
        <v>0.85606412464830595</v>
      </c>
      <c r="AQ4" s="142">
        <v>2.6718839999999999</v>
      </c>
      <c r="AR4" s="143">
        <v>8.8819999999999996E-2</v>
      </c>
      <c r="AS4" s="214">
        <f t="shared" si="1"/>
        <v>2.2873040376218143</v>
      </c>
      <c r="AT4" s="214">
        <f t="shared" si="2"/>
        <v>7.6035615551262536E-2</v>
      </c>
      <c r="AU4" s="141">
        <v>0.873</v>
      </c>
      <c r="AV4" s="141">
        <v>0.76949999999999996</v>
      </c>
      <c r="AW4" s="214">
        <f t="shared" si="3"/>
        <v>1.9968164248438438</v>
      </c>
      <c r="AX4" s="214">
        <f t="shared" si="4"/>
        <v>5.8509406166696518E-2</v>
      </c>
    </row>
    <row r="5" spans="1:50">
      <c r="A5" s="139">
        <v>7</v>
      </c>
      <c r="B5" s="139" t="s">
        <v>50</v>
      </c>
      <c r="C5" s="139" t="s">
        <v>97</v>
      </c>
      <c r="D5" s="139" t="s">
        <v>52</v>
      </c>
      <c r="E5" s="139" t="s">
        <v>53</v>
      </c>
      <c r="F5" s="139" t="s">
        <v>54</v>
      </c>
      <c r="G5" s="139" t="s">
        <v>55</v>
      </c>
      <c r="H5" s="138"/>
      <c r="I5" s="139" t="s">
        <v>56</v>
      </c>
      <c r="J5" s="139" t="s">
        <v>57</v>
      </c>
      <c r="K5" s="139">
        <v>0</v>
      </c>
      <c r="L5" s="139">
        <v>58</v>
      </c>
      <c r="M5" s="140">
        <v>-81.172319999999999</v>
      </c>
      <c r="N5" s="140">
        <v>29.029319999999998</v>
      </c>
      <c r="O5" s="139" t="s">
        <v>58</v>
      </c>
      <c r="P5" s="139" t="s">
        <v>59</v>
      </c>
      <c r="Q5" s="139" t="s">
        <v>98</v>
      </c>
      <c r="R5" s="140">
        <v>22.48</v>
      </c>
      <c r="S5" s="140">
        <v>22.48</v>
      </c>
      <c r="T5" s="139" t="s">
        <v>61</v>
      </c>
      <c r="U5" s="138"/>
      <c r="V5" s="138"/>
      <c r="W5" s="138"/>
      <c r="X5" s="138"/>
      <c r="Y5" s="138"/>
      <c r="Z5" s="139" t="s">
        <v>62</v>
      </c>
      <c r="AA5" s="139" t="s">
        <v>63</v>
      </c>
      <c r="AB5" s="139" t="s">
        <v>64</v>
      </c>
      <c r="AC5" s="139" t="s">
        <v>99</v>
      </c>
      <c r="AD5" s="139" t="s">
        <v>66</v>
      </c>
      <c r="AE5" s="139" t="s">
        <v>67</v>
      </c>
      <c r="AF5" s="139">
        <v>129386</v>
      </c>
      <c r="AG5" s="139" t="s">
        <v>68</v>
      </c>
      <c r="AH5" s="139">
        <v>1</v>
      </c>
      <c r="AI5" s="139" t="s">
        <v>69</v>
      </c>
      <c r="AJ5" s="139">
        <v>11</v>
      </c>
      <c r="AK5" s="139">
        <v>4110</v>
      </c>
      <c r="AL5" s="139">
        <v>4110</v>
      </c>
      <c r="AM5" s="139">
        <v>111</v>
      </c>
      <c r="AN5" s="140">
        <v>1.6190845628899999</v>
      </c>
      <c r="AO5" s="141">
        <v>1</v>
      </c>
      <c r="AP5" s="214">
        <f t="shared" si="0"/>
        <v>1.6190845628899999</v>
      </c>
      <c r="AQ5" s="142">
        <v>4.2217599999999997</v>
      </c>
      <c r="AR5" s="143">
        <v>0.14412</v>
      </c>
      <c r="AS5" s="214">
        <f t="shared" si="1"/>
        <v>6.8353864442264856</v>
      </c>
      <c r="AT5" s="214">
        <f t="shared" si="2"/>
        <v>0.23334246720370677</v>
      </c>
      <c r="AU5" s="141">
        <v>0.873</v>
      </c>
      <c r="AV5" s="141">
        <v>0.76949999999999996</v>
      </c>
      <c r="AW5" s="214">
        <f t="shared" si="3"/>
        <v>5.9672923658097217</v>
      </c>
      <c r="AX5" s="214">
        <f t="shared" si="4"/>
        <v>0.17955702851325236</v>
      </c>
    </row>
    <row r="6" spans="1:50">
      <c r="A6" s="139">
        <v>7</v>
      </c>
      <c r="B6" s="139" t="s">
        <v>50</v>
      </c>
      <c r="C6" s="139" t="s">
        <v>97</v>
      </c>
      <c r="D6" s="139" t="s">
        <v>52</v>
      </c>
      <c r="E6" s="139" t="s">
        <v>53</v>
      </c>
      <c r="F6" s="139" t="s">
        <v>54</v>
      </c>
      <c r="G6" s="139" t="s">
        <v>55</v>
      </c>
      <c r="H6" s="138"/>
      <c r="I6" s="139" t="s">
        <v>56</v>
      </c>
      <c r="J6" s="139" t="s">
        <v>57</v>
      </c>
      <c r="K6" s="139">
        <v>0</v>
      </c>
      <c r="L6" s="139">
        <v>58</v>
      </c>
      <c r="M6" s="140">
        <v>-81.172319999999999</v>
      </c>
      <c r="N6" s="140">
        <v>29.029319999999998</v>
      </c>
      <c r="O6" s="139" t="s">
        <v>58</v>
      </c>
      <c r="P6" s="139" t="s">
        <v>59</v>
      </c>
      <c r="Q6" s="139" t="s">
        <v>98</v>
      </c>
      <c r="R6" s="140">
        <v>22.48</v>
      </c>
      <c r="S6" s="140">
        <v>22.48</v>
      </c>
      <c r="T6" s="139" t="s">
        <v>61</v>
      </c>
      <c r="U6" s="138"/>
      <c r="V6" s="138"/>
      <c r="W6" s="138"/>
      <c r="X6" s="138"/>
      <c r="Y6" s="138"/>
      <c r="Z6" s="139" t="s">
        <v>62</v>
      </c>
      <c r="AA6" s="139" t="s">
        <v>63</v>
      </c>
      <c r="AB6" s="139" t="s">
        <v>64</v>
      </c>
      <c r="AC6" s="139" t="s">
        <v>99</v>
      </c>
      <c r="AD6" s="139" t="s">
        <v>66</v>
      </c>
      <c r="AE6" s="139" t="s">
        <v>67</v>
      </c>
      <c r="AF6" s="139">
        <v>130002</v>
      </c>
      <c r="AG6" s="139" t="s">
        <v>68</v>
      </c>
      <c r="AH6" s="139">
        <v>1</v>
      </c>
      <c r="AI6" s="139" t="s">
        <v>70</v>
      </c>
      <c r="AJ6" s="139">
        <v>13</v>
      </c>
      <c r="AK6" s="139">
        <v>6300</v>
      </c>
      <c r="AL6" s="139">
        <v>6300</v>
      </c>
      <c r="AM6" s="139">
        <v>113</v>
      </c>
      <c r="AN6" s="140">
        <v>3.6754925711999999</v>
      </c>
      <c r="AO6" s="141">
        <v>0.999</v>
      </c>
      <c r="AP6" s="214">
        <f t="shared" si="0"/>
        <v>3.6718170786287998</v>
      </c>
      <c r="AQ6" s="142">
        <v>2.6718839999999999</v>
      </c>
      <c r="AR6" s="143">
        <v>8.8819999999999996E-2</v>
      </c>
      <c r="AS6" s="214">
        <f t="shared" si="1"/>
        <v>9.8106693033150325</v>
      </c>
      <c r="AT6" s="214">
        <f t="shared" si="2"/>
        <v>0.32613079292380998</v>
      </c>
      <c r="AU6" s="141">
        <v>0.873</v>
      </c>
      <c r="AV6" s="141">
        <v>0.76949999999999996</v>
      </c>
      <c r="AW6" s="214">
        <f t="shared" si="3"/>
        <v>8.564714301794023</v>
      </c>
      <c r="AX6" s="214">
        <f t="shared" si="4"/>
        <v>0.25095764515487179</v>
      </c>
    </row>
    <row r="7" spans="1:50">
      <c r="A7" s="139">
        <v>7</v>
      </c>
      <c r="B7" s="139" t="s">
        <v>50</v>
      </c>
      <c r="C7" s="139" t="s">
        <v>97</v>
      </c>
      <c r="D7" s="139" t="s">
        <v>52</v>
      </c>
      <c r="E7" s="139" t="s">
        <v>53</v>
      </c>
      <c r="F7" s="139" t="s">
        <v>54</v>
      </c>
      <c r="G7" s="139" t="s">
        <v>55</v>
      </c>
      <c r="H7" s="138"/>
      <c r="I7" s="139" t="s">
        <v>56</v>
      </c>
      <c r="J7" s="139" t="s">
        <v>57</v>
      </c>
      <c r="K7" s="139">
        <v>0</v>
      </c>
      <c r="L7" s="139">
        <v>58</v>
      </c>
      <c r="M7" s="140">
        <v>-81.172319999999999</v>
      </c>
      <c r="N7" s="140">
        <v>29.029319999999998</v>
      </c>
      <c r="O7" s="139" t="s">
        <v>58</v>
      </c>
      <c r="P7" s="139" t="s">
        <v>59</v>
      </c>
      <c r="Q7" s="139" t="s">
        <v>98</v>
      </c>
      <c r="R7" s="140">
        <v>22.48</v>
      </c>
      <c r="S7" s="140">
        <v>22.48</v>
      </c>
      <c r="T7" s="139" t="s">
        <v>61</v>
      </c>
      <c r="U7" s="138"/>
      <c r="V7" s="138"/>
      <c r="W7" s="138"/>
      <c r="X7" s="138"/>
      <c r="Y7" s="138"/>
      <c r="Z7" s="139" t="s">
        <v>62</v>
      </c>
      <c r="AA7" s="139" t="s">
        <v>63</v>
      </c>
      <c r="AB7" s="139" t="s">
        <v>64</v>
      </c>
      <c r="AC7" s="139" t="s">
        <v>99</v>
      </c>
      <c r="AD7" s="139" t="s">
        <v>66</v>
      </c>
      <c r="AE7" s="139" t="s">
        <v>67</v>
      </c>
      <c r="AF7" s="139">
        <v>129380</v>
      </c>
      <c r="AG7" s="139" t="s">
        <v>68</v>
      </c>
      <c r="AH7" s="139">
        <v>1</v>
      </c>
      <c r="AI7" s="139" t="s">
        <v>90</v>
      </c>
      <c r="AJ7" s="139">
        <v>7</v>
      </c>
      <c r="AK7" s="139">
        <v>2110</v>
      </c>
      <c r="AL7" s="139">
        <v>2110</v>
      </c>
      <c r="AM7" s="139">
        <v>107</v>
      </c>
      <c r="AN7" s="140">
        <v>2.8957831429500001</v>
      </c>
      <c r="AO7" s="141">
        <v>1</v>
      </c>
      <c r="AP7" s="214">
        <f t="shared" si="0"/>
        <v>2.8957831429500001</v>
      </c>
      <c r="AQ7" s="142">
        <v>7.0632000000000001</v>
      </c>
      <c r="AR7" s="143">
        <v>1.1834</v>
      </c>
      <c r="AS7" s="214">
        <f t="shared" si="1"/>
        <v>20.453495495284439</v>
      </c>
      <c r="AT7" s="214">
        <f t="shared" si="2"/>
        <v>3.4268697713670302</v>
      </c>
      <c r="AU7" s="141">
        <v>0.873</v>
      </c>
      <c r="AV7" s="141">
        <v>0.76949999999999996</v>
      </c>
      <c r="AW7" s="214">
        <f t="shared" si="3"/>
        <v>17.855901567383317</v>
      </c>
      <c r="AX7" s="214">
        <f t="shared" si="4"/>
        <v>2.6369762890669297</v>
      </c>
    </row>
    <row r="8" spans="1:50">
      <c r="A8" s="139">
        <v>7</v>
      </c>
      <c r="B8" s="139" t="s">
        <v>50</v>
      </c>
      <c r="C8" s="139" t="s">
        <v>97</v>
      </c>
      <c r="D8" s="139" t="s">
        <v>52</v>
      </c>
      <c r="E8" s="139" t="s">
        <v>53</v>
      </c>
      <c r="F8" s="139" t="s">
        <v>54</v>
      </c>
      <c r="G8" s="139" t="s">
        <v>55</v>
      </c>
      <c r="H8" s="138"/>
      <c r="I8" s="139" t="s">
        <v>56</v>
      </c>
      <c r="J8" s="139" t="s">
        <v>57</v>
      </c>
      <c r="K8" s="139">
        <v>0</v>
      </c>
      <c r="L8" s="139">
        <v>58</v>
      </c>
      <c r="M8" s="140">
        <v>-81.172319999999999</v>
      </c>
      <c r="N8" s="140">
        <v>29.029319999999998</v>
      </c>
      <c r="O8" s="139" t="s">
        <v>58</v>
      </c>
      <c r="P8" s="139" t="s">
        <v>59</v>
      </c>
      <c r="Q8" s="139" t="s">
        <v>98</v>
      </c>
      <c r="R8" s="140">
        <v>22.48</v>
      </c>
      <c r="S8" s="140">
        <v>22.48</v>
      </c>
      <c r="T8" s="139" t="s">
        <v>61</v>
      </c>
      <c r="U8" s="138"/>
      <c r="V8" s="138"/>
      <c r="W8" s="138"/>
      <c r="X8" s="138"/>
      <c r="Y8" s="138"/>
      <c r="Z8" s="139" t="s">
        <v>62</v>
      </c>
      <c r="AA8" s="139" t="s">
        <v>63</v>
      </c>
      <c r="AB8" s="139" t="s">
        <v>64</v>
      </c>
      <c r="AC8" s="139" t="s">
        <v>99</v>
      </c>
      <c r="AD8" s="139" t="s">
        <v>66</v>
      </c>
      <c r="AE8" s="139" t="s">
        <v>67</v>
      </c>
      <c r="AF8" s="139">
        <v>129859</v>
      </c>
      <c r="AG8" s="139" t="s">
        <v>68</v>
      </c>
      <c r="AH8" s="139">
        <v>1</v>
      </c>
      <c r="AI8" s="139" t="s">
        <v>70</v>
      </c>
      <c r="AJ8" s="139">
        <v>13</v>
      </c>
      <c r="AK8" s="139">
        <v>6210</v>
      </c>
      <c r="AL8" s="139">
        <v>6210</v>
      </c>
      <c r="AM8" s="139">
        <v>113</v>
      </c>
      <c r="AN8" s="140">
        <v>0.738760841374</v>
      </c>
      <c r="AO8" s="141">
        <v>0.999</v>
      </c>
      <c r="AP8" s="214">
        <f t="shared" si="0"/>
        <v>0.73802208053262597</v>
      </c>
      <c r="AQ8" s="142">
        <v>2.6718839999999999</v>
      </c>
      <c r="AR8" s="143">
        <v>8.8819999999999996E-2</v>
      </c>
      <c r="AS8" s="214">
        <f t="shared" si="1"/>
        <v>1.9719093886218348</v>
      </c>
      <c r="AT8" s="214">
        <f t="shared" si="2"/>
        <v>6.5551121192907832E-2</v>
      </c>
      <c r="AU8" s="141">
        <v>0.873</v>
      </c>
      <c r="AV8" s="141">
        <v>0.76949999999999996</v>
      </c>
      <c r="AW8" s="214">
        <f t="shared" si="3"/>
        <v>1.7214768962668618</v>
      </c>
      <c r="AX8" s="214">
        <f t="shared" si="4"/>
        <v>5.0441587757942573E-2</v>
      </c>
    </row>
    <row r="9" spans="1:50">
      <c r="A9" s="139">
        <v>7</v>
      </c>
      <c r="B9" s="139" t="s">
        <v>50</v>
      </c>
      <c r="C9" s="139" t="s">
        <v>97</v>
      </c>
      <c r="D9" s="139" t="s">
        <v>52</v>
      </c>
      <c r="E9" s="139" t="s">
        <v>53</v>
      </c>
      <c r="F9" s="139" t="s">
        <v>54</v>
      </c>
      <c r="G9" s="139" t="s">
        <v>55</v>
      </c>
      <c r="H9" s="138"/>
      <c r="I9" s="139" t="s">
        <v>56</v>
      </c>
      <c r="J9" s="139" t="s">
        <v>57</v>
      </c>
      <c r="K9" s="139">
        <v>0</v>
      </c>
      <c r="L9" s="139">
        <v>58</v>
      </c>
      <c r="M9" s="140">
        <v>-81.172319999999999</v>
      </c>
      <c r="N9" s="140">
        <v>29.029319999999998</v>
      </c>
      <c r="O9" s="139" t="s">
        <v>58</v>
      </c>
      <c r="P9" s="139" t="s">
        <v>59</v>
      </c>
      <c r="Q9" s="139" t="s">
        <v>98</v>
      </c>
      <c r="R9" s="140">
        <v>22.48</v>
      </c>
      <c r="S9" s="140">
        <v>22.48</v>
      </c>
      <c r="T9" s="139" t="s">
        <v>61</v>
      </c>
      <c r="U9" s="138"/>
      <c r="V9" s="138"/>
      <c r="W9" s="138"/>
      <c r="X9" s="138"/>
      <c r="Y9" s="138"/>
      <c r="Z9" s="139" t="s">
        <v>62</v>
      </c>
      <c r="AA9" s="139" t="s">
        <v>63</v>
      </c>
      <c r="AB9" s="139" t="s">
        <v>64</v>
      </c>
      <c r="AC9" s="139" t="s">
        <v>99</v>
      </c>
      <c r="AD9" s="139" t="s">
        <v>66</v>
      </c>
      <c r="AE9" s="139" t="s">
        <v>67</v>
      </c>
      <c r="AF9" s="139">
        <v>129998</v>
      </c>
      <c r="AG9" s="139" t="s">
        <v>68</v>
      </c>
      <c r="AH9" s="139">
        <v>1</v>
      </c>
      <c r="AI9" s="139" t="s">
        <v>69</v>
      </c>
      <c r="AJ9" s="139">
        <v>11</v>
      </c>
      <c r="AK9" s="139">
        <v>4340</v>
      </c>
      <c r="AL9" s="139">
        <v>4340</v>
      </c>
      <c r="AM9" s="139">
        <v>111</v>
      </c>
      <c r="AN9" s="140">
        <v>0.50741565893399998</v>
      </c>
      <c r="AO9" s="141">
        <v>1</v>
      </c>
      <c r="AP9" s="214">
        <f t="shared" si="0"/>
        <v>0.50741565893399998</v>
      </c>
      <c r="AQ9" s="142">
        <v>4.2217599999999997</v>
      </c>
      <c r="AR9" s="143">
        <v>0.14412</v>
      </c>
      <c r="AS9" s="214">
        <f t="shared" si="1"/>
        <v>2.1421871322612036</v>
      </c>
      <c r="AT9" s="214">
        <f t="shared" si="2"/>
        <v>7.3128744765568077E-2</v>
      </c>
      <c r="AU9" s="141">
        <v>0.873</v>
      </c>
      <c r="AV9" s="141">
        <v>0.76949999999999996</v>
      </c>
      <c r="AW9" s="214">
        <f t="shared" si="3"/>
        <v>1.8701293664640308</v>
      </c>
      <c r="AX9" s="214">
        <f t="shared" si="4"/>
        <v>5.6272569097104631E-2</v>
      </c>
    </row>
    <row r="10" spans="1:50">
      <c r="A10" s="139">
        <v>7</v>
      </c>
      <c r="B10" s="139" t="s">
        <v>50</v>
      </c>
      <c r="C10" s="139" t="s">
        <v>97</v>
      </c>
      <c r="D10" s="139" t="s">
        <v>52</v>
      </c>
      <c r="E10" s="139" t="s">
        <v>53</v>
      </c>
      <c r="F10" s="139" t="s">
        <v>54</v>
      </c>
      <c r="G10" s="139" t="s">
        <v>55</v>
      </c>
      <c r="H10" s="138"/>
      <c r="I10" s="139" t="s">
        <v>56</v>
      </c>
      <c r="J10" s="139" t="s">
        <v>57</v>
      </c>
      <c r="K10" s="139">
        <v>0</v>
      </c>
      <c r="L10" s="139">
        <v>58</v>
      </c>
      <c r="M10" s="140">
        <v>-81.172319999999999</v>
      </c>
      <c r="N10" s="140">
        <v>29.029319999999998</v>
      </c>
      <c r="O10" s="139" t="s">
        <v>58</v>
      </c>
      <c r="P10" s="139" t="s">
        <v>59</v>
      </c>
      <c r="Q10" s="139" t="s">
        <v>98</v>
      </c>
      <c r="R10" s="140">
        <v>22.48</v>
      </c>
      <c r="S10" s="140">
        <v>22.48</v>
      </c>
      <c r="T10" s="139" t="s">
        <v>61</v>
      </c>
      <c r="U10" s="138"/>
      <c r="V10" s="138"/>
      <c r="W10" s="138"/>
      <c r="X10" s="138"/>
      <c r="Y10" s="138"/>
      <c r="Z10" s="139" t="s">
        <v>62</v>
      </c>
      <c r="AA10" s="139" t="s">
        <v>63</v>
      </c>
      <c r="AB10" s="139" t="s">
        <v>64</v>
      </c>
      <c r="AC10" s="139" t="s">
        <v>99</v>
      </c>
      <c r="AD10" s="139" t="s">
        <v>66</v>
      </c>
      <c r="AE10" s="139" t="s">
        <v>67</v>
      </c>
      <c r="AF10" s="139">
        <v>129979</v>
      </c>
      <c r="AG10" s="139" t="s">
        <v>68</v>
      </c>
      <c r="AH10" s="139">
        <v>1</v>
      </c>
      <c r="AI10" s="139" t="s">
        <v>69</v>
      </c>
      <c r="AJ10" s="139">
        <v>11</v>
      </c>
      <c r="AK10" s="139">
        <v>4110</v>
      </c>
      <c r="AL10" s="139">
        <v>4110</v>
      </c>
      <c r="AM10" s="139">
        <v>111</v>
      </c>
      <c r="AN10" s="140">
        <v>1.7496601253699999</v>
      </c>
      <c r="AO10" s="141">
        <v>1</v>
      </c>
      <c r="AP10" s="214">
        <f t="shared" si="0"/>
        <v>1.7496601253699999</v>
      </c>
      <c r="AQ10" s="142">
        <v>4.2217599999999997</v>
      </c>
      <c r="AR10" s="143">
        <v>0.14412</v>
      </c>
      <c r="AS10" s="214">
        <f t="shared" si="1"/>
        <v>7.3866451308820507</v>
      </c>
      <c r="AT10" s="214">
        <f t="shared" si="2"/>
        <v>0.25216101726832441</v>
      </c>
      <c r="AU10" s="141">
        <v>0.873</v>
      </c>
      <c r="AV10" s="141">
        <v>0.76949999999999996</v>
      </c>
      <c r="AW10" s="214">
        <f t="shared" si="3"/>
        <v>6.4485411992600303</v>
      </c>
      <c r="AX10" s="214">
        <f t="shared" si="4"/>
        <v>0.19403790278797561</v>
      </c>
    </row>
    <row r="11" spans="1:50">
      <c r="A11" s="139">
        <v>7</v>
      </c>
      <c r="B11" s="139" t="s">
        <v>50</v>
      </c>
      <c r="C11" s="139" t="s">
        <v>97</v>
      </c>
      <c r="D11" s="139" t="s">
        <v>52</v>
      </c>
      <c r="E11" s="139" t="s">
        <v>53</v>
      </c>
      <c r="F11" s="139" t="s">
        <v>54</v>
      </c>
      <c r="G11" s="139" t="s">
        <v>55</v>
      </c>
      <c r="H11" s="138"/>
      <c r="I11" s="139" t="s">
        <v>56</v>
      </c>
      <c r="J11" s="139" t="s">
        <v>57</v>
      </c>
      <c r="K11" s="139">
        <v>0</v>
      </c>
      <c r="L11" s="139">
        <v>58</v>
      </c>
      <c r="M11" s="140">
        <v>-81.172319999999999</v>
      </c>
      <c r="N11" s="140">
        <v>29.029319999999998</v>
      </c>
      <c r="O11" s="139" t="s">
        <v>58</v>
      </c>
      <c r="P11" s="139" t="s">
        <v>59</v>
      </c>
      <c r="Q11" s="139" t="s">
        <v>98</v>
      </c>
      <c r="R11" s="140">
        <v>22.48</v>
      </c>
      <c r="S11" s="140">
        <v>22.48</v>
      </c>
      <c r="T11" s="139" t="s">
        <v>61</v>
      </c>
      <c r="U11" s="138"/>
      <c r="V11" s="138"/>
      <c r="W11" s="138"/>
      <c r="X11" s="138"/>
      <c r="Y11" s="138"/>
      <c r="Z11" s="139" t="s">
        <v>62</v>
      </c>
      <c r="AA11" s="139" t="s">
        <v>63</v>
      </c>
      <c r="AB11" s="139" t="s">
        <v>64</v>
      </c>
      <c r="AC11" s="139" t="s">
        <v>99</v>
      </c>
      <c r="AD11" s="139" t="s">
        <v>66</v>
      </c>
      <c r="AE11" s="139" t="s">
        <v>67</v>
      </c>
      <c r="AF11" s="139">
        <v>129380</v>
      </c>
      <c r="AG11" s="139" t="s">
        <v>68</v>
      </c>
      <c r="AH11" s="139">
        <v>1</v>
      </c>
      <c r="AI11" s="139" t="s">
        <v>90</v>
      </c>
      <c r="AJ11" s="139">
        <v>7</v>
      </c>
      <c r="AK11" s="139">
        <v>2110</v>
      </c>
      <c r="AL11" s="139">
        <v>2110</v>
      </c>
      <c r="AM11" s="139">
        <v>107</v>
      </c>
      <c r="AN11" s="140">
        <v>1.57827851404</v>
      </c>
      <c r="AO11" s="141">
        <v>1</v>
      </c>
      <c r="AP11" s="214">
        <f t="shared" si="0"/>
        <v>1.57827851404</v>
      </c>
      <c r="AQ11" s="142">
        <v>7.0632000000000001</v>
      </c>
      <c r="AR11" s="143">
        <v>1.1834</v>
      </c>
      <c r="AS11" s="214">
        <f t="shared" si="1"/>
        <v>11.147696800367328</v>
      </c>
      <c r="AT11" s="214">
        <f t="shared" si="2"/>
        <v>1.867734793514936</v>
      </c>
      <c r="AU11" s="141">
        <v>0.873</v>
      </c>
      <c r="AV11" s="141">
        <v>0.76949999999999996</v>
      </c>
      <c r="AW11" s="214">
        <f t="shared" si="3"/>
        <v>9.7319393067206779</v>
      </c>
      <c r="AX11" s="214">
        <f t="shared" si="4"/>
        <v>1.4372219236097432</v>
      </c>
    </row>
    <row r="12" spans="1:50">
      <c r="A12" s="139">
        <v>7</v>
      </c>
      <c r="B12" s="139" t="s">
        <v>50</v>
      </c>
      <c r="C12" s="139" t="s">
        <v>97</v>
      </c>
      <c r="D12" s="139" t="s">
        <v>52</v>
      </c>
      <c r="E12" s="139" t="s">
        <v>53</v>
      </c>
      <c r="F12" s="139" t="s">
        <v>54</v>
      </c>
      <c r="G12" s="139" t="s">
        <v>55</v>
      </c>
      <c r="H12" s="138"/>
      <c r="I12" s="139" t="s">
        <v>56</v>
      </c>
      <c r="J12" s="139" t="s">
        <v>57</v>
      </c>
      <c r="K12" s="139">
        <v>0</v>
      </c>
      <c r="L12" s="139">
        <v>58</v>
      </c>
      <c r="M12" s="140">
        <v>-81.172319999999999</v>
      </c>
      <c r="N12" s="140">
        <v>29.029319999999998</v>
      </c>
      <c r="O12" s="139" t="s">
        <v>58</v>
      </c>
      <c r="P12" s="139" t="s">
        <v>59</v>
      </c>
      <c r="Q12" s="139" t="s">
        <v>98</v>
      </c>
      <c r="R12" s="140">
        <v>22.48</v>
      </c>
      <c r="S12" s="140">
        <v>22.48</v>
      </c>
      <c r="T12" s="139" t="s">
        <v>61</v>
      </c>
      <c r="U12" s="138"/>
      <c r="V12" s="138"/>
      <c r="W12" s="138"/>
      <c r="X12" s="138"/>
      <c r="Y12" s="138"/>
      <c r="Z12" s="139" t="s">
        <v>62</v>
      </c>
      <c r="AA12" s="139" t="s">
        <v>63</v>
      </c>
      <c r="AB12" s="139" t="s">
        <v>64</v>
      </c>
      <c r="AC12" s="139" t="s">
        <v>99</v>
      </c>
      <c r="AD12" s="139" t="s">
        <v>66</v>
      </c>
      <c r="AE12" s="139" t="s">
        <v>67</v>
      </c>
      <c r="AF12" s="139">
        <v>129998</v>
      </c>
      <c r="AG12" s="139" t="s">
        <v>68</v>
      </c>
      <c r="AH12" s="139">
        <v>1</v>
      </c>
      <c r="AI12" s="139" t="s">
        <v>69</v>
      </c>
      <c r="AJ12" s="139">
        <v>11</v>
      </c>
      <c r="AK12" s="139">
        <v>4340</v>
      </c>
      <c r="AL12" s="139">
        <v>4340</v>
      </c>
      <c r="AM12" s="139">
        <v>111</v>
      </c>
      <c r="AN12" s="140">
        <v>0.576236409379</v>
      </c>
      <c r="AO12" s="141">
        <v>1</v>
      </c>
      <c r="AP12" s="214">
        <f t="shared" si="0"/>
        <v>0.576236409379</v>
      </c>
      <c r="AQ12" s="142">
        <v>4.2217599999999997</v>
      </c>
      <c r="AR12" s="143">
        <v>0.14412</v>
      </c>
      <c r="AS12" s="214">
        <f t="shared" si="1"/>
        <v>2.4327318236598869</v>
      </c>
      <c r="AT12" s="214">
        <f t="shared" si="2"/>
        <v>8.304719131970148E-2</v>
      </c>
      <c r="AU12" s="141">
        <v>0.873</v>
      </c>
      <c r="AV12" s="141">
        <v>0.76949999999999996</v>
      </c>
      <c r="AW12" s="214">
        <f t="shared" si="3"/>
        <v>2.1237748820550815</v>
      </c>
      <c r="AX12" s="214">
        <f t="shared" si="4"/>
        <v>6.3904813720510281E-2</v>
      </c>
    </row>
    <row r="13" spans="1:50">
      <c r="A13" s="139">
        <v>7</v>
      </c>
      <c r="B13" s="139" t="s">
        <v>50</v>
      </c>
      <c r="C13" s="139" t="s">
        <v>97</v>
      </c>
      <c r="D13" s="139" t="s">
        <v>52</v>
      </c>
      <c r="E13" s="139" t="s">
        <v>53</v>
      </c>
      <c r="F13" s="139" t="s">
        <v>54</v>
      </c>
      <c r="G13" s="139" t="s">
        <v>55</v>
      </c>
      <c r="H13" s="138"/>
      <c r="I13" s="139" t="s">
        <v>56</v>
      </c>
      <c r="J13" s="139" t="s">
        <v>57</v>
      </c>
      <c r="K13" s="139">
        <v>0</v>
      </c>
      <c r="L13" s="139">
        <v>58</v>
      </c>
      <c r="M13" s="140">
        <v>-81.172319999999999</v>
      </c>
      <c r="N13" s="140">
        <v>29.029319999999998</v>
      </c>
      <c r="O13" s="139" t="s">
        <v>58</v>
      </c>
      <c r="P13" s="139" t="s">
        <v>59</v>
      </c>
      <c r="Q13" s="139" t="s">
        <v>98</v>
      </c>
      <c r="R13" s="140">
        <v>22.48</v>
      </c>
      <c r="S13" s="140">
        <v>22.48</v>
      </c>
      <c r="T13" s="139" t="s">
        <v>61</v>
      </c>
      <c r="U13" s="138"/>
      <c r="V13" s="138"/>
      <c r="W13" s="138"/>
      <c r="X13" s="138"/>
      <c r="Y13" s="138"/>
      <c r="Z13" s="139" t="s">
        <v>62</v>
      </c>
      <c r="AA13" s="139" t="s">
        <v>63</v>
      </c>
      <c r="AB13" s="139" t="s">
        <v>64</v>
      </c>
      <c r="AC13" s="139" t="s">
        <v>99</v>
      </c>
      <c r="AD13" s="139" t="s">
        <v>66</v>
      </c>
      <c r="AE13" s="139" t="s">
        <v>67</v>
      </c>
      <c r="AF13" s="139">
        <v>129907</v>
      </c>
      <c r="AG13" s="139" t="s">
        <v>68</v>
      </c>
      <c r="AH13" s="139">
        <v>1</v>
      </c>
      <c r="AI13" s="139" t="s">
        <v>70</v>
      </c>
      <c r="AJ13" s="139">
        <v>13</v>
      </c>
      <c r="AK13" s="139">
        <v>6210</v>
      </c>
      <c r="AL13" s="139">
        <v>6210</v>
      </c>
      <c r="AM13" s="139">
        <v>113</v>
      </c>
      <c r="AN13" s="140">
        <v>0.247540672159</v>
      </c>
      <c r="AO13" s="141">
        <v>0.999</v>
      </c>
      <c r="AP13" s="214">
        <f t="shared" si="0"/>
        <v>0.24729313148684098</v>
      </c>
      <c r="AQ13" s="142">
        <v>2.6718839999999999</v>
      </c>
      <c r="AR13" s="143">
        <v>8.8819999999999996E-2</v>
      </c>
      <c r="AS13" s="214">
        <f t="shared" si="1"/>
        <v>0.66073856132958664</v>
      </c>
      <c r="AT13" s="214">
        <f t="shared" si="2"/>
        <v>2.1964575938661215E-2</v>
      </c>
      <c r="AU13" s="141">
        <v>0.873</v>
      </c>
      <c r="AV13" s="141">
        <v>0.76949999999999996</v>
      </c>
      <c r="AW13" s="214">
        <f t="shared" si="3"/>
        <v>0.57682476404072913</v>
      </c>
      <c r="AX13" s="214">
        <f t="shared" si="4"/>
        <v>1.6901741184799805E-2</v>
      </c>
    </row>
    <row r="14" spans="1:50">
      <c r="A14" s="139">
        <v>7</v>
      </c>
      <c r="B14" s="139" t="s">
        <v>50</v>
      </c>
      <c r="C14" s="139" t="s">
        <v>97</v>
      </c>
      <c r="D14" s="139" t="s">
        <v>52</v>
      </c>
      <c r="E14" s="139" t="s">
        <v>53</v>
      </c>
      <c r="F14" s="139" t="s">
        <v>54</v>
      </c>
      <c r="G14" s="139" t="s">
        <v>55</v>
      </c>
      <c r="H14" s="138"/>
      <c r="I14" s="139" t="s">
        <v>56</v>
      </c>
      <c r="J14" s="139" t="s">
        <v>57</v>
      </c>
      <c r="K14" s="139">
        <v>0</v>
      </c>
      <c r="L14" s="139">
        <v>58</v>
      </c>
      <c r="M14" s="140">
        <v>-81.172319999999999</v>
      </c>
      <c r="N14" s="140">
        <v>29.029319999999998</v>
      </c>
      <c r="O14" s="139" t="s">
        <v>58</v>
      </c>
      <c r="P14" s="139" t="s">
        <v>59</v>
      </c>
      <c r="Q14" s="139" t="s">
        <v>98</v>
      </c>
      <c r="R14" s="140">
        <v>22.48</v>
      </c>
      <c r="S14" s="140">
        <v>22.48</v>
      </c>
      <c r="T14" s="139" t="s">
        <v>61</v>
      </c>
      <c r="U14" s="138"/>
      <c r="V14" s="138"/>
      <c r="W14" s="138"/>
      <c r="X14" s="138"/>
      <c r="Y14" s="138"/>
      <c r="Z14" s="139" t="s">
        <v>62</v>
      </c>
      <c r="AA14" s="139" t="s">
        <v>63</v>
      </c>
      <c r="AB14" s="139" t="s">
        <v>64</v>
      </c>
      <c r="AC14" s="139" t="s">
        <v>99</v>
      </c>
      <c r="AD14" s="139" t="s">
        <v>66</v>
      </c>
      <c r="AE14" s="139" t="s">
        <v>67</v>
      </c>
      <c r="AF14" s="139">
        <v>129979</v>
      </c>
      <c r="AG14" s="139" t="s">
        <v>68</v>
      </c>
      <c r="AH14" s="139">
        <v>1</v>
      </c>
      <c r="AI14" s="139" t="s">
        <v>69</v>
      </c>
      <c r="AJ14" s="139">
        <v>11</v>
      </c>
      <c r="AK14" s="139">
        <v>4110</v>
      </c>
      <c r="AL14" s="139">
        <v>4110</v>
      </c>
      <c r="AM14" s="139">
        <v>111</v>
      </c>
      <c r="AN14" s="140">
        <v>1.08944768112</v>
      </c>
      <c r="AO14" s="141">
        <v>1</v>
      </c>
      <c r="AP14" s="214">
        <f t="shared" si="0"/>
        <v>1.08944768112</v>
      </c>
      <c r="AQ14" s="142">
        <v>4.2217599999999997</v>
      </c>
      <c r="AR14" s="143">
        <v>0.14412</v>
      </c>
      <c r="AS14" s="214">
        <f t="shared" si="1"/>
        <v>4.5993866422451708</v>
      </c>
      <c r="AT14" s="214">
        <f t="shared" si="2"/>
        <v>0.1570111998030144</v>
      </c>
      <c r="AU14" s="141">
        <v>0.873</v>
      </c>
      <c r="AV14" s="141">
        <v>0.76949999999999996</v>
      </c>
      <c r="AW14" s="214">
        <f t="shared" si="3"/>
        <v>4.0152645386800341</v>
      </c>
      <c r="AX14" s="214">
        <f t="shared" si="4"/>
        <v>0.12082011824841957</v>
      </c>
    </row>
    <row r="15" spans="1:50">
      <c r="A15" s="139">
        <v>7</v>
      </c>
      <c r="B15" s="139" t="s">
        <v>50</v>
      </c>
      <c r="C15" s="139" t="s">
        <v>97</v>
      </c>
      <c r="D15" s="139" t="s">
        <v>52</v>
      </c>
      <c r="E15" s="139" t="s">
        <v>53</v>
      </c>
      <c r="F15" s="139" t="s">
        <v>54</v>
      </c>
      <c r="G15" s="139" t="s">
        <v>55</v>
      </c>
      <c r="H15" s="138"/>
      <c r="I15" s="139" t="s">
        <v>56</v>
      </c>
      <c r="J15" s="139" t="s">
        <v>57</v>
      </c>
      <c r="K15" s="139">
        <v>0</v>
      </c>
      <c r="L15" s="139">
        <v>58</v>
      </c>
      <c r="M15" s="140">
        <v>-81.172319999999999</v>
      </c>
      <c r="N15" s="140">
        <v>29.029319999999998</v>
      </c>
      <c r="O15" s="139" t="s">
        <v>58</v>
      </c>
      <c r="P15" s="139" t="s">
        <v>59</v>
      </c>
      <c r="Q15" s="139" t="s">
        <v>98</v>
      </c>
      <c r="R15" s="140">
        <v>22.48</v>
      </c>
      <c r="S15" s="140">
        <v>22.48</v>
      </c>
      <c r="T15" s="139" t="s">
        <v>61</v>
      </c>
      <c r="U15" s="138"/>
      <c r="V15" s="138"/>
      <c r="W15" s="138"/>
      <c r="X15" s="138"/>
      <c r="Y15" s="138"/>
      <c r="Z15" s="139" t="s">
        <v>62</v>
      </c>
      <c r="AA15" s="139" t="s">
        <v>63</v>
      </c>
      <c r="AB15" s="139" t="s">
        <v>64</v>
      </c>
      <c r="AC15" s="139" t="s">
        <v>99</v>
      </c>
      <c r="AD15" s="139" t="s">
        <v>66</v>
      </c>
      <c r="AE15" s="139" t="s">
        <v>67</v>
      </c>
      <c r="AF15" s="139">
        <v>129380</v>
      </c>
      <c r="AG15" s="139" t="s">
        <v>68</v>
      </c>
      <c r="AH15" s="139">
        <v>1</v>
      </c>
      <c r="AI15" s="139" t="s">
        <v>90</v>
      </c>
      <c r="AJ15" s="139">
        <v>7</v>
      </c>
      <c r="AK15" s="139">
        <v>2110</v>
      </c>
      <c r="AL15" s="139">
        <v>2110</v>
      </c>
      <c r="AM15" s="139">
        <v>107</v>
      </c>
      <c r="AN15" s="140">
        <v>3.0317962088599999E-2</v>
      </c>
      <c r="AO15" s="141">
        <v>1</v>
      </c>
      <c r="AP15" s="214">
        <f t="shared" si="0"/>
        <v>3.0317962088599999E-2</v>
      </c>
      <c r="AQ15" s="142">
        <v>7.0632000000000001</v>
      </c>
      <c r="AR15" s="143">
        <v>1.1834</v>
      </c>
      <c r="AS15" s="214">
        <f t="shared" si="1"/>
        <v>0.21414182982419952</v>
      </c>
      <c r="AT15" s="214">
        <f t="shared" si="2"/>
        <v>3.5878276335649238E-2</v>
      </c>
      <c r="AU15" s="141">
        <v>0.873</v>
      </c>
      <c r="AV15" s="141">
        <v>0.76949999999999996</v>
      </c>
      <c r="AW15" s="214">
        <f t="shared" si="3"/>
        <v>0.18694581743652619</v>
      </c>
      <c r="AX15" s="214">
        <f t="shared" si="4"/>
        <v>2.7608333640282087E-2</v>
      </c>
    </row>
    <row r="16" spans="1:50">
      <c r="A16" s="139">
        <v>7</v>
      </c>
      <c r="B16" s="139" t="s">
        <v>50</v>
      </c>
      <c r="C16" s="139" t="s">
        <v>97</v>
      </c>
      <c r="D16" s="139" t="s">
        <v>52</v>
      </c>
      <c r="E16" s="139" t="s">
        <v>53</v>
      </c>
      <c r="F16" s="139" t="s">
        <v>54</v>
      </c>
      <c r="G16" s="139" t="s">
        <v>55</v>
      </c>
      <c r="H16" s="138"/>
      <c r="I16" s="139" t="s">
        <v>56</v>
      </c>
      <c r="J16" s="139" t="s">
        <v>57</v>
      </c>
      <c r="K16" s="139">
        <v>0</v>
      </c>
      <c r="L16" s="139">
        <v>58</v>
      </c>
      <c r="M16" s="140">
        <v>-81.172319999999999</v>
      </c>
      <c r="N16" s="140">
        <v>29.029319999999998</v>
      </c>
      <c r="O16" s="139" t="s">
        <v>58</v>
      </c>
      <c r="P16" s="139" t="s">
        <v>59</v>
      </c>
      <c r="Q16" s="139" t="s">
        <v>98</v>
      </c>
      <c r="R16" s="140">
        <v>22.48</v>
      </c>
      <c r="S16" s="140">
        <v>22.48</v>
      </c>
      <c r="T16" s="139" t="s">
        <v>61</v>
      </c>
      <c r="U16" s="138"/>
      <c r="V16" s="138"/>
      <c r="W16" s="138"/>
      <c r="X16" s="138"/>
      <c r="Y16" s="138"/>
      <c r="Z16" s="139" t="s">
        <v>62</v>
      </c>
      <c r="AA16" s="139" t="s">
        <v>63</v>
      </c>
      <c r="AB16" s="139" t="s">
        <v>64</v>
      </c>
      <c r="AC16" s="139" t="s">
        <v>99</v>
      </c>
      <c r="AD16" s="139" t="s">
        <v>66</v>
      </c>
      <c r="AE16" s="139" t="s">
        <v>67</v>
      </c>
      <c r="AF16" s="139">
        <v>129812</v>
      </c>
      <c r="AG16" s="139" t="s">
        <v>68</v>
      </c>
      <c r="AH16" s="139">
        <v>1</v>
      </c>
      <c r="AI16" s="139" t="s">
        <v>70</v>
      </c>
      <c r="AJ16" s="139">
        <v>13</v>
      </c>
      <c r="AK16" s="139">
        <v>6410</v>
      </c>
      <c r="AL16" s="139">
        <v>6410</v>
      </c>
      <c r="AM16" s="139">
        <v>113</v>
      </c>
      <c r="AN16" s="140">
        <v>0.357436225542</v>
      </c>
      <c r="AO16" s="141">
        <v>0.999</v>
      </c>
      <c r="AP16" s="214">
        <f t="shared" si="0"/>
        <v>0.35707878931645798</v>
      </c>
      <c r="AQ16" s="142">
        <v>2.6718839999999999</v>
      </c>
      <c r="AR16" s="143">
        <v>8.8819999999999996E-2</v>
      </c>
      <c r="AS16" s="214">
        <f t="shared" si="1"/>
        <v>0.95407310391401501</v>
      </c>
      <c r="AT16" s="214">
        <f t="shared" si="2"/>
        <v>3.1715738067087794E-2</v>
      </c>
      <c r="AU16" s="141">
        <v>0.873</v>
      </c>
      <c r="AV16" s="141">
        <v>0.76949999999999996</v>
      </c>
      <c r="AW16" s="214">
        <f t="shared" si="3"/>
        <v>0.83290581971693511</v>
      </c>
      <c r="AX16" s="214">
        <f t="shared" si="4"/>
        <v>2.4405260442624057E-2</v>
      </c>
    </row>
    <row r="17" spans="1:50">
      <c r="A17" s="139">
        <v>7</v>
      </c>
      <c r="B17" s="139" t="s">
        <v>50</v>
      </c>
      <c r="C17" s="139" t="s">
        <v>97</v>
      </c>
      <c r="D17" s="139" t="s">
        <v>52</v>
      </c>
      <c r="E17" s="139" t="s">
        <v>53</v>
      </c>
      <c r="F17" s="139" t="s">
        <v>54</v>
      </c>
      <c r="G17" s="139" t="s">
        <v>55</v>
      </c>
      <c r="H17" s="138"/>
      <c r="I17" s="139" t="s">
        <v>56</v>
      </c>
      <c r="J17" s="139" t="s">
        <v>57</v>
      </c>
      <c r="K17" s="139">
        <v>0</v>
      </c>
      <c r="L17" s="139">
        <v>58</v>
      </c>
      <c r="M17" s="140">
        <v>-81.172319999999999</v>
      </c>
      <c r="N17" s="140">
        <v>29.029319999999998</v>
      </c>
      <c r="O17" s="139" t="s">
        <v>58</v>
      </c>
      <c r="P17" s="139" t="s">
        <v>59</v>
      </c>
      <c r="Q17" s="139" t="s">
        <v>98</v>
      </c>
      <c r="R17" s="140">
        <v>22.48</v>
      </c>
      <c r="S17" s="140">
        <v>22.48</v>
      </c>
      <c r="T17" s="139" t="s">
        <v>61</v>
      </c>
      <c r="U17" s="138"/>
      <c r="V17" s="138"/>
      <c r="W17" s="138"/>
      <c r="X17" s="138"/>
      <c r="Y17" s="138"/>
      <c r="Z17" s="139" t="s">
        <v>62</v>
      </c>
      <c r="AA17" s="139" t="s">
        <v>63</v>
      </c>
      <c r="AB17" s="139" t="s">
        <v>64</v>
      </c>
      <c r="AC17" s="139" t="s">
        <v>99</v>
      </c>
      <c r="AD17" s="139" t="s">
        <v>66</v>
      </c>
      <c r="AE17" s="139" t="s">
        <v>67</v>
      </c>
      <c r="AF17" s="139">
        <v>129386</v>
      </c>
      <c r="AG17" s="139" t="s">
        <v>68</v>
      </c>
      <c r="AH17" s="139">
        <v>1</v>
      </c>
      <c r="AI17" s="139" t="s">
        <v>69</v>
      </c>
      <c r="AJ17" s="139">
        <v>11</v>
      </c>
      <c r="AK17" s="139">
        <v>4110</v>
      </c>
      <c r="AL17" s="139">
        <v>4110</v>
      </c>
      <c r="AM17" s="139">
        <v>111</v>
      </c>
      <c r="AN17" s="140">
        <v>6.4128888015500003</v>
      </c>
      <c r="AO17" s="141">
        <v>1</v>
      </c>
      <c r="AP17" s="214">
        <f t="shared" si="0"/>
        <v>6.4128888015500003</v>
      </c>
      <c r="AQ17" s="142">
        <v>4.2217599999999997</v>
      </c>
      <c r="AR17" s="143">
        <v>0.14412</v>
      </c>
      <c r="AS17" s="214">
        <f t="shared" si="1"/>
        <v>27.073677426831729</v>
      </c>
      <c r="AT17" s="214">
        <f t="shared" si="2"/>
        <v>0.92422553407938601</v>
      </c>
      <c r="AU17" s="141">
        <v>0.873</v>
      </c>
      <c r="AV17" s="141">
        <v>0.76949999999999996</v>
      </c>
      <c r="AW17" s="214">
        <f t="shared" si="3"/>
        <v>23.635320393624099</v>
      </c>
      <c r="AX17" s="214">
        <f t="shared" si="4"/>
        <v>0.7111915484740875</v>
      </c>
    </row>
    <row r="18" spans="1:50">
      <c r="A18" s="139">
        <v>7</v>
      </c>
      <c r="B18" s="139" t="s">
        <v>50</v>
      </c>
      <c r="C18" s="139" t="s">
        <v>97</v>
      </c>
      <c r="D18" s="211" t="s">
        <v>52</v>
      </c>
      <c r="E18" s="139" t="s">
        <v>53</v>
      </c>
      <c r="F18" s="139" t="s">
        <v>54</v>
      </c>
      <c r="G18" s="139" t="s">
        <v>55</v>
      </c>
      <c r="H18" s="138"/>
      <c r="I18" s="139" t="s">
        <v>56</v>
      </c>
      <c r="J18" s="139" t="s">
        <v>57</v>
      </c>
      <c r="K18" s="139">
        <v>0</v>
      </c>
      <c r="L18" s="139">
        <v>58</v>
      </c>
      <c r="M18" s="140">
        <v>-81.172319999999999</v>
      </c>
      <c r="N18" s="140">
        <v>29.029319999999998</v>
      </c>
      <c r="O18" s="139" t="s">
        <v>58</v>
      </c>
      <c r="P18" s="139" t="s">
        <v>59</v>
      </c>
      <c r="Q18" s="139" t="s">
        <v>98</v>
      </c>
      <c r="R18" s="140">
        <v>22.48</v>
      </c>
      <c r="S18" s="140">
        <v>22.48</v>
      </c>
      <c r="T18" s="139" t="s">
        <v>61</v>
      </c>
      <c r="U18" s="138"/>
      <c r="V18" s="138"/>
      <c r="W18" s="138"/>
      <c r="X18" s="138"/>
      <c r="Y18" s="138"/>
      <c r="Z18" s="139" t="s">
        <v>62</v>
      </c>
      <c r="AA18" s="139" t="s">
        <v>63</v>
      </c>
      <c r="AB18" s="139" t="s">
        <v>64</v>
      </c>
      <c r="AC18" s="139" t="s">
        <v>99</v>
      </c>
      <c r="AD18" s="139" t="s">
        <v>66</v>
      </c>
      <c r="AE18" s="139" t="s">
        <v>67</v>
      </c>
      <c r="AF18" s="139">
        <v>129859</v>
      </c>
      <c r="AG18" s="139" t="s">
        <v>68</v>
      </c>
      <c r="AH18" s="139">
        <v>1</v>
      </c>
      <c r="AI18" s="139" t="s">
        <v>70</v>
      </c>
      <c r="AJ18" s="139">
        <v>13</v>
      </c>
      <c r="AK18" s="139">
        <v>6210</v>
      </c>
      <c r="AL18" s="139">
        <v>6210</v>
      </c>
      <c r="AM18" s="139">
        <v>113</v>
      </c>
      <c r="AN18" s="140">
        <v>0.58421353344000004</v>
      </c>
      <c r="AO18" s="141">
        <v>0.999</v>
      </c>
      <c r="AP18" s="214">
        <f t="shared" si="0"/>
        <v>0.58362931990656008</v>
      </c>
      <c r="AQ18" s="142">
        <v>2.6718839999999999</v>
      </c>
      <c r="AR18" s="143">
        <v>8.8819999999999996E-2</v>
      </c>
      <c r="AS18" s="214">
        <f t="shared" si="1"/>
        <v>1.5593898417892194</v>
      </c>
      <c r="AT18" s="214">
        <f t="shared" si="2"/>
        <v>5.1837956194100664E-2</v>
      </c>
      <c r="AU18" s="141">
        <v>0.873</v>
      </c>
      <c r="AV18" s="141">
        <v>0.76949999999999996</v>
      </c>
      <c r="AW18" s="214">
        <f t="shared" si="3"/>
        <v>1.3613473318819884</v>
      </c>
      <c r="AX18" s="214">
        <f t="shared" si="4"/>
        <v>3.9889307291360455E-2</v>
      </c>
    </row>
    <row r="19" spans="1:50">
      <c r="A19" s="139">
        <v>7</v>
      </c>
      <c r="B19" s="139" t="s">
        <v>50</v>
      </c>
      <c r="C19" s="139" t="s">
        <v>97</v>
      </c>
      <c r="D19" s="139" t="s">
        <v>52</v>
      </c>
      <c r="E19" s="139" t="s">
        <v>53</v>
      </c>
      <c r="F19" s="139" t="s">
        <v>54</v>
      </c>
      <c r="G19" s="139" t="s">
        <v>55</v>
      </c>
      <c r="H19" s="138"/>
      <c r="I19" s="139" t="s">
        <v>56</v>
      </c>
      <c r="J19" s="139" t="s">
        <v>57</v>
      </c>
      <c r="K19" s="139">
        <v>0</v>
      </c>
      <c r="L19" s="139">
        <v>58</v>
      </c>
      <c r="M19" s="140">
        <v>-81.172319999999999</v>
      </c>
      <c r="N19" s="140">
        <v>29.029319999999998</v>
      </c>
      <c r="O19" s="139" t="s">
        <v>58</v>
      </c>
      <c r="P19" s="139" t="s">
        <v>59</v>
      </c>
      <c r="Q19" s="139" t="s">
        <v>98</v>
      </c>
      <c r="R19" s="140">
        <v>22.48</v>
      </c>
      <c r="S19" s="140">
        <v>22.48</v>
      </c>
      <c r="T19" s="139" t="s">
        <v>61</v>
      </c>
      <c r="U19" s="138"/>
      <c r="V19" s="138"/>
      <c r="W19" s="138"/>
      <c r="X19" s="138"/>
      <c r="Y19" s="138"/>
      <c r="Z19" s="139" t="s">
        <v>62</v>
      </c>
      <c r="AA19" s="139" t="s">
        <v>63</v>
      </c>
      <c r="AB19" s="139" t="s">
        <v>64</v>
      </c>
      <c r="AC19" s="139" t="s">
        <v>99</v>
      </c>
      <c r="AD19" s="139" t="s">
        <v>66</v>
      </c>
      <c r="AE19" s="139" t="s">
        <v>67</v>
      </c>
      <c r="AF19" s="139">
        <v>130008</v>
      </c>
      <c r="AG19" s="139" t="s">
        <v>68</v>
      </c>
      <c r="AH19" s="139">
        <v>1</v>
      </c>
      <c r="AI19" s="139" t="s">
        <v>69</v>
      </c>
      <c r="AJ19" s="139">
        <v>11</v>
      </c>
      <c r="AK19" s="139">
        <v>4430</v>
      </c>
      <c r="AL19" s="139">
        <v>4430</v>
      </c>
      <c r="AM19" s="139">
        <v>111</v>
      </c>
      <c r="AN19" s="140">
        <v>2.16276801844</v>
      </c>
      <c r="AO19" s="141">
        <v>1</v>
      </c>
      <c r="AP19" s="214">
        <f t="shared" si="0"/>
        <v>2.16276801844</v>
      </c>
      <c r="AQ19" s="142">
        <v>4.2217599999999997</v>
      </c>
      <c r="AR19" s="143">
        <v>0.14412</v>
      </c>
      <c r="AS19" s="214">
        <f t="shared" si="1"/>
        <v>9.1306875095292543</v>
      </c>
      <c r="AT19" s="214">
        <f t="shared" si="2"/>
        <v>0.31169812681757281</v>
      </c>
      <c r="AU19" s="141">
        <v>0.873</v>
      </c>
      <c r="AV19" s="141">
        <v>0.76949999999999996</v>
      </c>
      <c r="AW19" s="214">
        <f t="shared" si="3"/>
        <v>7.9710901958190394</v>
      </c>
      <c r="AX19" s="214">
        <f t="shared" si="4"/>
        <v>0.23985170858612226</v>
      </c>
    </row>
    <row r="20" spans="1:50">
      <c r="A20" s="139">
        <v>7</v>
      </c>
      <c r="B20" s="139" t="s">
        <v>50</v>
      </c>
      <c r="C20" s="139" t="s">
        <v>97</v>
      </c>
      <c r="D20" s="139" t="s">
        <v>52</v>
      </c>
      <c r="E20" s="139" t="s">
        <v>53</v>
      </c>
      <c r="F20" s="139" t="s">
        <v>54</v>
      </c>
      <c r="G20" s="139" t="s">
        <v>55</v>
      </c>
      <c r="H20" s="138"/>
      <c r="I20" s="139" t="s">
        <v>56</v>
      </c>
      <c r="J20" s="139" t="s">
        <v>57</v>
      </c>
      <c r="K20" s="139">
        <v>0</v>
      </c>
      <c r="L20" s="139">
        <v>58</v>
      </c>
      <c r="M20" s="140">
        <v>-81.172319999999999</v>
      </c>
      <c r="N20" s="140">
        <v>29.029319999999998</v>
      </c>
      <c r="O20" s="139" t="s">
        <v>58</v>
      </c>
      <c r="P20" s="139" t="s">
        <v>59</v>
      </c>
      <c r="Q20" s="139" t="s">
        <v>98</v>
      </c>
      <c r="R20" s="140">
        <v>22.48</v>
      </c>
      <c r="S20" s="140">
        <v>22.48</v>
      </c>
      <c r="T20" s="139" t="s">
        <v>61</v>
      </c>
      <c r="U20" s="138"/>
      <c r="V20" s="138"/>
      <c r="W20" s="138"/>
      <c r="X20" s="138"/>
      <c r="Y20" s="138"/>
      <c r="Z20" s="139" t="s">
        <v>62</v>
      </c>
      <c r="AA20" s="139" t="s">
        <v>63</v>
      </c>
      <c r="AB20" s="139" t="s">
        <v>64</v>
      </c>
      <c r="AC20" s="139" t="s">
        <v>99</v>
      </c>
      <c r="AD20" s="139" t="s">
        <v>66</v>
      </c>
      <c r="AE20" s="139" t="s">
        <v>67</v>
      </c>
      <c r="AF20" s="139">
        <v>130089</v>
      </c>
      <c r="AG20" s="139" t="s">
        <v>68</v>
      </c>
      <c r="AH20" s="139">
        <v>1</v>
      </c>
      <c r="AI20" s="139" t="s">
        <v>70</v>
      </c>
      <c r="AJ20" s="139">
        <v>13</v>
      </c>
      <c r="AK20" s="139">
        <v>6210</v>
      </c>
      <c r="AL20" s="139">
        <v>6210</v>
      </c>
      <c r="AM20" s="139">
        <v>113</v>
      </c>
      <c r="AN20" s="140">
        <v>6.7939991263000002E-3</v>
      </c>
      <c r="AO20" s="141">
        <v>0.999</v>
      </c>
      <c r="AP20" s="214">
        <f t="shared" si="0"/>
        <v>6.7872051271737005E-3</v>
      </c>
      <c r="AQ20" s="142">
        <v>2.6718839999999999</v>
      </c>
      <c r="AR20" s="143">
        <v>8.8819999999999996E-2</v>
      </c>
      <c r="AS20" s="214">
        <f t="shared" si="1"/>
        <v>1.8134624784013374E-2</v>
      </c>
      <c r="AT20" s="214">
        <f t="shared" si="2"/>
        <v>6.0283955939556804E-4</v>
      </c>
      <c r="AU20" s="141">
        <v>0.873</v>
      </c>
      <c r="AV20" s="141">
        <v>0.76949999999999996</v>
      </c>
      <c r="AW20" s="214">
        <f t="shared" si="3"/>
        <v>1.5831527436443674E-2</v>
      </c>
      <c r="AX20" s="214">
        <f t="shared" si="4"/>
        <v>4.6388504095488958E-4</v>
      </c>
    </row>
    <row r="21" spans="1:50">
      <c r="A21" s="139">
        <v>7</v>
      </c>
      <c r="B21" s="139" t="s">
        <v>50</v>
      </c>
      <c r="C21" s="139" t="s">
        <v>97</v>
      </c>
      <c r="D21" s="139" t="s">
        <v>52</v>
      </c>
      <c r="E21" s="139" t="s">
        <v>53</v>
      </c>
      <c r="F21" s="139" t="s">
        <v>54</v>
      </c>
      <c r="G21" s="139" t="s">
        <v>55</v>
      </c>
      <c r="H21" s="138"/>
      <c r="I21" s="139" t="s">
        <v>56</v>
      </c>
      <c r="J21" s="139" t="s">
        <v>57</v>
      </c>
      <c r="K21" s="139">
        <v>0</v>
      </c>
      <c r="L21" s="139">
        <v>58</v>
      </c>
      <c r="M21" s="140">
        <v>-81.172319999999999</v>
      </c>
      <c r="N21" s="140">
        <v>29.029319999999998</v>
      </c>
      <c r="O21" s="139" t="s">
        <v>58</v>
      </c>
      <c r="P21" s="139" t="s">
        <v>59</v>
      </c>
      <c r="Q21" s="139" t="s">
        <v>98</v>
      </c>
      <c r="R21" s="140">
        <v>22.48</v>
      </c>
      <c r="S21" s="140">
        <v>22.48</v>
      </c>
      <c r="T21" s="139" t="s">
        <v>61</v>
      </c>
      <c r="U21" s="138"/>
      <c r="V21" s="138"/>
      <c r="W21" s="138"/>
      <c r="X21" s="138"/>
      <c r="Y21" s="138"/>
      <c r="Z21" s="139" t="s">
        <v>62</v>
      </c>
      <c r="AA21" s="139" t="s">
        <v>63</v>
      </c>
      <c r="AB21" s="139" t="s">
        <v>64</v>
      </c>
      <c r="AC21" s="139" t="s">
        <v>99</v>
      </c>
      <c r="AD21" s="139" t="s">
        <v>66</v>
      </c>
      <c r="AE21" s="139" t="s">
        <v>67</v>
      </c>
      <c r="AF21" s="139">
        <v>130008</v>
      </c>
      <c r="AG21" s="139" t="s">
        <v>68</v>
      </c>
      <c r="AH21" s="139">
        <v>1</v>
      </c>
      <c r="AI21" s="139" t="s">
        <v>69</v>
      </c>
      <c r="AJ21" s="139">
        <v>11</v>
      </c>
      <c r="AK21" s="139">
        <v>4430</v>
      </c>
      <c r="AL21" s="139">
        <v>4430</v>
      </c>
      <c r="AM21" s="139">
        <v>111</v>
      </c>
      <c r="AN21" s="140">
        <v>5.5397647749999999E-3</v>
      </c>
      <c r="AO21" s="141">
        <v>1</v>
      </c>
      <c r="AP21" s="214">
        <f t="shared" si="0"/>
        <v>5.5397647749999999E-3</v>
      </c>
      <c r="AQ21" s="142">
        <v>4.2217599999999997</v>
      </c>
      <c r="AR21" s="143">
        <v>0.14412</v>
      </c>
      <c r="AS21" s="214">
        <f t="shared" si="1"/>
        <v>2.3387557336503998E-2</v>
      </c>
      <c r="AT21" s="214">
        <f t="shared" si="2"/>
        <v>7.9839089937299996E-4</v>
      </c>
      <c r="AU21" s="141">
        <v>0.873</v>
      </c>
      <c r="AV21" s="141">
        <v>0.76949999999999996</v>
      </c>
      <c r="AW21" s="214">
        <f t="shared" si="3"/>
        <v>2.0417337554767989E-2</v>
      </c>
      <c r="AX21" s="214">
        <f t="shared" si="4"/>
        <v>6.1436179706752343E-4</v>
      </c>
    </row>
    <row r="22" spans="1:50">
      <c r="A22" s="139">
        <v>7</v>
      </c>
      <c r="B22" s="139" t="s">
        <v>50</v>
      </c>
      <c r="C22" s="139" t="s">
        <v>97</v>
      </c>
      <c r="D22" s="139" t="s">
        <v>52</v>
      </c>
      <c r="E22" s="139" t="s">
        <v>53</v>
      </c>
      <c r="F22" s="139" t="s">
        <v>54</v>
      </c>
      <c r="G22" s="139" t="s">
        <v>55</v>
      </c>
      <c r="H22" s="138"/>
      <c r="I22" s="139" t="s">
        <v>56</v>
      </c>
      <c r="J22" s="139" t="s">
        <v>57</v>
      </c>
      <c r="K22" s="139">
        <v>0</v>
      </c>
      <c r="L22" s="139">
        <v>58</v>
      </c>
      <c r="M22" s="140">
        <v>-81.172319999999999</v>
      </c>
      <c r="N22" s="140">
        <v>29.029319999999998</v>
      </c>
      <c r="O22" s="139" t="s">
        <v>58</v>
      </c>
      <c r="P22" s="139" t="s">
        <v>59</v>
      </c>
      <c r="Q22" s="139" t="s">
        <v>98</v>
      </c>
      <c r="R22" s="140">
        <v>22.48</v>
      </c>
      <c r="S22" s="140">
        <v>22.48</v>
      </c>
      <c r="T22" s="139" t="s">
        <v>61</v>
      </c>
      <c r="U22" s="138"/>
      <c r="V22" s="138"/>
      <c r="W22" s="138"/>
      <c r="X22" s="138"/>
      <c r="Y22" s="138"/>
      <c r="Z22" s="139" t="s">
        <v>62</v>
      </c>
      <c r="AA22" s="139" t="s">
        <v>63</v>
      </c>
      <c r="AB22" s="139" t="s">
        <v>64</v>
      </c>
      <c r="AC22" s="139" t="s">
        <v>99</v>
      </c>
      <c r="AD22" s="139" t="s">
        <v>66</v>
      </c>
      <c r="AE22" s="139" t="s">
        <v>67</v>
      </c>
      <c r="AF22" s="139">
        <v>130089</v>
      </c>
      <c r="AG22" s="139" t="s">
        <v>68</v>
      </c>
      <c r="AH22" s="139">
        <v>1</v>
      </c>
      <c r="AI22" s="139" t="s">
        <v>70</v>
      </c>
      <c r="AJ22" s="139">
        <v>13</v>
      </c>
      <c r="AK22" s="139">
        <v>6210</v>
      </c>
      <c r="AL22" s="139">
        <v>6210</v>
      </c>
      <c r="AM22" s="139">
        <v>113</v>
      </c>
      <c r="AN22" s="140">
        <v>1.0164933968999999E-2</v>
      </c>
      <c r="AO22" s="141">
        <v>0.999</v>
      </c>
      <c r="AP22" s="214">
        <f t="shared" si="0"/>
        <v>1.0154769035031E-2</v>
      </c>
      <c r="AQ22" s="142">
        <v>2.6718839999999999</v>
      </c>
      <c r="AR22" s="143">
        <v>8.8819999999999996E-2</v>
      </c>
      <c r="AS22" s="214">
        <f t="shared" si="1"/>
        <v>2.7132364908394768E-2</v>
      </c>
      <c r="AT22" s="214">
        <f t="shared" si="2"/>
        <v>9.0194658569145339E-4</v>
      </c>
      <c r="AU22" s="141">
        <v>0.873</v>
      </c>
      <c r="AV22" s="141">
        <v>0.76949999999999996</v>
      </c>
      <c r="AW22" s="214">
        <f t="shared" si="3"/>
        <v>2.3686554565028634E-2</v>
      </c>
      <c r="AX22" s="214">
        <f t="shared" si="4"/>
        <v>6.9404789768957333E-4</v>
      </c>
    </row>
    <row r="23" spans="1:50">
      <c r="A23" s="139">
        <v>7</v>
      </c>
      <c r="B23" s="139" t="s">
        <v>50</v>
      </c>
      <c r="C23" s="139" t="s">
        <v>97</v>
      </c>
      <c r="D23" s="139" t="s">
        <v>52</v>
      </c>
      <c r="E23" s="139" t="s">
        <v>53</v>
      </c>
      <c r="F23" s="139" t="s">
        <v>54</v>
      </c>
      <c r="G23" s="139" t="s">
        <v>55</v>
      </c>
      <c r="H23" s="138"/>
      <c r="I23" s="139" t="s">
        <v>56</v>
      </c>
      <c r="J23" s="139" t="s">
        <v>57</v>
      </c>
      <c r="K23" s="139">
        <v>0</v>
      </c>
      <c r="L23" s="139">
        <v>58</v>
      </c>
      <c r="M23" s="140">
        <v>-81.172319999999999</v>
      </c>
      <c r="N23" s="140">
        <v>29.029319999999998</v>
      </c>
      <c r="O23" s="139" t="s">
        <v>58</v>
      </c>
      <c r="P23" s="139" t="s">
        <v>59</v>
      </c>
      <c r="Q23" s="139" t="s">
        <v>98</v>
      </c>
      <c r="R23" s="140">
        <v>22.48</v>
      </c>
      <c r="S23" s="140">
        <v>22.48</v>
      </c>
      <c r="T23" s="139" t="s">
        <v>61</v>
      </c>
      <c r="U23" s="138"/>
      <c r="V23" s="138"/>
      <c r="W23" s="138"/>
      <c r="X23" s="138"/>
      <c r="Y23" s="138"/>
      <c r="Z23" s="139" t="s">
        <v>62</v>
      </c>
      <c r="AA23" s="139" t="s">
        <v>63</v>
      </c>
      <c r="AB23" s="139" t="s">
        <v>64</v>
      </c>
      <c r="AC23" s="139" t="s">
        <v>99</v>
      </c>
      <c r="AD23" s="139" t="s">
        <v>66</v>
      </c>
      <c r="AE23" s="139" t="s">
        <v>67</v>
      </c>
      <c r="AF23" s="139">
        <v>129907</v>
      </c>
      <c r="AG23" s="139" t="s">
        <v>68</v>
      </c>
      <c r="AH23" s="139">
        <v>1</v>
      </c>
      <c r="AI23" s="139" t="s">
        <v>70</v>
      </c>
      <c r="AJ23" s="139">
        <v>13</v>
      </c>
      <c r="AK23" s="139">
        <v>6210</v>
      </c>
      <c r="AL23" s="139">
        <v>6210</v>
      </c>
      <c r="AM23" s="139">
        <v>113</v>
      </c>
      <c r="AN23" s="140">
        <v>0.209097747217</v>
      </c>
      <c r="AO23" s="141">
        <v>0.999</v>
      </c>
      <c r="AP23" s="214">
        <f t="shared" si="0"/>
        <v>0.208888649469783</v>
      </c>
      <c r="AQ23" s="142">
        <v>2.6718839999999999</v>
      </c>
      <c r="AR23" s="143">
        <v>8.8819999999999996E-2</v>
      </c>
      <c r="AS23" s="214">
        <f t="shared" si="1"/>
        <v>0.55812624029992164</v>
      </c>
      <c r="AT23" s="214">
        <f t="shared" si="2"/>
        <v>1.8553489845906126E-2</v>
      </c>
      <c r="AU23" s="141">
        <v>0.873</v>
      </c>
      <c r="AV23" s="141">
        <v>0.76949999999999996</v>
      </c>
      <c r="AW23" s="214">
        <f t="shared" si="3"/>
        <v>0.48724420778183158</v>
      </c>
      <c r="AX23" s="214">
        <f t="shared" si="4"/>
        <v>1.4276910436424763E-2</v>
      </c>
    </row>
    <row r="24" spans="1:50">
      <c r="A24" s="139">
        <v>7</v>
      </c>
      <c r="B24" s="139" t="s">
        <v>50</v>
      </c>
      <c r="C24" s="139" t="s">
        <v>97</v>
      </c>
      <c r="D24" s="139" t="s">
        <v>52</v>
      </c>
      <c r="E24" s="139" t="s">
        <v>53</v>
      </c>
      <c r="F24" s="139" t="s">
        <v>54</v>
      </c>
      <c r="G24" s="139" t="s">
        <v>55</v>
      </c>
      <c r="H24" s="138"/>
      <c r="I24" s="139" t="s">
        <v>56</v>
      </c>
      <c r="J24" s="139" t="s">
        <v>57</v>
      </c>
      <c r="K24" s="139">
        <v>0</v>
      </c>
      <c r="L24" s="139">
        <v>58</v>
      </c>
      <c r="M24" s="140">
        <v>-81.172319999999999</v>
      </c>
      <c r="N24" s="140">
        <v>29.029319999999998</v>
      </c>
      <c r="O24" s="139" t="s">
        <v>58</v>
      </c>
      <c r="P24" s="139" t="s">
        <v>59</v>
      </c>
      <c r="Q24" s="139" t="s">
        <v>98</v>
      </c>
      <c r="R24" s="140">
        <v>22.48</v>
      </c>
      <c r="S24" s="140">
        <v>22.48</v>
      </c>
      <c r="T24" s="139" t="s">
        <v>61</v>
      </c>
      <c r="U24" s="138"/>
      <c r="V24" s="138"/>
      <c r="W24" s="138"/>
      <c r="X24" s="138"/>
      <c r="Y24" s="138"/>
      <c r="Z24" s="139" t="s">
        <v>62</v>
      </c>
      <c r="AA24" s="139" t="s">
        <v>63</v>
      </c>
      <c r="AB24" s="139" t="s">
        <v>64</v>
      </c>
      <c r="AC24" s="139" t="s">
        <v>99</v>
      </c>
      <c r="AD24" s="139" t="s">
        <v>66</v>
      </c>
      <c r="AE24" s="139" t="s">
        <v>67</v>
      </c>
      <c r="AF24" s="139">
        <v>130007</v>
      </c>
      <c r="AG24" s="139" t="s">
        <v>68</v>
      </c>
      <c r="AH24" s="139">
        <v>1</v>
      </c>
      <c r="AI24" s="139" t="s">
        <v>69</v>
      </c>
      <c r="AJ24" s="139">
        <v>11</v>
      </c>
      <c r="AK24" s="139">
        <v>4110</v>
      </c>
      <c r="AL24" s="139">
        <v>4110</v>
      </c>
      <c r="AM24" s="139">
        <v>111</v>
      </c>
      <c r="AN24" s="140">
        <v>0.31154167972800001</v>
      </c>
      <c r="AO24" s="141">
        <v>1</v>
      </c>
      <c r="AP24" s="214">
        <f t="shared" si="0"/>
        <v>0.31154167972800001</v>
      </c>
      <c r="AQ24" s="142">
        <v>4.2217599999999997</v>
      </c>
      <c r="AR24" s="143">
        <v>0.14412</v>
      </c>
      <c r="AS24" s="214">
        <f t="shared" si="1"/>
        <v>1.3152542018084812</v>
      </c>
      <c r="AT24" s="214">
        <f t="shared" si="2"/>
        <v>4.4899386882399361E-2</v>
      </c>
      <c r="AU24" s="141">
        <v>0.873</v>
      </c>
      <c r="AV24" s="141">
        <v>0.76949999999999996</v>
      </c>
      <c r="AW24" s="214">
        <f t="shared" si="3"/>
        <v>1.148216918178804</v>
      </c>
      <c r="AX24" s="214">
        <f t="shared" si="4"/>
        <v>3.4550078206006307E-2</v>
      </c>
    </row>
    <row r="25" spans="1:50">
      <c r="A25" s="139">
        <v>7</v>
      </c>
      <c r="B25" s="139" t="s">
        <v>50</v>
      </c>
      <c r="C25" s="139" t="s">
        <v>97</v>
      </c>
      <c r="D25" s="139" t="s">
        <v>52</v>
      </c>
      <c r="E25" s="139" t="s">
        <v>53</v>
      </c>
      <c r="F25" s="139" t="s">
        <v>54</v>
      </c>
      <c r="G25" s="139" t="s">
        <v>55</v>
      </c>
      <c r="H25" s="138"/>
      <c r="I25" s="139" t="s">
        <v>56</v>
      </c>
      <c r="J25" s="139" t="s">
        <v>57</v>
      </c>
      <c r="K25" s="139">
        <v>0</v>
      </c>
      <c r="L25" s="139">
        <v>58</v>
      </c>
      <c r="M25" s="140">
        <v>-81.172319999999999</v>
      </c>
      <c r="N25" s="140">
        <v>29.029319999999998</v>
      </c>
      <c r="O25" s="139" t="s">
        <v>58</v>
      </c>
      <c r="P25" s="139" t="s">
        <v>59</v>
      </c>
      <c r="Q25" s="139" t="s">
        <v>98</v>
      </c>
      <c r="R25" s="140">
        <v>22.48</v>
      </c>
      <c r="S25" s="140">
        <v>22.48</v>
      </c>
      <c r="T25" s="139" t="s">
        <v>61</v>
      </c>
      <c r="U25" s="138"/>
      <c r="V25" s="138"/>
      <c r="W25" s="138"/>
      <c r="X25" s="138"/>
      <c r="Y25" s="138"/>
      <c r="Z25" s="139" t="s">
        <v>62</v>
      </c>
      <c r="AA25" s="139" t="s">
        <v>63</v>
      </c>
      <c r="AB25" s="139" t="s">
        <v>64</v>
      </c>
      <c r="AC25" s="139" t="s">
        <v>99</v>
      </c>
      <c r="AD25" s="139" t="s">
        <v>66</v>
      </c>
      <c r="AE25" s="139" t="s">
        <v>67</v>
      </c>
      <c r="AF25" s="139">
        <v>129812</v>
      </c>
      <c r="AG25" s="139" t="s">
        <v>68</v>
      </c>
      <c r="AH25" s="139">
        <v>1</v>
      </c>
      <c r="AI25" s="139" t="s">
        <v>70</v>
      </c>
      <c r="AJ25" s="139">
        <v>13</v>
      </c>
      <c r="AK25" s="139">
        <v>6410</v>
      </c>
      <c r="AL25" s="139">
        <v>6410</v>
      </c>
      <c r="AM25" s="139">
        <v>113</v>
      </c>
      <c r="AN25" s="140">
        <v>0.11669170906699999</v>
      </c>
      <c r="AO25" s="141">
        <v>0.999</v>
      </c>
      <c r="AP25" s="214">
        <f t="shared" si="0"/>
        <v>0.11657501735793299</v>
      </c>
      <c r="AQ25" s="142">
        <v>2.6718839999999999</v>
      </c>
      <c r="AR25" s="143">
        <v>8.8819999999999996E-2</v>
      </c>
      <c r="AS25" s="214">
        <f t="shared" si="1"/>
        <v>0.31147492367838342</v>
      </c>
      <c r="AT25" s="214">
        <f t="shared" si="2"/>
        <v>1.0354193041731607E-2</v>
      </c>
      <c r="AU25" s="141">
        <v>0.873</v>
      </c>
      <c r="AV25" s="141">
        <v>0.76949999999999996</v>
      </c>
      <c r="AW25" s="214">
        <f t="shared" si="3"/>
        <v>0.27191760837122875</v>
      </c>
      <c r="AX25" s="214">
        <f t="shared" si="4"/>
        <v>7.9675515456124717E-3</v>
      </c>
    </row>
    <row r="26" spans="1:50">
      <c r="A26" s="139">
        <v>7</v>
      </c>
      <c r="B26" s="139" t="s">
        <v>50</v>
      </c>
      <c r="C26" s="139" t="s">
        <v>97</v>
      </c>
      <c r="D26" s="139" t="s">
        <v>52</v>
      </c>
      <c r="E26" s="139" t="s">
        <v>53</v>
      </c>
      <c r="F26" s="139" t="s">
        <v>54</v>
      </c>
      <c r="G26" s="139" t="s">
        <v>55</v>
      </c>
      <c r="H26" s="138"/>
      <c r="I26" s="139" t="s">
        <v>56</v>
      </c>
      <c r="J26" s="139" t="s">
        <v>57</v>
      </c>
      <c r="K26" s="139">
        <v>0</v>
      </c>
      <c r="L26" s="139">
        <v>58</v>
      </c>
      <c r="M26" s="140">
        <v>-81.172319999999999</v>
      </c>
      <c r="N26" s="140">
        <v>29.029319999999998</v>
      </c>
      <c r="O26" s="139" t="s">
        <v>58</v>
      </c>
      <c r="P26" s="139" t="s">
        <v>59</v>
      </c>
      <c r="Q26" s="139" t="s">
        <v>98</v>
      </c>
      <c r="R26" s="140">
        <v>22.48</v>
      </c>
      <c r="S26" s="140">
        <v>22.48</v>
      </c>
      <c r="T26" s="139" t="s">
        <v>61</v>
      </c>
      <c r="U26" s="138"/>
      <c r="V26" s="138"/>
      <c r="W26" s="138"/>
      <c r="X26" s="138"/>
      <c r="Y26" s="138"/>
      <c r="Z26" s="139" t="s">
        <v>62</v>
      </c>
      <c r="AA26" s="139" t="s">
        <v>63</v>
      </c>
      <c r="AB26" s="139" t="s">
        <v>64</v>
      </c>
      <c r="AC26" s="139" t="s">
        <v>99</v>
      </c>
      <c r="AD26" s="139" t="s">
        <v>66</v>
      </c>
      <c r="AE26" s="139" t="s">
        <v>67</v>
      </c>
      <c r="AF26" s="139">
        <v>129907</v>
      </c>
      <c r="AG26" s="139" t="s">
        <v>68</v>
      </c>
      <c r="AH26" s="139">
        <v>1</v>
      </c>
      <c r="AI26" s="139" t="s">
        <v>70</v>
      </c>
      <c r="AJ26" s="139">
        <v>13</v>
      </c>
      <c r="AK26" s="139">
        <v>6210</v>
      </c>
      <c r="AL26" s="139">
        <v>6210</v>
      </c>
      <c r="AM26" s="139">
        <v>113</v>
      </c>
      <c r="AN26" s="140">
        <v>0.821577786074</v>
      </c>
      <c r="AO26" s="141">
        <v>0.999</v>
      </c>
      <c r="AP26" s="214">
        <f t="shared" si="0"/>
        <v>0.82075620828792606</v>
      </c>
      <c r="AQ26" s="142">
        <v>2.6718839999999999</v>
      </c>
      <c r="AR26" s="143">
        <v>8.8819999999999996E-2</v>
      </c>
      <c r="AS26" s="214">
        <f t="shared" si="1"/>
        <v>2.1929653808251768</v>
      </c>
      <c r="AT26" s="214">
        <f t="shared" si="2"/>
        <v>7.2899566420133594E-2</v>
      </c>
      <c r="AU26" s="141">
        <v>0.873</v>
      </c>
      <c r="AV26" s="141">
        <v>0.76949999999999996</v>
      </c>
      <c r="AW26" s="214">
        <f t="shared" si="3"/>
        <v>1.9144587774603794</v>
      </c>
      <c r="AX26" s="214">
        <f t="shared" si="4"/>
        <v>5.60962163602928E-2</v>
      </c>
    </row>
    <row r="27" spans="1:50">
      <c r="A27" s="139">
        <v>7</v>
      </c>
      <c r="B27" s="139" t="s">
        <v>50</v>
      </c>
      <c r="C27" s="139" t="s">
        <v>97</v>
      </c>
      <c r="D27" s="139" t="s">
        <v>52</v>
      </c>
      <c r="E27" s="139" t="s">
        <v>53</v>
      </c>
      <c r="F27" s="139" t="s">
        <v>54</v>
      </c>
      <c r="G27" s="139" t="s">
        <v>55</v>
      </c>
      <c r="H27" s="138"/>
      <c r="I27" s="139" t="s">
        <v>56</v>
      </c>
      <c r="J27" s="139" t="s">
        <v>57</v>
      </c>
      <c r="K27" s="139">
        <v>0</v>
      </c>
      <c r="L27" s="139">
        <v>58</v>
      </c>
      <c r="M27" s="140">
        <v>-81.172319999999999</v>
      </c>
      <c r="N27" s="140">
        <v>29.029319999999998</v>
      </c>
      <c r="O27" s="139" t="s">
        <v>58</v>
      </c>
      <c r="P27" s="139" t="s">
        <v>59</v>
      </c>
      <c r="Q27" s="139" t="s">
        <v>98</v>
      </c>
      <c r="R27" s="140">
        <v>22.48</v>
      </c>
      <c r="S27" s="140">
        <v>22.48</v>
      </c>
      <c r="T27" s="139" t="s">
        <v>61</v>
      </c>
      <c r="U27" s="138"/>
      <c r="V27" s="138"/>
      <c r="W27" s="138"/>
      <c r="X27" s="138"/>
      <c r="Y27" s="138"/>
      <c r="Z27" s="139" t="s">
        <v>62</v>
      </c>
      <c r="AA27" s="139" t="s">
        <v>63</v>
      </c>
      <c r="AB27" s="139" t="s">
        <v>64</v>
      </c>
      <c r="AC27" s="139" t="s">
        <v>99</v>
      </c>
      <c r="AD27" s="139" t="s">
        <v>66</v>
      </c>
      <c r="AE27" s="139" t="s">
        <v>67</v>
      </c>
      <c r="AF27" s="139">
        <v>129979</v>
      </c>
      <c r="AG27" s="139" t="s">
        <v>68</v>
      </c>
      <c r="AH27" s="139">
        <v>1</v>
      </c>
      <c r="AI27" s="139" t="s">
        <v>69</v>
      </c>
      <c r="AJ27" s="139">
        <v>11</v>
      </c>
      <c r="AK27" s="139">
        <v>4110</v>
      </c>
      <c r="AL27" s="139">
        <v>4110</v>
      </c>
      <c r="AM27" s="139">
        <v>111</v>
      </c>
      <c r="AN27" s="140">
        <v>0.43863505564100003</v>
      </c>
      <c r="AO27" s="141">
        <v>1</v>
      </c>
      <c r="AP27" s="214">
        <f t="shared" si="0"/>
        <v>0.43863505564100003</v>
      </c>
      <c r="AQ27" s="142">
        <v>4.2217599999999997</v>
      </c>
      <c r="AR27" s="143">
        <v>0.14412</v>
      </c>
      <c r="AS27" s="214">
        <f t="shared" si="1"/>
        <v>1.8518119325029481</v>
      </c>
      <c r="AT27" s="214">
        <f t="shared" si="2"/>
        <v>6.3216084218980922E-2</v>
      </c>
      <c r="AU27" s="141">
        <v>0.873</v>
      </c>
      <c r="AV27" s="141">
        <v>0.76949999999999996</v>
      </c>
      <c r="AW27" s="214">
        <f t="shared" si="3"/>
        <v>1.6166318170750738</v>
      </c>
      <c r="AX27" s="214">
        <f t="shared" si="4"/>
        <v>4.8644776806505814E-2</v>
      </c>
    </row>
    <row r="28" spans="1:50">
      <c r="A28" s="139">
        <v>7</v>
      </c>
      <c r="B28" s="139" t="s">
        <v>50</v>
      </c>
      <c r="C28" s="139" t="s">
        <v>97</v>
      </c>
      <c r="D28" s="139" t="s">
        <v>52</v>
      </c>
      <c r="E28" s="139" t="s">
        <v>53</v>
      </c>
      <c r="F28" s="139" t="s">
        <v>54</v>
      </c>
      <c r="G28" s="139" t="s">
        <v>55</v>
      </c>
      <c r="H28" s="138"/>
      <c r="I28" s="139" t="s">
        <v>56</v>
      </c>
      <c r="J28" s="139" t="s">
        <v>57</v>
      </c>
      <c r="K28" s="139">
        <v>0</v>
      </c>
      <c r="L28" s="139">
        <v>58</v>
      </c>
      <c r="M28" s="140">
        <v>-81.172319999999999</v>
      </c>
      <c r="N28" s="140">
        <v>29.029319999999998</v>
      </c>
      <c r="O28" s="139" t="s">
        <v>58</v>
      </c>
      <c r="P28" s="139" t="s">
        <v>59</v>
      </c>
      <c r="Q28" s="139" t="s">
        <v>98</v>
      </c>
      <c r="R28" s="140">
        <v>22.48</v>
      </c>
      <c r="S28" s="140">
        <v>22.48</v>
      </c>
      <c r="T28" s="139" t="s">
        <v>61</v>
      </c>
      <c r="U28" s="138"/>
      <c r="V28" s="138"/>
      <c r="W28" s="138"/>
      <c r="X28" s="138"/>
      <c r="Y28" s="138"/>
      <c r="Z28" s="139" t="s">
        <v>62</v>
      </c>
      <c r="AA28" s="139" t="s">
        <v>63</v>
      </c>
      <c r="AB28" s="139" t="s">
        <v>64</v>
      </c>
      <c r="AC28" s="139" t="s">
        <v>99</v>
      </c>
      <c r="AD28" s="139" t="s">
        <v>66</v>
      </c>
      <c r="AE28" s="139" t="s">
        <v>67</v>
      </c>
      <c r="AF28" s="139">
        <v>129380</v>
      </c>
      <c r="AG28" s="139" t="s">
        <v>68</v>
      </c>
      <c r="AH28" s="139">
        <v>1</v>
      </c>
      <c r="AI28" s="139" t="s">
        <v>90</v>
      </c>
      <c r="AJ28" s="139">
        <v>7</v>
      </c>
      <c r="AK28" s="139">
        <v>2110</v>
      </c>
      <c r="AL28" s="139">
        <v>2110</v>
      </c>
      <c r="AM28" s="139">
        <v>107</v>
      </c>
      <c r="AN28" s="140">
        <v>1.44045738335E-2</v>
      </c>
      <c r="AO28" s="141">
        <v>1</v>
      </c>
      <c r="AP28" s="214">
        <f t="shared" si="0"/>
        <v>1.44045738335E-2</v>
      </c>
      <c r="AQ28" s="142">
        <v>7.0632000000000001</v>
      </c>
      <c r="AR28" s="143">
        <v>1.1834</v>
      </c>
      <c r="AS28" s="214">
        <f t="shared" si="1"/>
        <v>0.10174238590077721</v>
      </c>
      <c r="AT28" s="214">
        <f t="shared" si="2"/>
        <v>1.7046372674563902E-2</v>
      </c>
      <c r="AU28" s="141">
        <v>0.873</v>
      </c>
      <c r="AV28" s="141">
        <v>0.76949999999999996</v>
      </c>
      <c r="AW28" s="214">
        <f t="shared" si="3"/>
        <v>8.8821102891378498E-2</v>
      </c>
      <c r="AX28" s="214">
        <f t="shared" si="4"/>
        <v>1.3117183773076921E-2</v>
      </c>
    </row>
    <row r="29" spans="1:50">
      <c r="A29" s="139">
        <v>7</v>
      </c>
      <c r="B29" s="139" t="s">
        <v>50</v>
      </c>
      <c r="C29" s="139" t="s">
        <v>97</v>
      </c>
      <c r="D29" s="139" t="s">
        <v>52</v>
      </c>
      <c r="E29" s="139" t="s">
        <v>53</v>
      </c>
      <c r="F29" s="139" t="s">
        <v>54</v>
      </c>
      <c r="G29" s="139" t="s">
        <v>55</v>
      </c>
      <c r="H29" s="138"/>
      <c r="I29" s="139" t="s">
        <v>56</v>
      </c>
      <c r="J29" s="139" t="s">
        <v>57</v>
      </c>
      <c r="K29" s="139">
        <v>0</v>
      </c>
      <c r="L29" s="139">
        <v>58</v>
      </c>
      <c r="M29" s="140">
        <v>-81.172319999999999</v>
      </c>
      <c r="N29" s="140">
        <v>29.029319999999998</v>
      </c>
      <c r="O29" s="139" t="s">
        <v>58</v>
      </c>
      <c r="P29" s="139" t="s">
        <v>59</v>
      </c>
      <c r="Q29" s="139" t="s">
        <v>98</v>
      </c>
      <c r="R29" s="140">
        <v>22.48</v>
      </c>
      <c r="S29" s="140">
        <v>22.48</v>
      </c>
      <c r="T29" s="139" t="s">
        <v>61</v>
      </c>
      <c r="U29" s="138"/>
      <c r="V29" s="138"/>
      <c r="W29" s="138"/>
      <c r="X29" s="138"/>
      <c r="Y29" s="138"/>
      <c r="Z29" s="139" t="s">
        <v>62</v>
      </c>
      <c r="AA29" s="139" t="s">
        <v>63</v>
      </c>
      <c r="AB29" s="139" t="s">
        <v>64</v>
      </c>
      <c r="AC29" s="139" t="s">
        <v>99</v>
      </c>
      <c r="AD29" s="139" t="s">
        <v>66</v>
      </c>
      <c r="AE29" s="139" t="s">
        <v>67</v>
      </c>
      <c r="AF29" s="139">
        <v>130007</v>
      </c>
      <c r="AG29" s="139" t="s">
        <v>68</v>
      </c>
      <c r="AH29" s="139">
        <v>1</v>
      </c>
      <c r="AI29" s="139" t="s">
        <v>69</v>
      </c>
      <c r="AJ29" s="139">
        <v>11</v>
      </c>
      <c r="AK29" s="139">
        <v>4110</v>
      </c>
      <c r="AL29" s="139">
        <v>4110</v>
      </c>
      <c r="AM29" s="139">
        <v>111</v>
      </c>
      <c r="AN29" s="140">
        <v>2.2005799587500002E-3</v>
      </c>
      <c r="AO29" s="141">
        <v>1</v>
      </c>
      <c r="AP29" s="214">
        <f t="shared" si="0"/>
        <v>2.2005799587500002E-3</v>
      </c>
      <c r="AQ29" s="142">
        <v>4.2217599999999997</v>
      </c>
      <c r="AR29" s="143">
        <v>0.14412</v>
      </c>
      <c r="AS29" s="214">
        <f t="shared" si="1"/>
        <v>9.2903204466524003E-3</v>
      </c>
      <c r="AT29" s="214">
        <f t="shared" si="2"/>
        <v>3.1714758365505001E-4</v>
      </c>
      <c r="AU29" s="141">
        <v>0.873</v>
      </c>
      <c r="AV29" s="141">
        <v>0.76949999999999996</v>
      </c>
      <c r="AW29" s="214">
        <f t="shared" si="3"/>
        <v>8.1104497499275459E-3</v>
      </c>
      <c r="AX29" s="214">
        <f t="shared" si="4"/>
        <v>2.4404506562256096E-4</v>
      </c>
    </row>
    <row r="30" spans="1:50">
      <c r="A30" s="139">
        <v>7</v>
      </c>
      <c r="B30" s="139" t="s">
        <v>50</v>
      </c>
      <c r="C30" s="139" t="s">
        <v>97</v>
      </c>
      <c r="D30" s="139" t="s">
        <v>52</v>
      </c>
      <c r="E30" s="139" t="s">
        <v>53</v>
      </c>
      <c r="F30" s="139" t="s">
        <v>54</v>
      </c>
      <c r="G30" s="139" t="s">
        <v>55</v>
      </c>
      <c r="H30" s="138"/>
      <c r="I30" s="139" t="s">
        <v>56</v>
      </c>
      <c r="J30" s="139" t="s">
        <v>57</v>
      </c>
      <c r="K30" s="139">
        <v>0</v>
      </c>
      <c r="L30" s="139">
        <v>58</v>
      </c>
      <c r="M30" s="140">
        <v>-81.172319999999999</v>
      </c>
      <c r="N30" s="140">
        <v>29.029319999999998</v>
      </c>
      <c r="O30" s="139" t="s">
        <v>58</v>
      </c>
      <c r="P30" s="139" t="s">
        <v>59</v>
      </c>
      <c r="Q30" s="139" t="s">
        <v>98</v>
      </c>
      <c r="R30" s="140">
        <v>22.48</v>
      </c>
      <c r="S30" s="140">
        <v>22.48</v>
      </c>
      <c r="T30" s="139" t="s">
        <v>61</v>
      </c>
      <c r="U30" s="138"/>
      <c r="V30" s="138"/>
      <c r="W30" s="138"/>
      <c r="X30" s="138"/>
      <c r="Y30" s="138"/>
      <c r="Z30" s="139" t="s">
        <v>62</v>
      </c>
      <c r="AA30" s="139" t="s">
        <v>63</v>
      </c>
      <c r="AB30" s="139" t="s">
        <v>64</v>
      </c>
      <c r="AC30" s="139" t="s">
        <v>99</v>
      </c>
      <c r="AD30" s="139" t="s">
        <v>66</v>
      </c>
      <c r="AE30" s="139" t="s">
        <v>67</v>
      </c>
      <c r="AF30" s="139">
        <v>129859</v>
      </c>
      <c r="AG30" s="139" t="s">
        <v>68</v>
      </c>
      <c r="AH30" s="139">
        <v>1</v>
      </c>
      <c r="AI30" s="139" t="s">
        <v>70</v>
      </c>
      <c r="AJ30" s="139">
        <v>13</v>
      </c>
      <c r="AK30" s="139">
        <v>6210</v>
      </c>
      <c r="AL30" s="139">
        <v>6210</v>
      </c>
      <c r="AM30" s="139">
        <v>113</v>
      </c>
      <c r="AN30" s="140">
        <v>2.0810693172499999</v>
      </c>
      <c r="AO30" s="141">
        <v>0.999</v>
      </c>
      <c r="AP30" s="214">
        <f t="shared" si="0"/>
        <v>2.0789882479327497</v>
      </c>
      <c r="AQ30" s="142">
        <v>2.6718839999999999</v>
      </c>
      <c r="AR30" s="143">
        <v>8.8819999999999996E-2</v>
      </c>
      <c r="AS30" s="214">
        <f t="shared" si="1"/>
        <v>5.5548154358395472</v>
      </c>
      <c r="AT30" s="214">
        <f t="shared" si="2"/>
        <v>0.18465573618138681</v>
      </c>
      <c r="AU30" s="141">
        <v>0.873</v>
      </c>
      <c r="AV30" s="141">
        <v>0.76949999999999996</v>
      </c>
      <c r="AW30" s="214">
        <f t="shared" si="3"/>
        <v>4.8493538754879246</v>
      </c>
      <c r="AX30" s="214">
        <f t="shared" si="4"/>
        <v>0.14209258899157715</v>
      </c>
    </row>
    <row r="31" spans="1:50">
      <c r="A31" s="139">
        <v>7</v>
      </c>
      <c r="B31" s="139" t="s">
        <v>50</v>
      </c>
      <c r="C31" s="139" t="s">
        <v>97</v>
      </c>
      <c r="D31" s="139" t="s">
        <v>52</v>
      </c>
      <c r="E31" s="139" t="s">
        <v>53</v>
      </c>
      <c r="F31" s="139" t="s">
        <v>54</v>
      </c>
      <c r="G31" s="139" t="s">
        <v>55</v>
      </c>
      <c r="H31" s="138"/>
      <c r="I31" s="139" t="s">
        <v>56</v>
      </c>
      <c r="J31" s="139" t="s">
        <v>57</v>
      </c>
      <c r="K31" s="139">
        <v>0</v>
      </c>
      <c r="L31" s="139">
        <v>58</v>
      </c>
      <c r="M31" s="140">
        <v>-81.172319999999999</v>
      </c>
      <c r="N31" s="140">
        <v>29.029319999999998</v>
      </c>
      <c r="O31" s="139" t="s">
        <v>58</v>
      </c>
      <c r="P31" s="139" t="s">
        <v>59</v>
      </c>
      <c r="Q31" s="139" t="s">
        <v>98</v>
      </c>
      <c r="R31" s="140">
        <v>22.48</v>
      </c>
      <c r="S31" s="140">
        <v>22.48</v>
      </c>
      <c r="T31" s="139" t="s">
        <v>61</v>
      </c>
      <c r="U31" s="138"/>
      <c r="V31" s="138"/>
      <c r="W31" s="138"/>
      <c r="X31" s="138"/>
      <c r="Y31" s="138"/>
      <c r="Z31" s="139" t="s">
        <v>62</v>
      </c>
      <c r="AA31" s="139" t="s">
        <v>63</v>
      </c>
      <c r="AB31" s="139" t="s">
        <v>64</v>
      </c>
      <c r="AC31" s="139" t="s">
        <v>99</v>
      </c>
      <c r="AD31" s="139" t="s">
        <v>66</v>
      </c>
      <c r="AE31" s="139" t="s">
        <v>67</v>
      </c>
      <c r="AF31" s="139">
        <v>130008</v>
      </c>
      <c r="AG31" s="139" t="s">
        <v>68</v>
      </c>
      <c r="AH31" s="139">
        <v>1</v>
      </c>
      <c r="AI31" s="139" t="s">
        <v>69</v>
      </c>
      <c r="AJ31" s="139">
        <v>11</v>
      </c>
      <c r="AK31" s="139">
        <v>4430</v>
      </c>
      <c r="AL31" s="139">
        <v>4430</v>
      </c>
      <c r="AM31" s="139">
        <v>111</v>
      </c>
      <c r="AN31" s="140">
        <v>1.0450336150600001E-2</v>
      </c>
      <c r="AO31" s="141">
        <v>1</v>
      </c>
      <c r="AP31" s="214">
        <f t="shared" si="0"/>
        <v>1.0450336150600001E-2</v>
      </c>
      <c r="AQ31" s="142">
        <v>4.2217599999999997</v>
      </c>
      <c r="AR31" s="143">
        <v>0.14412</v>
      </c>
      <c r="AS31" s="214">
        <f t="shared" si="1"/>
        <v>4.4118811147157058E-2</v>
      </c>
      <c r="AT31" s="214">
        <f t="shared" si="2"/>
        <v>1.506102446024472E-3</v>
      </c>
      <c r="AU31" s="141">
        <v>0.873</v>
      </c>
      <c r="AV31" s="141">
        <v>0.76949999999999996</v>
      </c>
      <c r="AW31" s="214">
        <f t="shared" si="3"/>
        <v>3.8515722131468109E-2</v>
      </c>
      <c r="AX31" s="214">
        <f t="shared" si="4"/>
        <v>1.1589458322158312E-3</v>
      </c>
    </row>
    <row r="32" spans="1:50">
      <c r="A32" s="139">
        <v>7</v>
      </c>
      <c r="B32" s="139" t="s">
        <v>50</v>
      </c>
      <c r="C32" s="139" t="s">
        <v>97</v>
      </c>
      <c r="D32" s="139" t="s">
        <v>52</v>
      </c>
      <c r="E32" s="139" t="s">
        <v>53</v>
      </c>
      <c r="F32" s="139" t="s">
        <v>54</v>
      </c>
      <c r="G32" s="139" t="s">
        <v>55</v>
      </c>
      <c r="H32" s="138"/>
      <c r="I32" s="139" t="s">
        <v>56</v>
      </c>
      <c r="J32" s="139" t="s">
        <v>57</v>
      </c>
      <c r="K32" s="139">
        <v>0</v>
      </c>
      <c r="L32" s="139">
        <v>58</v>
      </c>
      <c r="M32" s="140">
        <v>-81.172319999999999</v>
      </c>
      <c r="N32" s="140">
        <v>29.029319999999998</v>
      </c>
      <c r="O32" s="139" t="s">
        <v>58</v>
      </c>
      <c r="P32" s="139" t="s">
        <v>59</v>
      </c>
      <c r="Q32" s="139" t="s">
        <v>98</v>
      </c>
      <c r="R32" s="140">
        <v>22.48</v>
      </c>
      <c r="S32" s="140">
        <v>22.48</v>
      </c>
      <c r="T32" s="139" t="s">
        <v>61</v>
      </c>
      <c r="U32" s="138"/>
      <c r="V32" s="138"/>
      <c r="W32" s="138"/>
      <c r="X32" s="138"/>
      <c r="Y32" s="138"/>
      <c r="Z32" s="139" t="s">
        <v>62</v>
      </c>
      <c r="AA32" s="139" t="s">
        <v>63</v>
      </c>
      <c r="AB32" s="139" t="s">
        <v>64</v>
      </c>
      <c r="AC32" s="139" t="s">
        <v>99</v>
      </c>
      <c r="AD32" s="139" t="s">
        <v>66</v>
      </c>
      <c r="AE32" s="139" t="s">
        <v>67</v>
      </c>
      <c r="AF32" s="139">
        <v>129380</v>
      </c>
      <c r="AG32" s="139" t="s">
        <v>68</v>
      </c>
      <c r="AH32" s="139">
        <v>1</v>
      </c>
      <c r="AI32" s="139" t="s">
        <v>90</v>
      </c>
      <c r="AJ32" s="139">
        <v>7</v>
      </c>
      <c r="AK32" s="139">
        <v>2110</v>
      </c>
      <c r="AL32" s="139">
        <v>2110</v>
      </c>
      <c r="AM32" s="139">
        <v>107</v>
      </c>
      <c r="AN32" s="140">
        <v>8.1414397997699999E-5</v>
      </c>
      <c r="AO32" s="141">
        <v>1</v>
      </c>
      <c r="AP32" s="214">
        <f t="shared" si="0"/>
        <v>8.1414397997699999E-5</v>
      </c>
      <c r="AQ32" s="142">
        <v>7.0632000000000001</v>
      </c>
      <c r="AR32" s="143">
        <v>1.1834</v>
      </c>
      <c r="AS32" s="214">
        <f t="shared" si="1"/>
        <v>5.750461759373547E-4</v>
      </c>
      <c r="AT32" s="214">
        <f t="shared" si="2"/>
        <v>9.6345798590478183E-5</v>
      </c>
      <c r="AU32" s="141">
        <v>0.873</v>
      </c>
      <c r="AV32" s="141">
        <v>0.76949999999999996</v>
      </c>
      <c r="AW32" s="214">
        <f t="shared" si="3"/>
        <v>5.0201531159331069E-4</v>
      </c>
      <c r="AX32" s="214">
        <f t="shared" si="4"/>
        <v>7.4138092015372956E-5</v>
      </c>
    </row>
    <row r="33" spans="1:50">
      <c r="A33" s="139">
        <v>7</v>
      </c>
      <c r="B33" s="139" t="s">
        <v>50</v>
      </c>
      <c r="C33" s="139" t="s">
        <v>97</v>
      </c>
      <c r="D33" s="139" t="s">
        <v>52</v>
      </c>
      <c r="E33" s="139" t="s">
        <v>53</v>
      </c>
      <c r="F33" s="139" t="s">
        <v>54</v>
      </c>
      <c r="G33" s="139" t="s">
        <v>55</v>
      </c>
      <c r="H33" s="138"/>
      <c r="I33" s="139" t="s">
        <v>56</v>
      </c>
      <c r="J33" s="139" t="s">
        <v>57</v>
      </c>
      <c r="K33" s="139">
        <v>0</v>
      </c>
      <c r="L33" s="139">
        <v>58</v>
      </c>
      <c r="M33" s="140">
        <v>-81.172319999999999</v>
      </c>
      <c r="N33" s="140">
        <v>29.029319999999998</v>
      </c>
      <c r="O33" s="139" t="s">
        <v>58</v>
      </c>
      <c r="P33" s="139" t="s">
        <v>59</v>
      </c>
      <c r="Q33" s="139" t="s">
        <v>98</v>
      </c>
      <c r="R33" s="140">
        <v>22.48</v>
      </c>
      <c r="S33" s="140">
        <v>22.48</v>
      </c>
      <c r="T33" s="139" t="s">
        <v>61</v>
      </c>
      <c r="U33" s="138"/>
      <c r="V33" s="138"/>
      <c r="W33" s="138"/>
      <c r="X33" s="138"/>
      <c r="Y33" s="138"/>
      <c r="Z33" s="139" t="s">
        <v>62</v>
      </c>
      <c r="AA33" s="139" t="s">
        <v>63</v>
      </c>
      <c r="AB33" s="139" t="s">
        <v>64</v>
      </c>
      <c r="AC33" s="139" t="s">
        <v>99</v>
      </c>
      <c r="AD33" s="139" t="s">
        <v>66</v>
      </c>
      <c r="AE33" s="139" t="s">
        <v>67</v>
      </c>
      <c r="AF33" s="139">
        <v>129859</v>
      </c>
      <c r="AG33" s="139" t="s">
        <v>68</v>
      </c>
      <c r="AH33" s="139">
        <v>1</v>
      </c>
      <c r="AI33" s="139" t="s">
        <v>70</v>
      </c>
      <c r="AJ33" s="139">
        <v>13</v>
      </c>
      <c r="AK33" s="139">
        <v>6210</v>
      </c>
      <c r="AL33" s="139">
        <v>6210</v>
      </c>
      <c r="AM33" s="139">
        <v>113</v>
      </c>
      <c r="AN33" s="140">
        <v>2.70819315972</v>
      </c>
      <c r="AO33" s="141">
        <v>0.999</v>
      </c>
      <c r="AP33" s="214">
        <f t="shared" si="0"/>
        <v>2.70548496656028</v>
      </c>
      <c r="AQ33" s="142">
        <v>2.6718839999999999</v>
      </c>
      <c r="AR33" s="143">
        <v>8.8819999999999996E-2</v>
      </c>
      <c r="AS33" s="214">
        <f t="shared" si="1"/>
        <v>7.228741994392947</v>
      </c>
      <c r="AT33" s="214">
        <f t="shared" si="2"/>
        <v>0.24030117472988408</v>
      </c>
      <c r="AU33" s="141">
        <v>0.873</v>
      </c>
      <c r="AV33" s="141">
        <v>0.76949999999999996</v>
      </c>
      <c r="AW33" s="214">
        <f t="shared" si="3"/>
        <v>6.3106917611050424</v>
      </c>
      <c r="AX33" s="214">
        <f t="shared" si="4"/>
        <v>0.18491175395464579</v>
      </c>
    </row>
    <row r="34" spans="1:50">
      <c r="A34" s="139">
        <v>7</v>
      </c>
      <c r="B34" s="139" t="s">
        <v>50</v>
      </c>
      <c r="C34" s="139" t="s">
        <v>97</v>
      </c>
      <c r="D34" s="139" t="s">
        <v>52</v>
      </c>
      <c r="E34" s="139" t="s">
        <v>53</v>
      </c>
      <c r="F34" s="139" t="s">
        <v>54</v>
      </c>
      <c r="G34" s="139" t="s">
        <v>55</v>
      </c>
      <c r="H34" s="138"/>
      <c r="I34" s="139" t="s">
        <v>56</v>
      </c>
      <c r="J34" s="139" t="s">
        <v>57</v>
      </c>
      <c r="K34" s="139">
        <v>0</v>
      </c>
      <c r="L34" s="139">
        <v>58</v>
      </c>
      <c r="M34" s="140">
        <v>-81.172319999999999</v>
      </c>
      <c r="N34" s="140">
        <v>29.029319999999998</v>
      </c>
      <c r="O34" s="139" t="s">
        <v>58</v>
      </c>
      <c r="P34" s="139" t="s">
        <v>59</v>
      </c>
      <c r="Q34" s="139" t="s">
        <v>98</v>
      </c>
      <c r="R34" s="140">
        <v>22.48</v>
      </c>
      <c r="S34" s="140">
        <v>22.48</v>
      </c>
      <c r="T34" s="139" t="s">
        <v>61</v>
      </c>
      <c r="U34" s="138"/>
      <c r="V34" s="138"/>
      <c r="W34" s="138"/>
      <c r="X34" s="138"/>
      <c r="Y34" s="138"/>
      <c r="Z34" s="139" t="s">
        <v>62</v>
      </c>
      <c r="AA34" s="139" t="s">
        <v>63</v>
      </c>
      <c r="AB34" s="139" t="s">
        <v>64</v>
      </c>
      <c r="AC34" s="139" t="s">
        <v>99</v>
      </c>
      <c r="AD34" s="139" t="s">
        <v>66</v>
      </c>
      <c r="AE34" s="139" t="s">
        <v>67</v>
      </c>
      <c r="AF34" s="139">
        <v>130008</v>
      </c>
      <c r="AG34" s="139" t="s">
        <v>68</v>
      </c>
      <c r="AH34" s="139">
        <v>1</v>
      </c>
      <c r="AI34" s="139" t="s">
        <v>69</v>
      </c>
      <c r="AJ34" s="139">
        <v>11</v>
      </c>
      <c r="AK34" s="139">
        <v>4430</v>
      </c>
      <c r="AL34" s="139">
        <v>4430</v>
      </c>
      <c r="AM34" s="139">
        <v>111</v>
      </c>
      <c r="AN34" s="140">
        <v>0.24715302731899999</v>
      </c>
      <c r="AO34" s="141">
        <v>1</v>
      </c>
      <c r="AP34" s="214">
        <f t="shared" si="0"/>
        <v>0.24715302731899999</v>
      </c>
      <c r="AQ34" s="142">
        <v>4.2217599999999997</v>
      </c>
      <c r="AR34" s="143">
        <v>0.14412</v>
      </c>
      <c r="AS34" s="214">
        <f t="shared" si="1"/>
        <v>1.0434207646142613</v>
      </c>
      <c r="AT34" s="214">
        <f t="shared" si="2"/>
        <v>3.5619694297214281E-2</v>
      </c>
      <c r="AU34" s="141">
        <v>0.873</v>
      </c>
      <c r="AV34" s="141">
        <v>0.76949999999999996</v>
      </c>
      <c r="AW34" s="214">
        <f t="shared" si="3"/>
        <v>0.91090632750825007</v>
      </c>
      <c r="AX34" s="214">
        <f t="shared" si="4"/>
        <v>2.7409354761706389E-2</v>
      </c>
    </row>
    <row r="35" spans="1:50">
      <c r="AN35" s="212">
        <f>SUM(AN2:AN34)</f>
        <v>33.103132225167748</v>
      </c>
      <c r="AP35" s="214">
        <f>SUM(AP2:AP34)</f>
        <v>33.090718271625917</v>
      </c>
      <c r="AW35" s="214">
        <f>SUM(AW2:AW34)</f>
        <v>117.27793024211238</v>
      </c>
      <c r="AX35" s="214">
        <f>SUM(AX2:AX34)</f>
        <v>7.0426054941786447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X53"/>
  <sheetViews>
    <sheetView topLeftCell="AC1" workbookViewId="0">
      <pane ySplit="1" topLeftCell="A23" activePane="bottomLeft" state="frozen"/>
      <selection activeCell="AC1" sqref="AC1"/>
      <selection pane="bottomLeft" activeCell="AW53" sqref="AW53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18.14062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18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37" t="s">
        <v>12</v>
      </c>
      <c r="N1" s="37" t="s">
        <v>13</v>
      </c>
      <c r="O1" s="36" t="s">
        <v>14</v>
      </c>
      <c r="P1" s="36" t="s">
        <v>15</v>
      </c>
      <c r="Q1" s="36" t="s">
        <v>16</v>
      </c>
      <c r="R1" s="37" t="s">
        <v>17</v>
      </c>
      <c r="S1" s="37" t="s">
        <v>18</v>
      </c>
      <c r="T1" s="36" t="s">
        <v>19</v>
      </c>
      <c r="U1" s="36" t="s">
        <v>20</v>
      </c>
      <c r="V1" s="36" t="s">
        <v>21</v>
      </c>
      <c r="W1" s="36" t="s">
        <v>22</v>
      </c>
      <c r="X1" s="36" t="s">
        <v>23</v>
      </c>
      <c r="Y1" s="36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D1" s="36" t="s">
        <v>29</v>
      </c>
      <c r="AE1" s="36" t="s">
        <v>30</v>
      </c>
      <c r="AF1" s="36" t="s">
        <v>31</v>
      </c>
      <c r="AG1" s="36" t="s">
        <v>32</v>
      </c>
      <c r="AH1" s="36" t="s">
        <v>33</v>
      </c>
      <c r="AI1" s="36" t="s">
        <v>34</v>
      </c>
      <c r="AJ1" s="36" t="s">
        <v>35</v>
      </c>
      <c r="AK1" s="36" t="s">
        <v>36</v>
      </c>
      <c r="AL1" s="36" t="s">
        <v>37</v>
      </c>
      <c r="AM1" s="36" t="s">
        <v>38</v>
      </c>
      <c r="AN1" s="37" t="s">
        <v>49</v>
      </c>
      <c r="AO1" s="38" t="s">
        <v>39</v>
      </c>
      <c r="AP1" s="39" t="s">
        <v>40</v>
      </c>
      <c r="AQ1" s="39" t="s">
        <v>41</v>
      </c>
      <c r="AR1" s="40" t="s">
        <v>42</v>
      </c>
      <c r="AS1" s="39" t="s">
        <v>43</v>
      </c>
      <c r="AT1" s="39" t="s">
        <v>44</v>
      </c>
      <c r="AU1" s="38" t="s">
        <v>45</v>
      </c>
      <c r="AV1" s="38" t="s">
        <v>46</v>
      </c>
      <c r="AW1" s="39" t="s">
        <v>47</v>
      </c>
      <c r="AX1" s="39" t="s">
        <v>48</v>
      </c>
    </row>
    <row r="2" spans="1:50">
      <c r="A2" s="145">
        <v>8</v>
      </c>
      <c r="B2" s="145" t="s">
        <v>50</v>
      </c>
      <c r="C2" s="145" t="s">
        <v>100</v>
      </c>
      <c r="D2" s="145" t="s">
        <v>52</v>
      </c>
      <c r="E2" s="145" t="s">
        <v>53</v>
      </c>
      <c r="F2" s="145" t="s">
        <v>54</v>
      </c>
      <c r="G2" s="145" t="s">
        <v>55</v>
      </c>
      <c r="H2" s="144"/>
      <c r="I2" s="145" t="s">
        <v>56</v>
      </c>
      <c r="J2" s="145" t="s">
        <v>101</v>
      </c>
      <c r="K2" s="145">
        <v>0</v>
      </c>
      <c r="L2" s="145">
        <v>66</v>
      </c>
      <c r="M2" s="146">
        <v>-81.136300000000006</v>
      </c>
      <c r="N2" s="146">
        <v>29.026299999999999</v>
      </c>
      <c r="O2" s="145" t="s">
        <v>58</v>
      </c>
      <c r="P2" s="145" t="s">
        <v>59</v>
      </c>
      <c r="Q2" s="145" t="s">
        <v>102</v>
      </c>
      <c r="R2" s="146">
        <v>19.72</v>
      </c>
      <c r="S2" s="146">
        <v>19.72</v>
      </c>
      <c r="T2" s="145" t="s">
        <v>61</v>
      </c>
      <c r="U2" s="144"/>
      <c r="V2" s="144"/>
      <c r="W2" s="144"/>
      <c r="X2" s="144"/>
      <c r="Y2" s="144"/>
      <c r="Z2" s="145" t="s">
        <v>62</v>
      </c>
      <c r="AA2" s="145" t="s">
        <v>63</v>
      </c>
      <c r="AB2" s="145" t="s">
        <v>64</v>
      </c>
      <c r="AC2" s="145" t="s">
        <v>103</v>
      </c>
      <c r="AD2" s="145" t="s">
        <v>81</v>
      </c>
      <c r="AE2" s="145" t="s">
        <v>82</v>
      </c>
      <c r="AF2" s="145">
        <v>129824</v>
      </c>
      <c r="AG2" s="145" t="s">
        <v>68</v>
      </c>
      <c r="AH2" s="145">
        <v>1</v>
      </c>
      <c r="AI2" s="145" t="s">
        <v>69</v>
      </c>
      <c r="AJ2" s="145">
        <v>11</v>
      </c>
      <c r="AK2" s="145">
        <v>4110</v>
      </c>
      <c r="AL2" s="145">
        <v>4110</v>
      </c>
      <c r="AM2" s="145">
        <v>111</v>
      </c>
      <c r="AN2" s="146">
        <v>2.3302591026099999</v>
      </c>
      <c r="AO2" s="147">
        <v>1</v>
      </c>
      <c r="AP2" s="148">
        <f>AN2*AO2</f>
        <v>2.3302591026099999</v>
      </c>
      <c r="AQ2" s="148">
        <v>4.2217599999999997</v>
      </c>
      <c r="AR2" s="149">
        <v>0.14412</v>
      </c>
      <c r="AS2" s="148">
        <f>AP2*AQ2</f>
        <v>9.8377946690347926</v>
      </c>
      <c r="AT2" s="148">
        <f>AP2*AR2</f>
        <v>0.33583694186815316</v>
      </c>
      <c r="AU2" s="147">
        <v>0.873</v>
      </c>
      <c r="AV2" s="147">
        <v>0.76949999999999996</v>
      </c>
      <c r="AW2" s="148">
        <f>AS2*AU2</f>
        <v>8.5883947460673742</v>
      </c>
      <c r="AX2" s="148">
        <f>AT2*AV2</f>
        <v>0.25842652676754385</v>
      </c>
    </row>
    <row r="3" spans="1:50">
      <c r="A3" s="145">
        <v>8</v>
      </c>
      <c r="B3" s="145" t="s">
        <v>50</v>
      </c>
      <c r="C3" s="145" t="s">
        <v>100</v>
      </c>
      <c r="D3" s="145" t="s">
        <v>52</v>
      </c>
      <c r="E3" s="145" t="s">
        <v>53</v>
      </c>
      <c r="F3" s="145" t="s">
        <v>54</v>
      </c>
      <c r="G3" s="145" t="s">
        <v>55</v>
      </c>
      <c r="H3" s="144"/>
      <c r="I3" s="145" t="s">
        <v>56</v>
      </c>
      <c r="J3" s="145" t="s">
        <v>101</v>
      </c>
      <c r="K3" s="145">
        <v>0</v>
      </c>
      <c r="L3" s="145">
        <v>66</v>
      </c>
      <c r="M3" s="146">
        <v>-81.136300000000006</v>
      </c>
      <c r="N3" s="146">
        <v>29.026299999999999</v>
      </c>
      <c r="O3" s="145" t="s">
        <v>58</v>
      </c>
      <c r="P3" s="145" t="s">
        <v>59</v>
      </c>
      <c r="Q3" s="145" t="s">
        <v>102</v>
      </c>
      <c r="R3" s="146">
        <v>19.72</v>
      </c>
      <c r="S3" s="146">
        <v>19.72</v>
      </c>
      <c r="T3" s="145" t="s">
        <v>61</v>
      </c>
      <c r="U3" s="144"/>
      <c r="V3" s="144"/>
      <c r="W3" s="144"/>
      <c r="X3" s="144"/>
      <c r="Y3" s="144"/>
      <c r="Z3" s="145" t="s">
        <v>62</v>
      </c>
      <c r="AA3" s="145" t="s">
        <v>63</v>
      </c>
      <c r="AB3" s="145" t="s">
        <v>64</v>
      </c>
      <c r="AC3" s="145" t="s">
        <v>103</v>
      </c>
      <c r="AD3" s="145" t="s">
        <v>81</v>
      </c>
      <c r="AE3" s="145" t="s">
        <v>82</v>
      </c>
      <c r="AF3" s="145">
        <v>130354</v>
      </c>
      <c r="AG3" s="145" t="s">
        <v>68</v>
      </c>
      <c r="AH3" s="145">
        <v>1</v>
      </c>
      <c r="AI3" s="145" t="s">
        <v>84</v>
      </c>
      <c r="AJ3" s="145">
        <v>10</v>
      </c>
      <c r="AK3" s="145">
        <v>3200</v>
      </c>
      <c r="AL3" s="145">
        <v>3200</v>
      </c>
      <c r="AM3" s="145">
        <v>110</v>
      </c>
      <c r="AN3" s="146">
        <v>0.47216722022300001</v>
      </c>
      <c r="AO3" s="147">
        <v>1</v>
      </c>
      <c r="AP3" s="214">
        <f t="shared" ref="AP3:AP52" si="0">AN3*AO3</f>
        <v>0.47216722022300001</v>
      </c>
      <c r="AQ3" s="148">
        <v>4.5650399999999998</v>
      </c>
      <c r="AR3" s="149">
        <v>0.15609000000000001</v>
      </c>
      <c r="AS3" s="214">
        <f t="shared" ref="AS3:AS52" si="1">AP3*AQ3</f>
        <v>2.1554622470068039</v>
      </c>
      <c r="AT3" s="214">
        <f t="shared" ref="AT3:AT52" si="2">AP3*AR3</f>
        <v>7.370058140460807E-2</v>
      </c>
      <c r="AU3" s="147">
        <v>0.873</v>
      </c>
      <c r="AV3" s="147">
        <v>0.76949999999999996</v>
      </c>
      <c r="AW3" s="214">
        <f t="shared" ref="AW3:AW52" si="3">AS3*AU3</f>
        <v>1.8817185416369397</v>
      </c>
      <c r="AX3" s="214">
        <f t="shared" ref="AX3:AX52" si="4">AT3*AV3</f>
        <v>5.6712597390845908E-2</v>
      </c>
    </row>
    <row r="4" spans="1:50">
      <c r="A4" s="145">
        <v>8</v>
      </c>
      <c r="B4" s="145" t="s">
        <v>50</v>
      </c>
      <c r="C4" s="145" t="s">
        <v>100</v>
      </c>
      <c r="D4" s="145" t="s">
        <v>52</v>
      </c>
      <c r="E4" s="145" t="s">
        <v>53</v>
      </c>
      <c r="F4" s="145" t="s">
        <v>54</v>
      </c>
      <c r="G4" s="145" t="s">
        <v>55</v>
      </c>
      <c r="H4" s="144"/>
      <c r="I4" s="145" t="s">
        <v>56</v>
      </c>
      <c r="J4" s="145" t="s">
        <v>101</v>
      </c>
      <c r="K4" s="145">
        <v>0</v>
      </c>
      <c r="L4" s="145">
        <v>66</v>
      </c>
      <c r="M4" s="146">
        <v>-81.136300000000006</v>
      </c>
      <c r="N4" s="146">
        <v>29.026299999999999</v>
      </c>
      <c r="O4" s="145" t="s">
        <v>58</v>
      </c>
      <c r="P4" s="145" t="s">
        <v>59</v>
      </c>
      <c r="Q4" s="145" t="s">
        <v>102</v>
      </c>
      <c r="R4" s="146">
        <v>19.72</v>
      </c>
      <c r="S4" s="146">
        <v>19.72</v>
      </c>
      <c r="T4" s="145" t="s">
        <v>61</v>
      </c>
      <c r="U4" s="144"/>
      <c r="V4" s="144"/>
      <c r="W4" s="144"/>
      <c r="X4" s="144"/>
      <c r="Y4" s="144"/>
      <c r="Z4" s="145" t="s">
        <v>62</v>
      </c>
      <c r="AA4" s="145" t="s">
        <v>63</v>
      </c>
      <c r="AB4" s="145" t="s">
        <v>64</v>
      </c>
      <c r="AC4" s="145" t="s">
        <v>103</v>
      </c>
      <c r="AD4" s="145" t="s">
        <v>81</v>
      </c>
      <c r="AE4" s="145" t="s">
        <v>82</v>
      </c>
      <c r="AF4" s="145">
        <v>130384</v>
      </c>
      <c r="AG4" s="145" t="s">
        <v>68</v>
      </c>
      <c r="AH4" s="145">
        <v>1</v>
      </c>
      <c r="AI4" s="145" t="s">
        <v>70</v>
      </c>
      <c r="AJ4" s="145">
        <v>13</v>
      </c>
      <c r="AK4" s="145">
        <v>6300</v>
      </c>
      <c r="AL4" s="145">
        <v>6300</v>
      </c>
      <c r="AM4" s="145">
        <v>113</v>
      </c>
      <c r="AN4" s="146">
        <v>0.32503065655899999</v>
      </c>
      <c r="AO4" s="147">
        <v>0.999</v>
      </c>
      <c r="AP4" s="214">
        <f t="shared" si="0"/>
        <v>0.32470562590244101</v>
      </c>
      <c r="AQ4" s="148">
        <v>2.6718839999999999</v>
      </c>
      <c r="AR4" s="149">
        <v>8.8819999999999996E-2</v>
      </c>
      <c r="AS4" s="214">
        <f t="shared" si="1"/>
        <v>0.86757576655871771</v>
      </c>
      <c r="AT4" s="214">
        <f t="shared" si="2"/>
        <v>2.8840353692654808E-2</v>
      </c>
      <c r="AU4" s="147">
        <v>0.873</v>
      </c>
      <c r="AV4" s="147">
        <v>0.76949999999999996</v>
      </c>
      <c r="AW4" s="214">
        <f t="shared" si="3"/>
        <v>0.75739364420576061</v>
      </c>
      <c r="AX4" s="214">
        <f t="shared" si="4"/>
        <v>2.2192652166497875E-2</v>
      </c>
    </row>
    <row r="5" spans="1:50">
      <c r="A5" s="145">
        <v>8</v>
      </c>
      <c r="B5" s="145" t="s">
        <v>50</v>
      </c>
      <c r="C5" s="145" t="s">
        <v>100</v>
      </c>
      <c r="D5" s="145" t="s">
        <v>52</v>
      </c>
      <c r="E5" s="145" t="s">
        <v>53</v>
      </c>
      <c r="F5" s="145" t="s">
        <v>54</v>
      </c>
      <c r="G5" s="145" t="s">
        <v>55</v>
      </c>
      <c r="H5" s="144"/>
      <c r="I5" s="145" t="s">
        <v>56</v>
      </c>
      <c r="J5" s="145" t="s">
        <v>101</v>
      </c>
      <c r="K5" s="145">
        <v>0</v>
      </c>
      <c r="L5" s="145">
        <v>66</v>
      </c>
      <c r="M5" s="146">
        <v>-81.136300000000006</v>
      </c>
      <c r="N5" s="146">
        <v>29.026299999999999</v>
      </c>
      <c r="O5" s="145" t="s">
        <v>58</v>
      </c>
      <c r="P5" s="145" t="s">
        <v>59</v>
      </c>
      <c r="Q5" s="145" t="s">
        <v>102</v>
      </c>
      <c r="R5" s="146">
        <v>19.72</v>
      </c>
      <c r="S5" s="146">
        <v>19.72</v>
      </c>
      <c r="T5" s="145" t="s">
        <v>61</v>
      </c>
      <c r="U5" s="144"/>
      <c r="V5" s="144"/>
      <c r="W5" s="144"/>
      <c r="X5" s="144"/>
      <c r="Y5" s="144"/>
      <c r="Z5" s="145" t="s">
        <v>62</v>
      </c>
      <c r="AA5" s="145" t="s">
        <v>63</v>
      </c>
      <c r="AB5" s="145" t="s">
        <v>64</v>
      </c>
      <c r="AC5" s="145" t="s">
        <v>103</v>
      </c>
      <c r="AD5" s="145" t="s">
        <v>81</v>
      </c>
      <c r="AE5" s="145" t="s">
        <v>82</v>
      </c>
      <c r="AF5" s="145">
        <v>130391</v>
      </c>
      <c r="AG5" s="145" t="s">
        <v>68</v>
      </c>
      <c r="AH5" s="145">
        <v>1</v>
      </c>
      <c r="AI5" s="145" t="s">
        <v>70</v>
      </c>
      <c r="AJ5" s="145">
        <v>13</v>
      </c>
      <c r="AK5" s="145">
        <v>6460</v>
      </c>
      <c r="AL5" s="145">
        <v>6460</v>
      </c>
      <c r="AM5" s="145">
        <v>113</v>
      </c>
      <c r="AN5" s="146">
        <v>8.1243291239099997E-4</v>
      </c>
      <c r="AO5" s="147">
        <v>0.999</v>
      </c>
      <c r="AP5" s="214">
        <f t="shared" si="0"/>
        <v>8.1162047947860893E-4</v>
      </c>
      <c r="AQ5" s="148">
        <v>2.6718839999999999</v>
      </c>
      <c r="AR5" s="149">
        <v>8.8819999999999996E-2</v>
      </c>
      <c r="AS5" s="214">
        <f t="shared" si="1"/>
        <v>2.1685557731912237E-3</v>
      </c>
      <c r="AT5" s="214">
        <f t="shared" si="2"/>
        <v>7.2088130987290044E-5</v>
      </c>
      <c r="AU5" s="147">
        <v>0.873</v>
      </c>
      <c r="AV5" s="147">
        <v>0.76949999999999996</v>
      </c>
      <c r="AW5" s="214">
        <f t="shared" si="3"/>
        <v>1.8931491899959383E-3</v>
      </c>
      <c r="AX5" s="214">
        <f t="shared" si="4"/>
        <v>5.5471816794719688E-5</v>
      </c>
    </row>
    <row r="6" spans="1:50">
      <c r="A6" s="145">
        <v>8</v>
      </c>
      <c r="B6" s="145" t="s">
        <v>50</v>
      </c>
      <c r="C6" s="145" t="s">
        <v>100</v>
      </c>
      <c r="D6" s="145" t="s">
        <v>52</v>
      </c>
      <c r="E6" s="145" t="s">
        <v>53</v>
      </c>
      <c r="F6" s="145" t="s">
        <v>54</v>
      </c>
      <c r="G6" s="145" t="s">
        <v>55</v>
      </c>
      <c r="H6" s="144"/>
      <c r="I6" s="145" t="s">
        <v>56</v>
      </c>
      <c r="J6" s="145" t="s">
        <v>101</v>
      </c>
      <c r="K6" s="145">
        <v>0</v>
      </c>
      <c r="L6" s="145">
        <v>66</v>
      </c>
      <c r="M6" s="146">
        <v>-81.136300000000006</v>
      </c>
      <c r="N6" s="146">
        <v>29.026299999999999</v>
      </c>
      <c r="O6" s="145" t="s">
        <v>58</v>
      </c>
      <c r="P6" s="145" t="s">
        <v>59</v>
      </c>
      <c r="Q6" s="145" t="s">
        <v>102</v>
      </c>
      <c r="R6" s="146">
        <v>19.72</v>
      </c>
      <c r="S6" s="146">
        <v>19.72</v>
      </c>
      <c r="T6" s="145" t="s">
        <v>61</v>
      </c>
      <c r="U6" s="144"/>
      <c r="V6" s="144"/>
      <c r="W6" s="144"/>
      <c r="X6" s="144"/>
      <c r="Y6" s="144"/>
      <c r="Z6" s="145" t="s">
        <v>62</v>
      </c>
      <c r="AA6" s="145" t="s">
        <v>63</v>
      </c>
      <c r="AB6" s="145" t="s">
        <v>64</v>
      </c>
      <c r="AC6" s="145" t="s">
        <v>103</v>
      </c>
      <c r="AD6" s="145" t="s">
        <v>81</v>
      </c>
      <c r="AE6" s="145" t="s">
        <v>82</v>
      </c>
      <c r="AF6" s="145">
        <v>130299</v>
      </c>
      <c r="AG6" s="145" t="s">
        <v>68</v>
      </c>
      <c r="AH6" s="145">
        <v>1</v>
      </c>
      <c r="AI6" s="145" t="s">
        <v>70</v>
      </c>
      <c r="AJ6" s="145">
        <v>13</v>
      </c>
      <c r="AK6" s="145">
        <v>6210</v>
      </c>
      <c r="AL6" s="145">
        <v>6210</v>
      </c>
      <c r="AM6" s="145">
        <v>113</v>
      </c>
      <c r="AN6" s="146">
        <v>2.4771023302000001E-2</v>
      </c>
      <c r="AO6" s="147">
        <v>0.999</v>
      </c>
      <c r="AP6" s="214">
        <f t="shared" si="0"/>
        <v>2.4746252278698002E-2</v>
      </c>
      <c r="AQ6" s="148">
        <v>2.6718839999999999</v>
      </c>
      <c r="AR6" s="149">
        <v>8.8819999999999996E-2</v>
      </c>
      <c r="AS6" s="214">
        <f t="shared" si="1"/>
        <v>6.6119115523416733E-2</v>
      </c>
      <c r="AT6" s="214">
        <f t="shared" si="2"/>
        <v>2.1979621273939564E-3</v>
      </c>
      <c r="AU6" s="147">
        <v>0.873</v>
      </c>
      <c r="AV6" s="147">
        <v>0.76949999999999996</v>
      </c>
      <c r="AW6" s="214">
        <f t="shared" si="3"/>
        <v>5.772198785194281E-2</v>
      </c>
      <c r="AX6" s="214">
        <f t="shared" si="4"/>
        <v>1.6913318570296494E-3</v>
      </c>
    </row>
    <row r="7" spans="1:50">
      <c r="A7" s="145">
        <v>8</v>
      </c>
      <c r="B7" s="145" t="s">
        <v>50</v>
      </c>
      <c r="C7" s="145" t="s">
        <v>100</v>
      </c>
      <c r="D7" s="145" t="s">
        <v>52</v>
      </c>
      <c r="E7" s="145" t="s">
        <v>53</v>
      </c>
      <c r="F7" s="145" t="s">
        <v>54</v>
      </c>
      <c r="G7" s="145" t="s">
        <v>55</v>
      </c>
      <c r="H7" s="144"/>
      <c r="I7" s="145" t="s">
        <v>56</v>
      </c>
      <c r="J7" s="145" t="s">
        <v>101</v>
      </c>
      <c r="K7" s="145">
        <v>0</v>
      </c>
      <c r="L7" s="145">
        <v>66</v>
      </c>
      <c r="M7" s="146">
        <v>-81.136300000000006</v>
      </c>
      <c r="N7" s="146">
        <v>29.026299999999999</v>
      </c>
      <c r="O7" s="145" t="s">
        <v>58</v>
      </c>
      <c r="P7" s="145" t="s">
        <v>59</v>
      </c>
      <c r="Q7" s="145" t="s">
        <v>102</v>
      </c>
      <c r="R7" s="146">
        <v>19.72</v>
      </c>
      <c r="S7" s="146">
        <v>19.72</v>
      </c>
      <c r="T7" s="145" t="s">
        <v>61</v>
      </c>
      <c r="U7" s="144"/>
      <c r="V7" s="144"/>
      <c r="W7" s="144"/>
      <c r="X7" s="144"/>
      <c r="Y7" s="144"/>
      <c r="Z7" s="145" t="s">
        <v>62</v>
      </c>
      <c r="AA7" s="145" t="s">
        <v>63</v>
      </c>
      <c r="AB7" s="145" t="s">
        <v>64</v>
      </c>
      <c r="AC7" s="145" t="s">
        <v>103</v>
      </c>
      <c r="AD7" s="145" t="s">
        <v>81</v>
      </c>
      <c r="AE7" s="145" t="s">
        <v>82</v>
      </c>
      <c r="AF7" s="145">
        <v>129962</v>
      </c>
      <c r="AG7" s="145" t="s">
        <v>68</v>
      </c>
      <c r="AH7" s="145">
        <v>1</v>
      </c>
      <c r="AI7" s="145" t="s">
        <v>84</v>
      </c>
      <c r="AJ7" s="145">
        <v>10</v>
      </c>
      <c r="AK7" s="145">
        <v>3100</v>
      </c>
      <c r="AL7" s="145">
        <v>3100</v>
      </c>
      <c r="AM7" s="145">
        <v>110</v>
      </c>
      <c r="AN7" s="146">
        <v>0.14652133242599999</v>
      </c>
      <c r="AO7" s="147">
        <v>1</v>
      </c>
      <c r="AP7" s="214">
        <f t="shared" si="0"/>
        <v>0.14652133242599999</v>
      </c>
      <c r="AQ7" s="148">
        <v>4.5650399999999998</v>
      </c>
      <c r="AR7" s="149">
        <v>0.15609000000000001</v>
      </c>
      <c r="AS7" s="214">
        <f t="shared" si="1"/>
        <v>0.66887574337798694</v>
      </c>
      <c r="AT7" s="214">
        <f t="shared" si="2"/>
        <v>2.2870514778374339E-2</v>
      </c>
      <c r="AU7" s="147">
        <v>0.873</v>
      </c>
      <c r="AV7" s="147">
        <v>0.76949999999999996</v>
      </c>
      <c r="AW7" s="214">
        <f t="shared" si="3"/>
        <v>0.58392852396898265</v>
      </c>
      <c r="AX7" s="214">
        <f t="shared" si="4"/>
        <v>1.7598861121959054E-2</v>
      </c>
    </row>
    <row r="8" spans="1:50">
      <c r="A8" s="145">
        <v>8</v>
      </c>
      <c r="B8" s="145" t="s">
        <v>50</v>
      </c>
      <c r="C8" s="145" t="s">
        <v>100</v>
      </c>
      <c r="D8" s="145" t="s">
        <v>52</v>
      </c>
      <c r="E8" s="145" t="s">
        <v>53</v>
      </c>
      <c r="F8" s="145" t="s">
        <v>54</v>
      </c>
      <c r="G8" s="145" t="s">
        <v>55</v>
      </c>
      <c r="H8" s="144"/>
      <c r="I8" s="145" t="s">
        <v>56</v>
      </c>
      <c r="J8" s="145" t="s">
        <v>101</v>
      </c>
      <c r="K8" s="145">
        <v>0</v>
      </c>
      <c r="L8" s="145">
        <v>66</v>
      </c>
      <c r="M8" s="146">
        <v>-81.136300000000006</v>
      </c>
      <c r="N8" s="146">
        <v>29.026299999999999</v>
      </c>
      <c r="O8" s="145" t="s">
        <v>58</v>
      </c>
      <c r="P8" s="145" t="s">
        <v>59</v>
      </c>
      <c r="Q8" s="145" t="s">
        <v>102</v>
      </c>
      <c r="R8" s="146">
        <v>19.72</v>
      </c>
      <c r="S8" s="146">
        <v>19.72</v>
      </c>
      <c r="T8" s="145" t="s">
        <v>61</v>
      </c>
      <c r="U8" s="144"/>
      <c r="V8" s="144"/>
      <c r="W8" s="144"/>
      <c r="X8" s="144"/>
      <c r="Y8" s="144"/>
      <c r="Z8" s="145" t="s">
        <v>62</v>
      </c>
      <c r="AA8" s="145" t="s">
        <v>63</v>
      </c>
      <c r="AB8" s="145" t="s">
        <v>64</v>
      </c>
      <c r="AC8" s="145" t="s">
        <v>103</v>
      </c>
      <c r="AD8" s="145" t="s">
        <v>81</v>
      </c>
      <c r="AE8" s="145" t="s">
        <v>82</v>
      </c>
      <c r="AF8" s="145">
        <v>130300</v>
      </c>
      <c r="AG8" s="145" t="s">
        <v>68</v>
      </c>
      <c r="AH8" s="145">
        <v>1</v>
      </c>
      <c r="AI8" s="145" t="s">
        <v>69</v>
      </c>
      <c r="AJ8" s="145">
        <v>11</v>
      </c>
      <c r="AK8" s="145">
        <v>4110</v>
      </c>
      <c r="AL8" s="145">
        <v>4110</v>
      </c>
      <c r="AM8" s="145">
        <v>111</v>
      </c>
      <c r="AN8" s="146">
        <v>0.117450455436</v>
      </c>
      <c r="AO8" s="147">
        <v>1</v>
      </c>
      <c r="AP8" s="214">
        <f t="shared" si="0"/>
        <v>0.117450455436</v>
      </c>
      <c r="AQ8" s="148">
        <v>4.2217599999999997</v>
      </c>
      <c r="AR8" s="149">
        <v>0.14412</v>
      </c>
      <c r="AS8" s="214">
        <f t="shared" si="1"/>
        <v>0.4958476347414873</v>
      </c>
      <c r="AT8" s="214">
        <f t="shared" si="2"/>
        <v>1.6926959637436317E-2</v>
      </c>
      <c r="AU8" s="147">
        <v>0.873</v>
      </c>
      <c r="AV8" s="147">
        <v>0.76949999999999996</v>
      </c>
      <c r="AW8" s="214">
        <f t="shared" si="3"/>
        <v>0.43287498512931843</v>
      </c>
      <c r="AX8" s="214">
        <f t="shared" si="4"/>
        <v>1.3025295441007246E-2</v>
      </c>
    </row>
    <row r="9" spans="1:50">
      <c r="A9" s="145">
        <v>8</v>
      </c>
      <c r="B9" s="145" t="s">
        <v>50</v>
      </c>
      <c r="C9" s="145" t="s">
        <v>100</v>
      </c>
      <c r="D9" s="145" t="s">
        <v>52</v>
      </c>
      <c r="E9" s="145" t="s">
        <v>53</v>
      </c>
      <c r="F9" s="145" t="s">
        <v>54</v>
      </c>
      <c r="G9" s="145" t="s">
        <v>55</v>
      </c>
      <c r="H9" s="144"/>
      <c r="I9" s="145" t="s">
        <v>56</v>
      </c>
      <c r="J9" s="145" t="s">
        <v>101</v>
      </c>
      <c r="K9" s="145">
        <v>0</v>
      </c>
      <c r="L9" s="145">
        <v>66</v>
      </c>
      <c r="M9" s="146">
        <v>-81.136300000000006</v>
      </c>
      <c r="N9" s="146">
        <v>29.026299999999999</v>
      </c>
      <c r="O9" s="145" t="s">
        <v>58</v>
      </c>
      <c r="P9" s="145" t="s">
        <v>59</v>
      </c>
      <c r="Q9" s="145" t="s">
        <v>102</v>
      </c>
      <c r="R9" s="146">
        <v>19.72</v>
      </c>
      <c r="S9" s="146">
        <v>19.72</v>
      </c>
      <c r="T9" s="145" t="s">
        <v>61</v>
      </c>
      <c r="U9" s="144"/>
      <c r="V9" s="144"/>
      <c r="W9" s="144"/>
      <c r="X9" s="144"/>
      <c r="Y9" s="144"/>
      <c r="Z9" s="145" t="s">
        <v>62</v>
      </c>
      <c r="AA9" s="145" t="s">
        <v>63</v>
      </c>
      <c r="AB9" s="145" t="s">
        <v>64</v>
      </c>
      <c r="AC9" s="145" t="s">
        <v>103</v>
      </c>
      <c r="AD9" s="145" t="s">
        <v>81</v>
      </c>
      <c r="AE9" s="145" t="s">
        <v>82</v>
      </c>
      <c r="AF9" s="145">
        <v>130078</v>
      </c>
      <c r="AG9" s="145" t="s">
        <v>68</v>
      </c>
      <c r="AH9" s="145">
        <v>1</v>
      </c>
      <c r="AI9" s="145" t="s">
        <v>70</v>
      </c>
      <c r="AJ9" s="145">
        <v>13</v>
      </c>
      <c r="AK9" s="145">
        <v>6430</v>
      </c>
      <c r="AL9" s="145">
        <v>6430</v>
      </c>
      <c r="AM9" s="145">
        <v>113</v>
      </c>
      <c r="AN9" s="146">
        <v>0.48630254419800001</v>
      </c>
      <c r="AO9" s="147">
        <v>0.999</v>
      </c>
      <c r="AP9" s="214">
        <f t="shared" si="0"/>
        <v>0.48581624165380199</v>
      </c>
      <c r="AQ9" s="148">
        <v>2.6718839999999999</v>
      </c>
      <c r="AR9" s="149">
        <v>8.8819999999999996E-2</v>
      </c>
      <c r="AS9" s="214">
        <f t="shared" si="1"/>
        <v>1.2980446430149271</v>
      </c>
      <c r="AT9" s="214">
        <f t="shared" si="2"/>
        <v>4.3150198583690694E-2</v>
      </c>
      <c r="AU9" s="147">
        <v>0.873</v>
      </c>
      <c r="AV9" s="147">
        <v>0.76949999999999996</v>
      </c>
      <c r="AW9" s="214">
        <f t="shared" si="3"/>
        <v>1.1331929733520314</v>
      </c>
      <c r="AX9" s="214">
        <f t="shared" si="4"/>
        <v>3.3204077810149987E-2</v>
      </c>
    </row>
    <row r="10" spans="1:50">
      <c r="A10" s="145">
        <v>8</v>
      </c>
      <c r="B10" s="145" t="s">
        <v>50</v>
      </c>
      <c r="C10" s="145" t="s">
        <v>100</v>
      </c>
      <c r="D10" s="145" t="s">
        <v>52</v>
      </c>
      <c r="E10" s="145" t="s">
        <v>53</v>
      </c>
      <c r="F10" s="145" t="s">
        <v>54</v>
      </c>
      <c r="G10" s="145" t="s">
        <v>55</v>
      </c>
      <c r="H10" s="144"/>
      <c r="I10" s="145" t="s">
        <v>56</v>
      </c>
      <c r="J10" s="145" t="s">
        <v>101</v>
      </c>
      <c r="K10" s="145">
        <v>0</v>
      </c>
      <c r="L10" s="145">
        <v>66</v>
      </c>
      <c r="M10" s="146">
        <v>-81.136300000000006</v>
      </c>
      <c r="N10" s="146">
        <v>29.026299999999999</v>
      </c>
      <c r="O10" s="145" t="s">
        <v>58</v>
      </c>
      <c r="P10" s="145" t="s">
        <v>59</v>
      </c>
      <c r="Q10" s="145" t="s">
        <v>102</v>
      </c>
      <c r="R10" s="146">
        <v>19.72</v>
      </c>
      <c r="S10" s="146">
        <v>19.72</v>
      </c>
      <c r="T10" s="145" t="s">
        <v>61</v>
      </c>
      <c r="U10" s="144"/>
      <c r="V10" s="144"/>
      <c r="W10" s="144"/>
      <c r="X10" s="144"/>
      <c r="Y10" s="144"/>
      <c r="Z10" s="145" t="s">
        <v>62</v>
      </c>
      <c r="AA10" s="145" t="s">
        <v>63</v>
      </c>
      <c r="AB10" s="145" t="s">
        <v>64</v>
      </c>
      <c r="AC10" s="145" t="s">
        <v>103</v>
      </c>
      <c r="AD10" s="145" t="s">
        <v>81</v>
      </c>
      <c r="AE10" s="145" t="s">
        <v>82</v>
      </c>
      <c r="AF10" s="145">
        <v>129824</v>
      </c>
      <c r="AG10" s="145" t="s">
        <v>68</v>
      </c>
      <c r="AH10" s="145">
        <v>1</v>
      </c>
      <c r="AI10" s="145" t="s">
        <v>69</v>
      </c>
      <c r="AJ10" s="145">
        <v>11</v>
      </c>
      <c r="AK10" s="145">
        <v>4110</v>
      </c>
      <c r="AL10" s="145">
        <v>4110</v>
      </c>
      <c r="AM10" s="145">
        <v>111</v>
      </c>
      <c r="AN10" s="146">
        <v>2.1929487417599999E-3</v>
      </c>
      <c r="AO10" s="147">
        <v>1</v>
      </c>
      <c r="AP10" s="214">
        <f t="shared" si="0"/>
        <v>2.1929487417599999E-3</v>
      </c>
      <c r="AQ10" s="148">
        <v>4.2217599999999997</v>
      </c>
      <c r="AR10" s="149">
        <v>0.14412</v>
      </c>
      <c r="AS10" s="214">
        <f t="shared" si="1"/>
        <v>9.2581032800126972E-3</v>
      </c>
      <c r="AT10" s="214">
        <f t="shared" si="2"/>
        <v>3.1604777266245118E-4</v>
      </c>
      <c r="AU10" s="147">
        <v>0.873</v>
      </c>
      <c r="AV10" s="147">
        <v>0.76949999999999996</v>
      </c>
      <c r="AW10" s="214">
        <f t="shared" si="3"/>
        <v>8.0823241634510844E-3</v>
      </c>
      <c r="AX10" s="214">
        <f t="shared" si="4"/>
        <v>2.4319876106375618E-4</v>
      </c>
    </row>
    <row r="11" spans="1:50">
      <c r="A11" s="145">
        <v>8</v>
      </c>
      <c r="B11" s="145" t="s">
        <v>50</v>
      </c>
      <c r="C11" s="145" t="s">
        <v>100</v>
      </c>
      <c r="D11" s="145" t="s">
        <v>52</v>
      </c>
      <c r="E11" s="145" t="s">
        <v>53</v>
      </c>
      <c r="F11" s="145" t="s">
        <v>54</v>
      </c>
      <c r="G11" s="145" t="s">
        <v>55</v>
      </c>
      <c r="H11" s="144"/>
      <c r="I11" s="145" t="s">
        <v>56</v>
      </c>
      <c r="J11" s="145" t="s">
        <v>101</v>
      </c>
      <c r="K11" s="145">
        <v>0</v>
      </c>
      <c r="L11" s="145">
        <v>66</v>
      </c>
      <c r="M11" s="146">
        <v>-81.136300000000006</v>
      </c>
      <c r="N11" s="146">
        <v>29.026299999999999</v>
      </c>
      <c r="O11" s="145" t="s">
        <v>58</v>
      </c>
      <c r="P11" s="145" t="s">
        <v>59</v>
      </c>
      <c r="Q11" s="145" t="s">
        <v>102</v>
      </c>
      <c r="R11" s="146">
        <v>19.72</v>
      </c>
      <c r="S11" s="146">
        <v>19.72</v>
      </c>
      <c r="T11" s="145" t="s">
        <v>61</v>
      </c>
      <c r="U11" s="144"/>
      <c r="V11" s="144"/>
      <c r="W11" s="144"/>
      <c r="X11" s="144"/>
      <c r="Y11" s="144"/>
      <c r="Z11" s="145" t="s">
        <v>62</v>
      </c>
      <c r="AA11" s="145" t="s">
        <v>63</v>
      </c>
      <c r="AB11" s="145" t="s">
        <v>64</v>
      </c>
      <c r="AC11" s="145" t="s">
        <v>103</v>
      </c>
      <c r="AD11" s="145" t="s">
        <v>81</v>
      </c>
      <c r="AE11" s="145" t="s">
        <v>82</v>
      </c>
      <c r="AF11" s="145">
        <v>129910</v>
      </c>
      <c r="AG11" s="145" t="s">
        <v>68</v>
      </c>
      <c r="AH11" s="145">
        <v>1</v>
      </c>
      <c r="AI11" s="145" t="s">
        <v>70</v>
      </c>
      <c r="AJ11" s="145">
        <v>13</v>
      </c>
      <c r="AK11" s="145">
        <v>6210</v>
      </c>
      <c r="AL11" s="145">
        <v>6210</v>
      </c>
      <c r="AM11" s="145">
        <v>113</v>
      </c>
      <c r="AN11" s="146">
        <v>1.5495836838199999</v>
      </c>
      <c r="AO11" s="147">
        <v>0.999</v>
      </c>
      <c r="AP11" s="214">
        <f t="shared" si="0"/>
        <v>1.5480341001361799</v>
      </c>
      <c r="AQ11" s="148">
        <v>2.6718839999999999</v>
      </c>
      <c r="AR11" s="149">
        <v>8.8819999999999996E-2</v>
      </c>
      <c r="AS11" s="214">
        <f t="shared" si="1"/>
        <v>4.1361675436082566</v>
      </c>
      <c r="AT11" s="214">
        <f t="shared" si="2"/>
        <v>0.13749638877409551</v>
      </c>
      <c r="AU11" s="147">
        <v>0.873</v>
      </c>
      <c r="AV11" s="147">
        <v>0.76949999999999996</v>
      </c>
      <c r="AW11" s="214">
        <f t="shared" si="3"/>
        <v>3.6108742655700081</v>
      </c>
      <c r="AX11" s="214">
        <f t="shared" si="4"/>
        <v>0.10580347116166648</v>
      </c>
    </row>
    <row r="12" spans="1:50">
      <c r="A12" s="145">
        <v>8</v>
      </c>
      <c r="B12" s="145" t="s">
        <v>50</v>
      </c>
      <c r="C12" s="145" t="s">
        <v>100</v>
      </c>
      <c r="D12" s="145" t="s">
        <v>52</v>
      </c>
      <c r="E12" s="145" t="s">
        <v>53</v>
      </c>
      <c r="F12" s="145" t="s">
        <v>54</v>
      </c>
      <c r="G12" s="145" t="s">
        <v>55</v>
      </c>
      <c r="H12" s="144"/>
      <c r="I12" s="145" t="s">
        <v>56</v>
      </c>
      <c r="J12" s="145" t="s">
        <v>101</v>
      </c>
      <c r="K12" s="145">
        <v>0</v>
      </c>
      <c r="L12" s="145">
        <v>66</v>
      </c>
      <c r="M12" s="146">
        <v>-81.136300000000006</v>
      </c>
      <c r="N12" s="146">
        <v>29.026299999999999</v>
      </c>
      <c r="O12" s="145" t="s">
        <v>58</v>
      </c>
      <c r="P12" s="145" t="s">
        <v>59</v>
      </c>
      <c r="Q12" s="145" t="s">
        <v>102</v>
      </c>
      <c r="R12" s="146">
        <v>19.72</v>
      </c>
      <c r="S12" s="146">
        <v>19.72</v>
      </c>
      <c r="T12" s="145" t="s">
        <v>61</v>
      </c>
      <c r="U12" s="144"/>
      <c r="V12" s="144"/>
      <c r="W12" s="144"/>
      <c r="X12" s="144"/>
      <c r="Y12" s="144"/>
      <c r="Z12" s="145" t="s">
        <v>62</v>
      </c>
      <c r="AA12" s="145" t="s">
        <v>63</v>
      </c>
      <c r="AB12" s="145" t="s">
        <v>64</v>
      </c>
      <c r="AC12" s="145" t="s">
        <v>103</v>
      </c>
      <c r="AD12" s="145" t="s">
        <v>81</v>
      </c>
      <c r="AE12" s="145" t="s">
        <v>82</v>
      </c>
      <c r="AF12" s="145">
        <v>129962</v>
      </c>
      <c r="AG12" s="145" t="s">
        <v>68</v>
      </c>
      <c r="AH12" s="145">
        <v>1</v>
      </c>
      <c r="AI12" s="145" t="s">
        <v>84</v>
      </c>
      <c r="AJ12" s="145">
        <v>10</v>
      </c>
      <c r="AK12" s="145">
        <v>3100</v>
      </c>
      <c r="AL12" s="145">
        <v>3100</v>
      </c>
      <c r="AM12" s="145">
        <v>110</v>
      </c>
      <c r="AN12" s="146">
        <v>7.8987815830999994E-2</v>
      </c>
      <c r="AO12" s="147">
        <v>1</v>
      </c>
      <c r="AP12" s="214">
        <f t="shared" si="0"/>
        <v>7.8987815830999994E-2</v>
      </c>
      <c r="AQ12" s="148">
        <v>4.5650399999999998</v>
      </c>
      <c r="AR12" s="149">
        <v>0.15609000000000001</v>
      </c>
      <c r="AS12" s="214">
        <f t="shared" si="1"/>
        <v>0.36058253878114821</v>
      </c>
      <c r="AT12" s="214">
        <f t="shared" si="2"/>
        <v>1.2329208173060789E-2</v>
      </c>
      <c r="AU12" s="147">
        <v>0.873</v>
      </c>
      <c r="AV12" s="147">
        <v>0.76949999999999996</v>
      </c>
      <c r="AW12" s="214">
        <f t="shared" si="3"/>
        <v>0.31478855635594238</v>
      </c>
      <c r="AX12" s="214">
        <f t="shared" si="4"/>
        <v>9.487325689170276E-3</v>
      </c>
    </row>
    <row r="13" spans="1:50">
      <c r="A13" s="145">
        <v>8</v>
      </c>
      <c r="B13" s="145" t="s">
        <v>50</v>
      </c>
      <c r="C13" s="145" t="s">
        <v>100</v>
      </c>
      <c r="D13" s="145" t="s">
        <v>52</v>
      </c>
      <c r="E13" s="145" t="s">
        <v>53</v>
      </c>
      <c r="F13" s="145" t="s">
        <v>54</v>
      </c>
      <c r="G13" s="145" t="s">
        <v>55</v>
      </c>
      <c r="H13" s="144"/>
      <c r="I13" s="145" t="s">
        <v>56</v>
      </c>
      <c r="J13" s="145" t="s">
        <v>101</v>
      </c>
      <c r="K13" s="145">
        <v>0</v>
      </c>
      <c r="L13" s="145">
        <v>66</v>
      </c>
      <c r="M13" s="146">
        <v>-81.136300000000006</v>
      </c>
      <c r="N13" s="146">
        <v>29.026299999999999</v>
      </c>
      <c r="O13" s="145" t="s">
        <v>58</v>
      </c>
      <c r="P13" s="145" t="s">
        <v>59</v>
      </c>
      <c r="Q13" s="145" t="s">
        <v>102</v>
      </c>
      <c r="R13" s="146">
        <v>19.72</v>
      </c>
      <c r="S13" s="146">
        <v>19.72</v>
      </c>
      <c r="T13" s="145" t="s">
        <v>61</v>
      </c>
      <c r="U13" s="144"/>
      <c r="V13" s="144"/>
      <c r="W13" s="144"/>
      <c r="X13" s="144"/>
      <c r="Y13" s="144"/>
      <c r="Z13" s="145" t="s">
        <v>62</v>
      </c>
      <c r="AA13" s="145" t="s">
        <v>63</v>
      </c>
      <c r="AB13" s="145" t="s">
        <v>64</v>
      </c>
      <c r="AC13" s="145" t="s">
        <v>103</v>
      </c>
      <c r="AD13" s="145" t="s">
        <v>81</v>
      </c>
      <c r="AE13" s="145" t="s">
        <v>82</v>
      </c>
      <c r="AF13" s="145">
        <v>130300</v>
      </c>
      <c r="AG13" s="145" t="s">
        <v>68</v>
      </c>
      <c r="AH13" s="145">
        <v>1</v>
      </c>
      <c r="AI13" s="145" t="s">
        <v>69</v>
      </c>
      <c r="AJ13" s="145">
        <v>11</v>
      </c>
      <c r="AK13" s="145">
        <v>4110</v>
      </c>
      <c r="AL13" s="145">
        <v>4110</v>
      </c>
      <c r="AM13" s="145">
        <v>111</v>
      </c>
      <c r="AN13" s="146">
        <v>8.4371496763699996E-2</v>
      </c>
      <c r="AO13" s="147">
        <v>1</v>
      </c>
      <c r="AP13" s="214">
        <f t="shared" si="0"/>
        <v>8.4371496763699996E-2</v>
      </c>
      <c r="AQ13" s="148">
        <v>4.2217599999999997</v>
      </c>
      <c r="AR13" s="149">
        <v>0.14412</v>
      </c>
      <c r="AS13" s="214">
        <f t="shared" si="1"/>
        <v>0.35619621017711806</v>
      </c>
      <c r="AT13" s="214">
        <f t="shared" si="2"/>
        <v>1.2159620113584443E-2</v>
      </c>
      <c r="AU13" s="147">
        <v>0.873</v>
      </c>
      <c r="AV13" s="147">
        <v>0.76949999999999996</v>
      </c>
      <c r="AW13" s="214">
        <f t="shared" si="3"/>
        <v>0.31095929148462403</v>
      </c>
      <c r="AX13" s="214">
        <f t="shared" si="4"/>
        <v>9.3568276774032288E-3</v>
      </c>
    </row>
    <row r="14" spans="1:50">
      <c r="A14" s="145">
        <v>8</v>
      </c>
      <c r="B14" s="145" t="s">
        <v>50</v>
      </c>
      <c r="C14" s="145" t="s">
        <v>100</v>
      </c>
      <c r="D14" s="145" t="s">
        <v>52</v>
      </c>
      <c r="E14" s="145" t="s">
        <v>53</v>
      </c>
      <c r="F14" s="145" t="s">
        <v>54</v>
      </c>
      <c r="G14" s="145" t="s">
        <v>55</v>
      </c>
      <c r="H14" s="144"/>
      <c r="I14" s="145" t="s">
        <v>56</v>
      </c>
      <c r="J14" s="145" t="s">
        <v>101</v>
      </c>
      <c r="K14" s="145">
        <v>0</v>
      </c>
      <c r="L14" s="145">
        <v>66</v>
      </c>
      <c r="M14" s="146">
        <v>-81.136300000000006</v>
      </c>
      <c r="N14" s="146">
        <v>29.026299999999999</v>
      </c>
      <c r="O14" s="145" t="s">
        <v>58</v>
      </c>
      <c r="P14" s="145" t="s">
        <v>59</v>
      </c>
      <c r="Q14" s="145" t="s">
        <v>102</v>
      </c>
      <c r="R14" s="146">
        <v>19.72</v>
      </c>
      <c r="S14" s="146">
        <v>19.72</v>
      </c>
      <c r="T14" s="145" t="s">
        <v>61</v>
      </c>
      <c r="U14" s="144"/>
      <c r="V14" s="144"/>
      <c r="W14" s="144"/>
      <c r="X14" s="144"/>
      <c r="Y14" s="144"/>
      <c r="Z14" s="145" t="s">
        <v>62</v>
      </c>
      <c r="AA14" s="145" t="s">
        <v>63</v>
      </c>
      <c r="AB14" s="145" t="s">
        <v>64</v>
      </c>
      <c r="AC14" s="145" t="s">
        <v>103</v>
      </c>
      <c r="AD14" s="145" t="s">
        <v>81</v>
      </c>
      <c r="AE14" s="145" t="s">
        <v>82</v>
      </c>
      <c r="AF14" s="145">
        <v>129962</v>
      </c>
      <c r="AG14" s="145" t="s">
        <v>68</v>
      </c>
      <c r="AH14" s="145">
        <v>1</v>
      </c>
      <c r="AI14" s="145" t="s">
        <v>84</v>
      </c>
      <c r="AJ14" s="145">
        <v>10</v>
      </c>
      <c r="AK14" s="145">
        <v>3100</v>
      </c>
      <c r="AL14" s="145">
        <v>3100</v>
      </c>
      <c r="AM14" s="145">
        <v>110</v>
      </c>
      <c r="AN14" s="146">
        <v>0.36022349033599999</v>
      </c>
      <c r="AO14" s="147">
        <v>1</v>
      </c>
      <c r="AP14" s="214">
        <f t="shared" si="0"/>
        <v>0.36022349033599999</v>
      </c>
      <c r="AQ14" s="148">
        <v>4.5650399999999998</v>
      </c>
      <c r="AR14" s="149">
        <v>0.15609000000000001</v>
      </c>
      <c r="AS14" s="214">
        <f t="shared" si="1"/>
        <v>1.6444346423234533</v>
      </c>
      <c r="AT14" s="214">
        <f t="shared" si="2"/>
        <v>5.6227284606546239E-2</v>
      </c>
      <c r="AU14" s="147">
        <v>0.873</v>
      </c>
      <c r="AV14" s="147">
        <v>0.76949999999999996</v>
      </c>
      <c r="AW14" s="214">
        <f t="shared" si="3"/>
        <v>1.4355914427483747</v>
      </c>
      <c r="AX14" s="214">
        <f t="shared" si="4"/>
        <v>4.3266895504737328E-2</v>
      </c>
    </row>
    <row r="15" spans="1:50">
      <c r="A15" s="145">
        <v>8</v>
      </c>
      <c r="B15" s="145" t="s">
        <v>50</v>
      </c>
      <c r="C15" s="145" t="s">
        <v>100</v>
      </c>
      <c r="D15" s="145" t="s">
        <v>52</v>
      </c>
      <c r="E15" s="145" t="s">
        <v>53</v>
      </c>
      <c r="F15" s="145" t="s">
        <v>54</v>
      </c>
      <c r="G15" s="145" t="s">
        <v>55</v>
      </c>
      <c r="H15" s="144"/>
      <c r="I15" s="145" t="s">
        <v>56</v>
      </c>
      <c r="J15" s="145" t="s">
        <v>101</v>
      </c>
      <c r="K15" s="145">
        <v>0</v>
      </c>
      <c r="L15" s="145">
        <v>66</v>
      </c>
      <c r="M15" s="146">
        <v>-81.136300000000006</v>
      </c>
      <c r="N15" s="146">
        <v>29.026299999999999</v>
      </c>
      <c r="O15" s="145" t="s">
        <v>58</v>
      </c>
      <c r="P15" s="145" t="s">
        <v>59</v>
      </c>
      <c r="Q15" s="145" t="s">
        <v>102</v>
      </c>
      <c r="R15" s="146">
        <v>19.72</v>
      </c>
      <c r="S15" s="146">
        <v>19.72</v>
      </c>
      <c r="T15" s="145" t="s">
        <v>61</v>
      </c>
      <c r="U15" s="144"/>
      <c r="V15" s="144"/>
      <c r="W15" s="144"/>
      <c r="X15" s="144"/>
      <c r="Y15" s="144"/>
      <c r="Z15" s="145" t="s">
        <v>62</v>
      </c>
      <c r="AA15" s="145" t="s">
        <v>63</v>
      </c>
      <c r="AB15" s="145" t="s">
        <v>64</v>
      </c>
      <c r="AC15" s="145" t="s">
        <v>103</v>
      </c>
      <c r="AD15" s="145" t="s">
        <v>81</v>
      </c>
      <c r="AE15" s="145" t="s">
        <v>82</v>
      </c>
      <c r="AF15" s="145">
        <v>130300</v>
      </c>
      <c r="AG15" s="145" t="s">
        <v>68</v>
      </c>
      <c r="AH15" s="145">
        <v>1</v>
      </c>
      <c r="AI15" s="145" t="s">
        <v>69</v>
      </c>
      <c r="AJ15" s="145">
        <v>11</v>
      </c>
      <c r="AK15" s="145">
        <v>4110</v>
      </c>
      <c r="AL15" s="145">
        <v>4110</v>
      </c>
      <c r="AM15" s="145">
        <v>111</v>
      </c>
      <c r="AN15" s="146">
        <v>0.38861323296599998</v>
      </c>
      <c r="AO15" s="147">
        <v>1</v>
      </c>
      <c r="AP15" s="214">
        <f t="shared" si="0"/>
        <v>0.38861323296599998</v>
      </c>
      <c r="AQ15" s="148">
        <v>4.2217599999999997</v>
      </c>
      <c r="AR15" s="149">
        <v>0.14412</v>
      </c>
      <c r="AS15" s="214">
        <f t="shared" si="1"/>
        <v>1.6406318024065401</v>
      </c>
      <c r="AT15" s="214">
        <f t="shared" si="2"/>
        <v>5.6006939135059913E-2</v>
      </c>
      <c r="AU15" s="147">
        <v>0.873</v>
      </c>
      <c r="AV15" s="147">
        <v>0.76949999999999996</v>
      </c>
      <c r="AW15" s="214">
        <f t="shared" si="3"/>
        <v>1.4322715635009096</v>
      </c>
      <c r="AX15" s="214">
        <f t="shared" si="4"/>
        <v>4.3097339664428601E-2</v>
      </c>
    </row>
    <row r="16" spans="1:50">
      <c r="A16" s="145">
        <v>8</v>
      </c>
      <c r="B16" s="145" t="s">
        <v>50</v>
      </c>
      <c r="C16" s="145" t="s">
        <v>100</v>
      </c>
      <c r="D16" s="145" t="s">
        <v>52</v>
      </c>
      <c r="E16" s="145" t="s">
        <v>53</v>
      </c>
      <c r="F16" s="145" t="s">
        <v>54</v>
      </c>
      <c r="G16" s="145" t="s">
        <v>55</v>
      </c>
      <c r="H16" s="144"/>
      <c r="I16" s="145" t="s">
        <v>56</v>
      </c>
      <c r="J16" s="145" t="s">
        <v>101</v>
      </c>
      <c r="K16" s="145">
        <v>0</v>
      </c>
      <c r="L16" s="145">
        <v>66</v>
      </c>
      <c r="M16" s="146">
        <v>-81.136300000000006</v>
      </c>
      <c r="N16" s="146">
        <v>29.026299999999999</v>
      </c>
      <c r="O16" s="145" t="s">
        <v>58</v>
      </c>
      <c r="P16" s="145" t="s">
        <v>59</v>
      </c>
      <c r="Q16" s="145" t="s">
        <v>102</v>
      </c>
      <c r="R16" s="146">
        <v>19.72</v>
      </c>
      <c r="S16" s="146">
        <v>19.72</v>
      </c>
      <c r="T16" s="145" t="s">
        <v>61</v>
      </c>
      <c r="U16" s="144"/>
      <c r="V16" s="144"/>
      <c r="W16" s="144"/>
      <c r="X16" s="144"/>
      <c r="Y16" s="144"/>
      <c r="Z16" s="145" t="s">
        <v>62</v>
      </c>
      <c r="AA16" s="145" t="s">
        <v>63</v>
      </c>
      <c r="AB16" s="145" t="s">
        <v>64</v>
      </c>
      <c r="AC16" s="145" t="s">
        <v>103</v>
      </c>
      <c r="AD16" s="145" t="s">
        <v>81</v>
      </c>
      <c r="AE16" s="145" t="s">
        <v>82</v>
      </c>
      <c r="AF16" s="145">
        <v>129824</v>
      </c>
      <c r="AG16" s="145" t="s">
        <v>68</v>
      </c>
      <c r="AH16" s="145">
        <v>1</v>
      </c>
      <c r="AI16" s="145" t="s">
        <v>69</v>
      </c>
      <c r="AJ16" s="145">
        <v>11</v>
      </c>
      <c r="AK16" s="145">
        <v>4110</v>
      </c>
      <c r="AL16" s="145">
        <v>4110</v>
      </c>
      <c r="AM16" s="145">
        <v>111</v>
      </c>
      <c r="AN16" s="146">
        <v>0.44232719244199997</v>
      </c>
      <c r="AO16" s="147">
        <v>1</v>
      </c>
      <c r="AP16" s="214">
        <f t="shared" si="0"/>
        <v>0.44232719244199997</v>
      </c>
      <c r="AQ16" s="148">
        <v>4.2217599999999997</v>
      </c>
      <c r="AR16" s="149">
        <v>0.14412</v>
      </c>
      <c r="AS16" s="214">
        <f t="shared" si="1"/>
        <v>1.8673992479639376</v>
      </c>
      <c r="AT16" s="214">
        <f t="shared" si="2"/>
        <v>6.3748194974741032E-2</v>
      </c>
      <c r="AU16" s="147">
        <v>0.873</v>
      </c>
      <c r="AV16" s="147">
        <v>0.76949999999999996</v>
      </c>
      <c r="AW16" s="214">
        <f t="shared" si="3"/>
        <v>1.6302395434725176</v>
      </c>
      <c r="AX16" s="214">
        <f t="shared" si="4"/>
        <v>4.905423603306322E-2</v>
      </c>
    </row>
    <row r="17" spans="1:50">
      <c r="A17" s="145">
        <v>8</v>
      </c>
      <c r="B17" s="145" t="s">
        <v>50</v>
      </c>
      <c r="C17" s="145" t="s">
        <v>100</v>
      </c>
      <c r="D17" s="145" t="s">
        <v>52</v>
      </c>
      <c r="E17" s="145" t="s">
        <v>53</v>
      </c>
      <c r="F17" s="145" t="s">
        <v>54</v>
      </c>
      <c r="G17" s="145" t="s">
        <v>55</v>
      </c>
      <c r="H17" s="144"/>
      <c r="I17" s="145" t="s">
        <v>56</v>
      </c>
      <c r="J17" s="145" t="s">
        <v>101</v>
      </c>
      <c r="K17" s="145">
        <v>0</v>
      </c>
      <c r="L17" s="145">
        <v>66</v>
      </c>
      <c r="M17" s="146">
        <v>-81.136300000000006</v>
      </c>
      <c r="N17" s="146">
        <v>29.026299999999999</v>
      </c>
      <c r="O17" s="145" t="s">
        <v>58</v>
      </c>
      <c r="P17" s="145" t="s">
        <v>59</v>
      </c>
      <c r="Q17" s="145" t="s">
        <v>102</v>
      </c>
      <c r="R17" s="146">
        <v>19.72</v>
      </c>
      <c r="S17" s="146">
        <v>19.72</v>
      </c>
      <c r="T17" s="145" t="s">
        <v>61</v>
      </c>
      <c r="U17" s="144"/>
      <c r="V17" s="144"/>
      <c r="W17" s="144"/>
      <c r="X17" s="144"/>
      <c r="Y17" s="144"/>
      <c r="Z17" s="145" t="s">
        <v>62</v>
      </c>
      <c r="AA17" s="145" t="s">
        <v>63</v>
      </c>
      <c r="AB17" s="145" t="s">
        <v>64</v>
      </c>
      <c r="AC17" s="145" t="s">
        <v>103</v>
      </c>
      <c r="AD17" s="145" t="s">
        <v>81</v>
      </c>
      <c r="AE17" s="145" t="s">
        <v>82</v>
      </c>
      <c r="AF17" s="145">
        <v>130115</v>
      </c>
      <c r="AG17" s="145" t="s">
        <v>68</v>
      </c>
      <c r="AH17" s="145">
        <v>1</v>
      </c>
      <c r="AI17" s="145" t="s">
        <v>70</v>
      </c>
      <c r="AJ17" s="145">
        <v>13</v>
      </c>
      <c r="AK17" s="145">
        <v>6460</v>
      </c>
      <c r="AL17" s="145">
        <v>6460</v>
      </c>
      <c r="AM17" s="145">
        <v>113</v>
      </c>
      <c r="AN17" s="146">
        <v>0.261609893692</v>
      </c>
      <c r="AO17" s="147">
        <v>0.999</v>
      </c>
      <c r="AP17" s="214">
        <f t="shared" si="0"/>
        <v>0.26134828379830799</v>
      </c>
      <c r="AQ17" s="148">
        <v>2.6718839999999999</v>
      </c>
      <c r="AR17" s="149">
        <v>8.8819999999999996E-2</v>
      </c>
      <c r="AS17" s="214">
        <f t="shared" si="1"/>
        <v>0.69829229790815828</v>
      </c>
      <c r="AT17" s="214">
        <f t="shared" si="2"/>
        <v>2.3212954566965715E-2</v>
      </c>
      <c r="AU17" s="147">
        <v>0.873</v>
      </c>
      <c r="AV17" s="147">
        <v>0.76949999999999996</v>
      </c>
      <c r="AW17" s="214">
        <f t="shared" si="3"/>
        <v>0.60960917607382215</v>
      </c>
      <c r="AX17" s="214">
        <f t="shared" si="4"/>
        <v>1.7862368539280117E-2</v>
      </c>
    </row>
    <row r="18" spans="1:50">
      <c r="A18" s="145">
        <v>8</v>
      </c>
      <c r="B18" s="145" t="s">
        <v>50</v>
      </c>
      <c r="C18" s="145" t="s">
        <v>100</v>
      </c>
      <c r="D18" s="145" t="s">
        <v>52</v>
      </c>
      <c r="E18" s="145" t="s">
        <v>53</v>
      </c>
      <c r="F18" s="145" t="s">
        <v>54</v>
      </c>
      <c r="G18" s="145" t="s">
        <v>55</v>
      </c>
      <c r="H18" s="144"/>
      <c r="I18" s="145" t="s">
        <v>56</v>
      </c>
      <c r="J18" s="145" t="s">
        <v>101</v>
      </c>
      <c r="K18" s="145">
        <v>0</v>
      </c>
      <c r="L18" s="145">
        <v>66</v>
      </c>
      <c r="M18" s="146">
        <v>-81.136300000000006</v>
      </c>
      <c r="N18" s="146">
        <v>29.026299999999999</v>
      </c>
      <c r="O18" s="145" t="s">
        <v>58</v>
      </c>
      <c r="P18" s="145" t="s">
        <v>59</v>
      </c>
      <c r="Q18" s="145" t="s">
        <v>102</v>
      </c>
      <c r="R18" s="146">
        <v>19.72</v>
      </c>
      <c r="S18" s="146">
        <v>19.72</v>
      </c>
      <c r="T18" s="145" t="s">
        <v>61</v>
      </c>
      <c r="U18" s="144"/>
      <c r="V18" s="144"/>
      <c r="W18" s="144"/>
      <c r="X18" s="144"/>
      <c r="Y18" s="144"/>
      <c r="Z18" s="145" t="s">
        <v>62</v>
      </c>
      <c r="AA18" s="145" t="s">
        <v>63</v>
      </c>
      <c r="AB18" s="145" t="s">
        <v>64</v>
      </c>
      <c r="AC18" s="145" t="s">
        <v>103</v>
      </c>
      <c r="AD18" s="145" t="s">
        <v>81</v>
      </c>
      <c r="AE18" s="145" t="s">
        <v>82</v>
      </c>
      <c r="AF18" s="145">
        <v>130169</v>
      </c>
      <c r="AG18" s="145" t="s">
        <v>68</v>
      </c>
      <c r="AH18" s="145">
        <v>1</v>
      </c>
      <c r="AI18" s="145" t="s">
        <v>70</v>
      </c>
      <c r="AJ18" s="145">
        <v>13</v>
      </c>
      <c r="AK18" s="145">
        <v>6300</v>
      </c>
      <c r="AL18" s="145">
        <v>6300</v>
      </c>
      <c r="AM18" s="145">
        <v>113</v>
      </c>
      <c r="AN18" s="146">
        <v>0.50029470742500004</v>
      </c>
      <c r="AO18" s="147">
        <v>0.999</v>
      </c>
      <c r="AP18" s="214">
        <f t="shared" si="0"/>
        <v>0.49979441271757502</v>
      </c>
      <c r="AQ18" s="148">
        <v>2.6718839999999999</v>
      </c>
      <c r="AR18" s="149">
        <v>8.8819999999999996E-2</v>
      </c>
      <c r="AS18" s="214">
        <f t="shared" si="1"/>
        <v>1.3353926946294852</v>
      </c>
      <c r="AT18" s="214">
        <f t="shared" si="2"/>
        <v>4.4391739737575014E-2</v>
      </c>
      <c r="AU18" s="147">
        <v>0.873</v>
      </c>
      <c r="AV18" s="147">
        <v>0.76949999999999996</v>
      </c>
      <c r="AW18" s="214">
        <f t="shared" si="3"/>
        <v>1.1657978224115406</v>
      </c>
      <c r="AX18" s="214">
        <f t="shared" si="4"/>
        <v>3.4159443728063975E-2</v>
      </c>
    </row>
    <row r="19" spans="1:50">
      <c r="A19" s="145">
        <v>8</v>
      </c>
      <c r="B19" s="145" t="s">
        <v>50</v>
      </c>
      <c r="C19" s="145" t="s">
        <v>100</v>
      </c>
      <c r="D19" s="145" t="s">
        <v>52</v>
      </c>
      <c r="E19" s="145" t="s">
        <v>53</v>
      </c>
      <c r="F19" s="145" t="s">
        <v>54</v>
      </c>
      <c r="G19" s="145" t="s">
        <v>55</v>
      </c>
      <c r="H19" s="144"/>
      <c r="I19" s="145" t="s">
        <v>56</v>
      </c>
      <c r="J19" s="145" t="s">
        <v>101</v>
      </c>
      <c r="K19" s="145">
        <v>0</v>
      </c>
      <c r="L19" s="145">
        <v>66</v>
      </c>
      <c r="M19" s="146">
        <v>-81.136300000000006</v>
      </c>
      <c r="N19" s="146">
        <v>29.026299999999999</v>
      </c>
      <c r="O19" s="145" t="s">
        <v>58</v>
      </c>
      <c r="P19" s="145" t="s">
        <v>59</v>
      </c>
      <c r="Q19" s="145" t="s">
        <v>102</v>
      </c>
      <c r="R19" s="146">
        <v>19.72</v>
      </c>
      <c r="S19" s="146">
        <v>19.72</v>
      </c>
      <c r="T19" s="145" t="s">
        <v>61</v>
      </c>
      <c r="U19" s="144"/>
      <c r="V19" s="144"/>
      <c r="W19" s="144"/>
      <c r="X19" s="144"/>
      <c r="Y19" s="144"/>
      <c r="Z19" s="145" t="s">
        <v>62</v>
      </c>
      <c r="AA19" s="145" t="s">
        <v>63</v>
      </c>
      <c r="AB19" s="145" t="s">
        <v>64</v>
      </c>
      <c r="AC19" s="145" t="s">
        <v>103</v>
      </c>
      <c r="AD19" s="145" t="s">
        <v>81</v>
      </c>
      <c r="AE19" s="145" t="s">
        <v>82</v>
      </c>
      <c r="AF19" s="145">
        <v>130392</v>
      </c>
      <c r="AG19" s="145" t="s">
        <v>68</v>
      </c>
      <c r="AH19" s="145">
        <v>1</v>
      </c>
      <c r="AI19" s="145" t="s">
        <v>91</v>
      </c>
      <c r="AJ19" s="145">
        <v>8</v>
      </c>
      <c r="AK19" s="145">
        <v>2430</v>
      </c>
      <c r="AL19" s="145">
        <v>2430</v>
      </c>
      <c r="AM19" s="145">
        <v>108</v>
      </c>
      <c r="AN19" s="146">
        <v>0.184113531729</v>
      </c>
      <c r="AO19" s="147">
        <v>1</v>
      </c>
      <c r="AP19" s="214">
        <f t="shared" si="0"/>
        <v>0.184113531729</v>
      </c>
      <c r="AQ19" s="148">
        <v>8.9567420000000002</v>
      </c>
      <c r="AR19" s="149">
        <v>1.59423</v>
      </c>
      <c r="AS19" s="214">
        <f t="shared" si="1"/>
        <v>1.6490574024054669</v>
      </c>
      <c r="AT19" s="214">
        <f t="shared" si="2"/>
        <v>0.29351931568832368</v>
      </c>
      <c r="AU19" s="147">
        <v>0.873</v>
      </c>
      <c r="AV19" s="147">
        <v>0.76949999999999996</v>
      </c>
      <c r="AW19" s="214">
        <f t="shared" si="3"/>
        <v>1.4396271122999726</v>
      </c>
      <c r="AX19" s="214">
        <f t="shared" si="4"/>
        <v>0.22586311342216506</v>
      </c>
    </row>
    <row r="20" spans="1:50">
      <c r="A20" s="145">
        <v>8</v>
      </c>
      <c r="B20" s="145" t="s">
        <v>50</v>
      </c>
      <c r="C20" s="145" t="s">
        <v>100</v>
      </c>
      <c r="D20" s="145" t="s">
        <v>52</v>
      </c>
      <c r="E20" s="145" t="s">
        <v>53</v>
      </c>
      <c r="F20" s="145" t="s">
        <v>54</v>
      </c>
      <c r="G20" s="145" t="s">
        <v>55</v>
      </c>
      <c r="H20" s="144"/>
      <c r="I20" s="145" t="s">
        <v>56</v>
      </c>
      <c r="J20" s="145" t="s">
        <v>101</v>
      </c>
      <c r="K20" s="145">
        <v>0</v>
      </c>
      <c r="L20" s="145">
        <v>66</v>
      </c>
      <c r="M20" s="146">
        <v>-81.136300000000006</v>
      </c>
      <c r="N20" s="146">
        <v>29.026299999999999</v>
      </c>
      <c r="O20" s="145" t="s">
        <v>58</v>
      </c>
      <c r="P20" s="145" t="s">
        <v>59</v>
      </c>
      <c r="Q20" s="145" t="s">
        <v>102</v>
      </c>
      <c r="R20" s="146">
        <v>19.72</v>
      </c>
      <c r="S20" s="146">
        <v>19.72</v>
      </c>
      <c r="T20" s="145" t="s">
        <v>61</v>
      </c>
      <c r="U20" s="144"/>
      <c r="V20" s="144"/>
      <c r="W20" s="144"/>
      <c r="X20" s="144"/>
      <c r="Y20" s="144"/>
      <c r="Z20" s="145" t="s">
        <v>62</v>
      </c>
      <c r="AA20" s="145" t="s">
        <v>63</v>
      </c>
      <c r="AB20" s="145" t="s">
        <v>64</v>
      </c>
      <c r="AC20" s="145" t="s">
        <v>103</v>
      </c>
      <c r="AD20" s="145" t="s">
        <v>81</v>
      </c>
      <c r="AE20" s="145" t="s">
        <v>82</v>
      </c>
      <c r="AF20" s="145">
        <v>129910</v>
      </c>
      <c r="AG20" s="145" t="s">
        <v>68</v>
      </c>
      <c r="AH20" s="145">
        <v>1</v>
      </c>
      <c r="AI20" s="145" t="s">
        <v>70</v>
      </c>
      <c r="AJ20" s="145">
        <v>13</v>
      </c>
      <c r="AK20" s="145">
        <v>6210</v>
      </c>
      <c r="AL20" s="145">
        <v>6210</v>
      </c>
      <c r="AM20" s="145">
        <v>113</v>
      </c>
      <c r="AN20" s="146">
        <v>0.21152667377100001</v>
      </c>
      <c r="AO20" s="147">
        <v>0.999</v>
      </c>
      <c r="AP20" s="214">
        <f t="shared" si="0"/>
        <v>0.21131514709722901</v>
      </c>
      <c r="AQ20" s="148">
        <v>2.6718839999999999</v>
      </c>
      <c r="AR20" s="149">
        <v>8.8819999999999996E-2</v>
      </c>
      <c r="AS20" s="214">
        <f t="shared" si="1"/>
        <v>0.56460956048673261</v>
      </c>
      <c r="AT20" s="214">
        <f t="shared" si="2"/>
        <v>1.8769011365175881E-2</v>
      </c>
      <c r="AU20" s="147">
        <v>0.873</v>
      </c>
      <c r="AV20" s="147">
        <v>0.76949999999999996</v>
      </c>
      <c r="AW20" s="214">
        <f t="shared" si="3"/>
        <v>0.49290414630491758</v>
      </c>
      <c r="AX20" s="214">
        <f t="shared" si="4"/>
        <v>1.4442754245502841E-2</v>
      </c>
    </row>
    <row r="21" spans="1:50">
      <c r="A21" s="145">
        <v>8</v>
      </c>
      <c r="B21" s="145" t="s">
        <v>50</v>
      </c>
      <c r="C21" s="145" t="s">
        <v>100</v>
      </c>
      <c r="D21" s="145" t="s">
        <v>52</v>
      </c>
      <c r="E21" s="145" t="s">
        <v>53</v>
      </c>
      <c r="F21" s="145" t="s">
        <v>54</v>
      </c>
      <c r="G21" s="145" t="s">
        <v>55</v>
      </c>
      <c r="H21" s="144"/>
      <c r="I21" s="145" t="s">
        <v>56</v>
      </c>
      <c r="J21" s="145" t="s">
        <v>101</v>
      </c>
      <c r="K21" s="145">
        <v>0</v>
      </c>
      <c r="L21" s="145">
        <v>66</v>
      </c>
      <c r="M21" s="146">
        <v>-81.136300000000006</v>
      </c>
      <c r="N21" s="146">
        <v>29.026299999999999</v>
      </c>
      <c r="O21" s="145" t="s">
        <v>58</v>
      </c>
      <c r="P21" s="145" t="s">
        <v>59</v>
      </c>
      <c r="Q21" s="145" t="s">
        <v>102</v>
      </c>
      <c r="R21" s="146">
        <v>19.72</v>
      </c>
      <c r="S21" s="146">
        <v>19.72</v>
      </c>
      <c r="T21" s="145" t="s">
        <v>61</v>
      </c>
      <c r="U21" s="144"/>
      <c r="V21" s="144"/>
      <c r="W21" s="144"/>
      <c r="X21" s="144"/>
      <c r="Y21" s="144"/>
      <c r="Z21" s="145" t="s">
        <v>62</v>
      </c>
      <c r="AA21" s="145" t="s">
        <v>63</v>
      </c>
      <c r="AB21" s="145" t="s">
        <v>64</v>
      </c>
      <c r="AC21" s="145" t="s">
        <v>103</v>
      </c>
      <c r="AD21" s="145" t="s">
        <v>81</v>
      </c>
      <c r="AE21" s="145" t="s">
        <v>82</v>
      </c>
      <c r="AF21" s="145">
        <v>129962</v>
      </c>
      <c r="AG21" s="145" t="s">
        <v>68</v>
      </c>
      <c r="AH21" s="145">
        <v>1</v>
      </c>
      <c r="AI21" s="145" t="s">
        <v>84</v>
      </c>
      <c r="AJ21" s="145">
        <v>10</v>
      </c>
      <c r="AK21" s="145">
        <v>3100</v>
      </c>
      <c r="AL21" s="145">
        <v>3100</v>
      </c>
      <c r="AM21" s="145">
        <v>110</v>
      </c>
      <c r="AN21" s="146">
        <v>0.63322991614099999</v>
      </c>
      <c r="AO21" s="147">
        <v>1</v>
      </c>
      <c r="AP21" s="214">
        <f t="shared" si="0"/>
        <v>0.63322991614099999</v>
      </c>
      <c r="AQ21" s="148">
        <v>4.5650399999999998</v>
      </c>
      <c r="AR21" s="149">
        <v>0.15609000000000001</v>
      </c>
      <c r="AS21" s="214">
        <f t="shared" si="1"/>
        <v>2.8907198963803102</v>
      </c>
      <c r="AT21" s="214">
        <f t="shared" si="2"/>
        <v>9.8840857610448696E-2</v>
      </c>
      <c r="AU21" s="147">
        <v>0.873</v>
      </c>
      <c r="AV21" s="147">
        <v>0.76949999999999996</v>
      </c>
      <c r="AW21" s="214">
        <f t="shared" si="3"/>
        <v>2.5235984695400107</v>
      </c>
      <c r="AX21" s="214">
        <f t="shared" si="4"/>
        <v>7.6058039931240273E-2</v>
      </c>
    </row>
    <row r="22" spans="1:50">
      <c r="A22" s="145">
        <v>8</v>
      </c>
      <c r="B22" s="145" t="s">
        <v>50</v>
      </c>
      <c r="C22" s="145" t="s">
        <v>100</v>
      </c>
      <c r="D22" s="145" t="s">
        <v>52</v>
      </c>
      <c r="E22" s="145" t="s">
        <v>53</v>
      </c>
      <c r="F22" s="145" t="s">
        <v>54</v>
      </c>
      <c r="G22" s="145" t="s">
        <v>55</v>
      </c>
      <c r="H22" s="144"/>
      <c r="I22" s="145" t="s">
        <v>56</v>
      </c>
      <c r="J22" s="145" t="s">
        <v>101</v>
      </c>
      <c r="K22" s="145">
        <v>0</v>
      </c>
      <c r="L22" s="145">
        <v>66</v>
      </c>
      <c r="M22" s="146">
        <v>-81.136300000000006</v>
      </c>
      <c r="N22" s="146">
        <v>29.026299999999999</v>
      </c>
      <c r="O22" s="145" t="s">
        <v>58</v>
      </c>
      <c r="P22" s="145" t="s">
        <v>59</v>
      </c>
      <c r="Q22" s="145" t="s">
        <v>102</v>
      </c>
      <c r="R22" s="146">
        <v>19.72</v>
      </c>
      <c r="S22" s="146">
        <v>19.72</v>
      </c>
      <c r="T22" s="145" t="s">
        <v>61</v>
      </c>
      <c r="U22" s="144"/>
      <c r="V22" s="144"/>
      <c r="W22" s="144"/>
      <c r="X22" s="144"/>
      <c r="Y22" s="144"/>
      <c r="Z22" s="145" t="s">
        <v>62</v>
      </c>
      <c r="AA22" s="145" t="s">
        <v>63</v>
      </c>
      <c r="AB22" s="145" t="s">
        <v>64</v>
      </c>
      <c r="AC22" s="145" t="s">
        <v>103</v>
      </c>
      <c r="AD22" s="145" t="s">
        <v>81</v>
      </c>
      <c r="AE22" s="145" t="s">
        <v>82</v>
      </c>
      <c r="AF22" s="145">
        <v>129824</v>
      </c>
      <c r="AG22" s="145" t="s">
        <v>68</v>
      </c>
      <c r="AH22" s="145">
        <v>1</v>
      </c>
      <c r="AI22" s="145" t="s">
        <v>69</v>
      </c>
      <c r="AJ22" s="145">
        <v>11</v>
      </c>
      <c r="AK22" s="145">
        <v>4110</v>
      </c>
      <c r="AL22" s="145">
        <v>4110</v>
      </c>
      <c r="AM22" s="145">
        <v>111</v>
      </c>
      <c r="AN22" s="146">
        <v>0.94932696733999999</v>
      </c>
      <c r="AO22" s="147">
        <v>1</v>
      </c>
      <c r="AP22" s="214">
        <f t="shared" si="0"/>
        <v>0.94932696733999999</v>
      </c>
      <c r="AQ22" s="148">
        <v>4.2217599999999997</v>
      </c>
      <c r="AR22" s="149">
        <v>0.14412</v>
      </c>
      <c r="AS22" s="214">
        <f t="shared" si="1"/>
        <v>4.0078306176373184</v>
      </c>
      <c r="AT22" s="214">
        <f t="shared" si="2"/>
        <v>0.1368170025330408</v>
      </c>
      <c r="AU22" s="147">
        <v>0.873</v>
      </c>
      <c r="AV22" s="147">
        <v>0.76949999999999996</v>
      </c>
      <c r="AW22" s="214">
        <f t="shared" si="3"/>
        <v>3.4988361291973789</v>
      </c>
      <c r="AX22" s="214">
        <f t="shared" si="4"/>
        <v>0.10528068344917489</v>
      </c>
    </row>
    <row r="23" spans="1:50">
      <c r="A23" s="145">
        <v>8</v>
      </c>
      <c r="B23" s="145" t="s">
        <v>50</v>
      </c>
      <c r="C23" s="145" t="s">
        <v>100</v>
      </c>
      <c r="D23" s="145" t="s">
        <v>52</v>
      </c>
      <c r="E23" s="145" t="s">
        <v>53</v>
      </c>
      <c r="F23" s="145" t="s">
        <v>54</v>
      </c>
      <c r="G23" s="145" t="s">
        <v>55</v>
      </c>
      <c r="H23" s="144"/>
      <c r="I23" s="145" t="s">
        <v>56</v>
      </c>
      <c r="J23" s="145" t="s">
        <v>101</v>
      </c>
      <c r="K23" s="145">
        <v>0</v>
      </c>
      <c r="L23" s="145">
        <v>66</v>
      </c>
      <c r="M23" s="146">
        <v>-81.136300000000006</v>
      </c>
      <c r="N23" s="146">
        <v>29.026299999999999</v>
      </c>
      <c r="O23" s="145" t="s">
        <v>58</v>
      </c>
      <c r="P23" s="145" t="s">
        <v>59</v>
      </c>
      <c r="Q23" s="145" t="s">
        <v>102</v>
      </c>
      <c r="R23" s="146">
        <v>19.72</v>
      </c>
      <c r="S23" s="146">
        <v>19.72</v>
      </c>
      <c r="T23" s="145" t="s">
        <v>61</v>
      </c>
      <c r="U23" s="144"/>
      <c r="V23" s="144"/>
      <c r="W23" s="144"/>
      <c r="X23" s="144"/>
      <c r="Y23" s="144"/>
      <c r="Z23" s="145" t="s">
        <v>62</v>
      </c>
      <c r="AA23" s="145" t="s">
        <v>63</v>
      </c>
      <c r="AB23" s="145" t="s">
        <v>64</v>
      </c>
      <c r="AC23" s="145" t="s">
        <v>103</v>
      </c>
      <c r="AD23" s="145" t="s">
        <v>81</v>
      </c>
      <c r="AE23" s="145" t="s">
        <v>82</v>
      </c>
      <c r="AF23" s="145">
        <v>130300</v>
      </c>
      <c r="AG23" s="145" t="s">
        <v>68</v>
      </c>
      <c r="AH23" s="145">
        <v>1</v>
      </c>
      <c r="AI23" s="145" t="s">
        <v>69</v>
      </c>
      <c r="AJ23" s="145">
        <v>11</v>
      </c>
      <c r="AK23" s="145">
        <v>4110</v>
      </c>
      <c r="AL23" s="145">
        <v>4110</v>
      </c>
      <c r="AM23" s="145">
        <v>111</v>
      </c>
      <c r="AN23" s="146">
        <v>2.12510369605</v>
      </c>
      <c r="AO23" s="147">
        <v>1</v>
      </c>
      <c r="AP23" s="214">
        <f t="shared" si="0"/>
        <v>2.12510369605</v>
      </c>
      <c r="AQ23" s="148">
        <v>4.2217599999999997</v>
      </c>
      <c r="AR23" s="149">
        <v>0.14412</v>
      </c>
      <c r="AS23" s="214">
        <f t="shared" si="1"/>
        <v>8.9716777798360479</v>
      </c>
      <c r="AT23" s="214">
        <f t="shared" si="2"/>
        <v>0.30626994467472601</v>
      </c>
      <c r="AU23" s="147">
        <v>0.873</v>
      </c>
      <c r="AV23" s="147">
        <v>0.76949999999999996</v>
      </c>
      <c r="AW23" s="214">
        <f t="shared" si="3"/>
        <v>7.8322747017968695</v>
      </c>
      <c r="AX23" s="214">
        <f t="shared" si="4"/>
        <v>0.23567472242720167</v>
      </c>
    </row>
    <row r="24" spans="1:50">
      <c r="A24" s="145">
        <v>8</v>
      </c>
      <c r="B24" s="145" t="s">
        <v>50</v>
      </c>
      <c r="C24" s="145" t="s">
        <v>100</v>
      </c>
      <c r="D24" s="145" t="s">
        <v>52</v>
      </c>
      <c r="E24" s="145" t="s">
        <v>53</v>
      </c>
      <c r="F24" s="145" t="s">
        <v>54</v>
      </c>
      <c r="G24" s="145" t="s">
        <v>55</v>
      </c>
      <c r="H24" s="144"/>
      <c r="I24" s="145" t="s">
        <v>56</v>
      </c>
      <c r="J24" s="145" t="s">
        <v>101</v>
      </c>
      <c r="K24" s="145">
        <v>0</v>
      </c>
      <c r="L24" s="145">
        <v>66</v>
      </c>
      <c r="M24" s="146">
        <v>-81.136300000000006</v>
      </c>
      <c r="N24" s="146">
        <v>29.026299999999999</v>
      </c>
      <c r="O24" s="145" t="s">
        <v>58</v>
      </c>
      <c r="P24" s="145" t="s">
        <v>59</v>
      </c>
      <c r="Q24" s="145" t="s">
        <v>102</v>
      </c>
      <c r="R24" s="146">
        <v>19.72</v>
      </c>
      <c r="S24" s="146">
        <v>19.72</v>
      </c>
      <c r="T24" s="145" t="s">
        <v>61</v>
      </c>
      <c r="U24" s="144"/>
      <c r="V24" s="144"/>
      <c r="W24" s="144"/>
      <c r="X24" s="144"/>
      <c r="Y24" s="144"/>
      <c r="Z24" s="145" t="s">
        <v>62</v>
      </c>
      <c r="AA24" s="145" t="s">
        <v>63</v>
      </c>
      <c r="AB24" s="145" t="s">
        <v>64</v>
      </c>
      <c r="AC24" s="145" t="s">
        <v>103</v>
      </c>
      <c r="AD24" s="145" t="s">
        <v>81</v>
      </c>
      <c r="AE24" s="145" t="s">
        <v>82</v>
      </c>
      <c r="AF24" s="145">
        <v>130285</v>
      </c>
      <c r="AG24" s="145" t="s">
        <v>68</v>
      </c>
      <c r="AH24" s="145">
        <v>1</v>
      </c>
      <c r="AI24" s="145" t="s">
        <v>70</v>
      </c>
      <c r="AJ24" s="145">
        <v>13</v>
      </c>
      <c r="AK24" s="145">
        <v>6410</v>
      </c>
      <c r="AL24" s="145">
        <v>6410</v>
      </c>
      <c r="AM24" s="145">
        <v>113</v>
      </c>
      <c r="AN24" s="146">
        <v>0.22257570461000001</v>
      </c>
      <c r="AO24" s="147">
        <v>0.999</v>
      </c>
      <c r="AP24" s="214">
        <f t="shared" si="0"/>
        <v>0.22235312890539</v>
      </c>
      <c r="AQ24" s="148">
        <v>2.6718839999999999</v>
      </c>
      <c r="AR24" s="149">
        <v>8.8819999999999996E-2</v>
      </c>
      <c r="AS24" s="214">
        <f t="shared" si="1"/>
        <v>0.59410176747224908</v>
      </c>
      <c r="AT24" s="214">
        <f t="shared" si="2"/>
        <v>1.9749404909376739E-2</v>
      </c>
      <c r="AU24" s="147">
        <v>0.873</v>
      </c>
      <c r="AV24" s="147">
        <v>0.76949999999999996</v>
      </c>
      <c r="AW24" s="214">
        <f t="shared" si="3"/>
        <v>0.51865084300327347</v>
      </c>
      <c r="AX24" s="214">
        <f t="shared" si="4"/>
        <v>1.5197167077765399E-2</v>
      </c>
    </row>
    <row r="25" spans="1:50">
      <c r="A25" s="145">
        <v>8</v>
      </c>
      <c r="B25" s="145" t="s">
        <v>50</v>
      </c>
      <c r="C25" s="145" t="s">
        <v>100</v>
      </c>
      <c r="D25" s="145" t="s">
        <v>52</v>
      </c>
      <c r="E25" s="145" t="s">
        <v>53</v>
      </c>
      <c r="F25" s="145" t="s">
        <v>54</v>
      </c>
      <c r="G25" s="145" t="s">
        <v>55</v>
      </c>
      <c r="H25" s="144"/>
      <c r="I25" s="145" t="s">
        <v>56</v>
      </c>
      <c r="J25" s="145" t="s">
        <v>101</v>
      </c>
      <c r="K25" s="145">
        <v>0</v>
      </c>
      <c r="L25" s="145">
        <v>66</v>
      </c>
      <c r="M25" s="146">
        <v>-81.136300000000006</v>
      </c>
      <c r="N25" s="146">
        <v>29.026299999999999</v>
      </c>
      <c r="O25" s="145" t="s">
        <v>58</v>
      </c>
      <c r="P25" s="145" t="s">
        <v>59</v>
      </c>
      <c r="Q25" s="145" t="s">
        <v>102</v>
      </c>
      <c r="R25" s="146">
        <v>19.72</v>
      </c>
      <c r="S25" s="146">
        <v>19.72</v>
      </c>
      <c r="T25" s="145" t="s">
        <v>61</v>
      </c>
      <c r="U25" s="144"/>
      <c r="V25" s="144"/>
      <c r="W25" s="144"/>
      <c r="X25" s="144"/>
      <c r="Y25" s="144"/>
      <c r="Z25" s="145" t="s">
        <v>62</v>
      </c>
      <c r="AA25" s="145" t="s">
        <v>63</v>
      </c>
      <c r="AB25" s="145" t="s">
        <v>64</v>
      </c>
      <c r="AC25" s="145" t="s">
        <v>103</v>
      </c>
      <c r="AD25" s="145" t="s">
        <v>81</v>
      </c>
      <c r="AE25" s="145" t="s">
        <v>82</v>
      </c>
      <c r="AF25" s="145">
        <v>130299</v>
      </c>
      <c r="AG25" s="145" t="s">
        <v>68</v>
      </c>
      <c r="AH25" s="145">
        <v>1</v>
      </c>
      <c r="AI25" s="145" t="s">
        <v>70</v>
      </c>
      <c r="AJ25" s="145">
        <v>13</v>
      </c>
      <c r="AK25" s="145">
        <v>6210</v>
      </c>
      <c r="AL25" s="145">
        <v>6210</v>
      </c>
      <c r="AM25" s="145">
        <v>113</v>
      </c>
      <c r="AN25" s="146">
        <v>9.0953881556799995E-2</v>
      </c>
      <c r="AO25" s="147">
        <v>0.999</v>
      </c>
      <c r="AP25" s="214">
        <f t="shared" si="0"/>
        <v>9.0862927675243191E-2</v>
      </c>
      <c r="AQ25" s="148">
        <v>2.6718839999999999</v>
      </c>
      <c r="AR25" s="149">
        <v>8.8819999999999996E-2</v>
      </c>
      <c r="AS25" s="214">
        <f t="shared" si="1"/>
        <v>0.24277520264863947</v>
      </c>
      <c r="AT25" s="214">
        <f t="shared" si="2"/>
        <v>8.0704452361151004E-3</v>
      </c>
      <c r="AU25" s="147">
        <v>0.873</v>
      </c>
      <c r="AV25" s="147">
        <v>0.76949999999999996</v>
      </c>
      <c r="AW25" s="214">
        <f t="shared" si="3"/>
        <v>0.21194275191226225</v>
      </c>
      <c r="AX25" s="214">
        <f t="shared" si="4"/>
        <v>6.2102076091905692E-3</v>
      </c>
    </row>
    <row r="26" spans="1:50">
      <c r="A26" s="145">
        <v>8</v>
      </c>
      <c r="B26" s="145" t="s">
        <v>50</v>
      </c>
      <c r="C26" s="145" t="s">
        <v>100</v>
      </c>
      <c r="D26" s="145" t="s">
        <v>52</v>
      </c>
      <c r="E26" s="145" t="s">
        <v>53</v>
      </c>
      <c r="F26" s="145" t="s">
        <v>54</v>
      </c>
      <c r="G26" s="145" t="s">
        <v>55</v>
      </c>
      <c r="H26" s="144"/>
      <c r="I26" s="145" t="s">
        <v>56</v>
      </c>
      <c r="J26" s="145" t="s">
        <v>101</v>
      </c>
      <c r="K26" s="145">
        <v>0</v>
      </c>
      <c r="L26" s="145">
        <v>66</v>
      </c>
      <c r="M26" s="146">
        <v>-81.136300000000006</v>
      </c>
      <c r="N26" s="146">
        <v>29.026299999999999</v>
      </c>
      <c r="O26" s="145" t="s">
        <v>58</v>
      </c>
      <c r="P26" s="145" t="s">
        <v>59</v>
      </c>
      <c r="Q26" s="145" t="s">
        <v>102</v>
      </c>
      <c r="R26" s="146">
        <v>19.72</v>
      </c>
      <c r="S26" s="146">
        <v>19.72</v>
      </c>
      <c r="T26" s="145" t="s">
        <v>61</v>
      </c>
      <c r="U26" s="144"/>
      <c r="V26" s="144"/>
      <c r="W26" s="144"/>
      <c r="X26" s="144"/>
      <c r="Y26" s="144"/>
      <c r="Z26" s="145" t="s">
        <v>62</v>
      </c>
      <c r="AA26" s="145" t="s">
        <v>63</v>
      </c>
      <c r="AB26" s="145" t="s">
        <v>64</v>
      </c>
      <c r="AC26" s="145" t="s">
        <v>103</v>
      </c>
      <c r="AD26" s="145" t="s">
        <v>81</v>
      </c>
      <c r="AE26" s="145" t="s">
        <v>82</v>
      </c>
      <c r="AF26" s="145">
        <v>130078</v>
      </c>
      <c r="AG26" s="145" t="s">
        <v>68</v>
      </c>
      <c r="AH26" s="145">
        <v>1</v>
      </c>
      <c r="AI26" s="145" t="s">
        <v>70</v>
      </c>
      <c r="AJ26" s="145">
        <v>13</v>
      </c>
      <c r="AK26" s="145">
        <v>6430</v>
      </c>
      <c r="AL26" s="145">
        <v>6430</v>
      </c>
      <c r="AM26" s="145">
        <v>113</v>
      </c>
      <c r="AN26" s="146">
        <v>0.39472057114300002</v>
      </c>
      <c r="AO26" s="147">
        <v>0.999</v>
      </c>
      <c r="AP26" s="214">
        <f t="shared" si="0"/>
        <v>0.39432585057185704</v>
      </c>
      <c r="AQ26" s="148">
        <v>2.6718839999999999</v>
      </c>
      <c r="AR26" s="149">
        <v>8.8819999999999996E-2</v>
      </c>
      <c r="AS26" s="214">
        <f t="shared" si="1"/>
        <v>1.0535929309293357</v>
      </c>
      <c r="AT26" s="214">
        <f t="shared" si="2"/>
        <v>3.5024022047792341E-2</v>
      </c>
      <c r="AU26" s="147">
        <v>0.873</v>
      </c>
      <c r="AV26" s="147">
        <v>0.76949999999999996</v>
      </c>
      <c r="AW26" s="214">
        <f t="shared" si="3"/>
        <v>0.91978662870131012</v>
      </c>
      <c r="AX26" s="214">
        <f t="shared" si="4"/>
        <v>2.6950984965776206E-2</v>
      </c>
    </row>
    <row r="27" spans="1:50">
      <c r="A27" s="145">
        <v>8</v>
      </c>
      <c r="B27" s="145" t="s">
        <v>50</v>
      </c>
      <c r="C27" s="145" t="s">
        <v>100</v>
      </c>
      <c r="D27" s="145" t="s">
        <v>52</v>
      </c>
      <c r="E27" s="145" t="s">
        <v>53</v>
      </c>
      <c r="F27" s="145" t="s">
        <v>54</v>
      </c>
      <c r="G27" s="145" t="s">
        <v>55</v>
      </c>
      <c r="H27" s="144"/>
      <c r="I27" s="145" t="s">
        <v>56</v>
      </c>
      <c r="J27" s="145" t="s">
        <v>101</v>
      </c>
      <c r="K27" s="145">
        <v>0</v>
      </c>
      <c r="L27" s="145">
        <v>66</v>
      </c>
      <c r="M27" s="146">
        <v>-81.136300000000006</v>
      </c>
      <c r="N27" s="146">
        <v>29.026299999999999</v>
      </c>
      <c r="O27" s="145" t="s">
        <v>58</v>
      </c>
      <c r="P27" s="145" t="s">
        <v>59</v>
      </c>
      <c r="Q27" s="145" t="s">
        <v>102</v>
      </c>
      <c r="R27" s="146">
        <v>19.72</v>
      </c>
      <c r="S27" s="146">
        <v>19.72</v>
      </c>
      <c r="T27" s="145" t="s">
        <v>61</v>
      </c>
      <c r="U27" s="144"/>
      <c r="V27" s="144"/>
      <c r="W27" s="144"/>
      <c r="X27" s="144"/>
      <c r="Y27" s="144"/>
      <c r="Z27" s="145" t="s">
        <v>62</v>
      </c>
      <c r="AA27" s="145" t="s">
        <v>63</v>
      </c>
      <c r="AB27" s="145" t="s">
        <v>64</v>
      </c>
      <c r="AC27" s="145" t="s">
        <v>103</v>
      </c>
      <c r="AD27" s="145" t="s">
        <v>81</v>
      </c>
      <c r="AE27" s="145" t="s">
        <v>82</v>
      </c>
      <c r="AF27" s="145">
        <v>130158</v>
      </c>
      <c r="AG27" s="145" t="s">
        <v>68</v>
      </c>
      <c r="AH27" s="145">
        <v>1</v>
      </c>
      <c r="AI27" s="145" t="s">
        <v>69</v>
      </c>
      <c r="AJ27" s="145">
        <v>11</v>
      </c>
      <c r="AK27" s="145">
        <v>4110</v>
      </c>
      <c r="AL27" s="145">
        <v>4110</v>
      </c>
      <c r="AM27" s="145">
        <v>111</v>
      </c>
      <c r="AN27" s="146">
        <v>4.8647748339199999E-2</v>
      </c>
      <c r="AO27" s="147">
        <v>1</v>
      </c>
      <c r="AP27" s="214">
        <f t="shared" si="0"/>
        <v>4.8647748339199999E-2</v>
      </c>
      <c r="AQ27" s="148">
        <v>4.2217599999999997</v>
      </c>
      <c r="AR27" s="149">
        <v>0.14412</v>
      </c>
      <c r="AS27" s="214">
        <f t="shared" si="1"/>
        <v>0.20537911802850098</v>
      </c>
      <c r="AT27" s="214">
        <f t="shared" si="2"/>
        <v>7.0111134906455036E-3</v>
      </c>
      <c r="AU27" s="147">
        <v>0.873</v>
      </c>
      <c r="AV27" s="147">
        <v>0.76949999999999996</v>
      </c>
      <c r="AW27" s="214">
        <f t="shared" si="3"/>
        <v>0.17929597003888134</v>
      </c>
      <c r="AX27" s="214">
        <f t="shared" si="4"/>
        <v>5.395051831051715E-3</v>
      </c>
    </row>
    <row r="28" spans="1:50">
      <c r="A28" s="145">
        <v>8</v>
      </c>
      <c r="B28" s="145" t="s">
        <v>50</v>
      </c>
      <c r="C28" s="145" t="s">
        <v>100</v>
      </c>
      <c r="D28" s="145" t="s">
        <v>52</v>
      </c>
      <c r="E28" s="145" t="s">
        <v>53</v>
      </c>
      <c r="F28" s="145" t="s">
        <v>54</v>
      </c>
      <c r="G28" s="145" t="s">
        <v>55</v>
      </c>
      <c r="H28" s="144"/>
      <c r="I28" s="145" t="s">
        <v>56</v>
      </c>
      <c r="J28" s="145" t="s">
        <v>101</v>
      </c>
      <c r="K28" s="145">
        <v>0</v>
      </c>
      <c r="L28" s="145">
        <v>66</v>
      </c>
      <c r="M28" s="146">
        <v>-81.136300000000006</v>
      </c>
      <c r="N28" s="146">
        <v>29.026299999999999</v>
      </c>
      <c r="O28" s="145" t="s">
        <v>58</v>
      </c>
      <c r="P28" s="145" t="s">
        <v>59</v>
      </c>
      <c r="Q28" s="145" t="s">
        <v>102</v>
      </c>
      <c r="R28" s="146">
        <v>19.72</v>
      </c>
      <c r="S28" s="146">
        <v>19.72</v>
      </c>
      <c r="T28" s="145" t="s">
        <v>61</v>
      </c>
      <c r="U28" s="144"/>
      <c r="V28" s="144"/>
      <c r="W28" s="144"/>
      <c r="X28" s="144"/>
      <c r="Y28" s="144"/>
      <c r="Z28" s="145" t="s">
        <v>62</v>
      </c>
      <c r="AA28" s="145" t="s">
        <v>63</v>
      </c>
      <c r="AB28" s="145" t="s">
        <v>64</v>
      </c>
      <c r="AC28" s="145" t="s">
        <v>103</v>
      </c>
      <c r="AD28" s="145" t="s">
        <v>81</v>
      </c>
      <c r="AE28" s="145" t="s">
        <v>82</v>
      </c>
      <c r="AF28" s="145">
        <v>130285</v>
      </c>
      <c r="AG28" s="145" t="s">
        <v>68</v>
      </c>
      <c r="AH28" s="145">
        <v>1</v>
      </c>
      <c r="AI28" s="145" t="s">
        <v>70</v>
      </c>
      <c r="AJ28" s="145">
        <v>13</v>
      </c>
      <c r="AK28" s="145">
        <v>6410</v>
      </c>
      <c r="AL28" s="145">
        <v>6410</v>
      </c>
      <c r="AM28" s="145">
        <v>113</v>
      </c>
      <c r="AN28" s="146">
        <v>0.218801452176</v>
      </c>
      <c r="AO28" s="147">
        <v>0.999</v>
      </c>
      <c r="AP28" s="214">
        <f t="shared" si="0"/>
        <v>0.21858265072382399</v>
      </c>
      <c r="AQ28" s="148">
        <v>2.6718839999999999</v>
      </c>
      <c r="AR28" s="149">
        <v>8.8819999999999996E-2</v>
      </c>
      <c r="AS28" s="214">
        <f t="shared" si="1"/>
        <v>0.58402748714657371</v>
      </c>
      <c r="AT28" s="214">
        <f t="shared" si="2"/>
        <v>1.9414511037290045E-2</v>
      </c>
      <c r="AU28" s="147">
        <v>0.873</v>
      </c>
      <c r="AV28" s="147">
        <v>0.76949999999999996</v>
      </c>
      <c r="AW28" s="214">
        <f t="shared" si="3"/>
        <v>0.50985599627895883</v>
      </c>
      <c r="AX28" s="214">
        <f t="shared" si="4"/>
        <v>1.4939466243194689E-2</v>
      </c>
    </row>
    <row r="29" spans="1:50">
      <c r="A29" s="145">
        <v>8</v>
      </c>
      <c r="B29" s="145" t="s">
        <v>50</v>
      </c>
      <c r="C29" s="145" t="s">
        <v>100</v>
      </c>
      <c r="D29" s="145" t="s">
        <v>52</v>
      </c>
      <c r="E29" s="145" t="s">
        <v>53</v>
      </c>
      <c r="F29" s="145" t="s">
        <v>54</v>
      </c>
      <c r="G29" s="145" t="s">
        <v>55</v>
      </c>
      <c r="H29" s="144"/>
      <c r="I29" s="145" t="s">
        <v>56</v>
      </c>
      <c r="J29" s="145" t="s">
        <v>101</v>
      </c>
      <c r="K29" s="145">
        <v>0</v>
      </c>
      <c r="L29" s="145">
        <v>66</v>
      </c>
      <c r="M29" s="146">
        <v>-81.136300000000006</v>
      </c>
      <c r="N29" s="146">
        <v>29.026299999999999</v>
      </c>
      <c r="O29" s="145" t="s">
        <v>58</v>
      </c>
      <c r="P29" s="145" t="s">
        <v>59</v>
      </c>
      <c r="Q29" s="145" t="s">
        <v>102</v>
      </c>
      <c r="R29" s="146">
        <v>19.72</v>
      </c>
      <c r="S29" s="146">
        <v>19.72</v>
      </c>
      <c r="T29" s="145" t="s">
        <v>61</v>
      </c>
      <c r="U29" s="144"/>
      <c r="V29" s="144"/>
      <c r="W29" s="144"/>
      <c r="X29" s="144"/>
      <c r="Y29" s="144"/>
      <c r="Z29" s="145" t="s">
        <v>62</v>
      </c>
      <c r="AA29" s="145" t="s">
        <v>63</v>
      </c>
      <c r="AB29" s="145" t="s">
        <v>64</v>
      </c>
      <c r="AC29" s="145" t="s">
        <v>103</v>
      </c>
      <c r="AD29" s="145" t="s">
        <v>81</v>
      </c>
      <c r="AE29" s="145" t="s">
        <v>82</v>
      </c>
      <c r="AF29" s="145">
        <v>130299</v>
      </c>
      <c r="AG29" s="145" t="s">
        <v>68</v>
      </c>
      <c r="AH29" s="145">
        <v>1</v>
      </c>
      <c r="AI29" s="145" t="s">
        <v>70</v>
      </c>
      <c r="AJ29" s="145">
        <v>13</v>
      </c>
      <c r="AK29" s="145">
        <v>6210</v>
      </c>
      <c r="AL29" s="145">
        <v>6210</v>
      </c>
      <c r="AM29" s="145">
        <v>113</v>
      </c>
      <c r="AN29" s="146">
        <v>0.43884239773799999</v>
      </c>
      <c r="AO29" s="147">
        <v>0.999</v>
      </c>
      <c r="AP29" s="214">
        <f t="shared" si="0"/>
        <v>0.43840355534026199</v>
      </c>
      <c r="AQ29" s="148">
        <v>2.6718839999999999</v>
      </c>
      <c r="AR29" s="149">
        <v>8.8819999999999996E-2</v>
      </c>
      <c r="AS29" s="214">
        <f t="shared" si="1"/>
        <v>1.1713634450567605</v>
      </c>
      <c r="AT29" s="214">
        <f t="shared" si="2"/>
        <v>3.8939003785322071E-2</v>
      </c>
      <c r="AU29" s="147">
        <v>0.873</v>
      </c>
      <c r="AV29" s="147">
        <v>0.76949999999999996</v>
      </c>
      <c r="AW29" s="214">
        <f t="shared" si="3"/>
        <v>1.0226002875345519</v>
      </c>
      <c r="AX29" s="214">
        <f t="shared" si="4"/>
        <v>2.9963563412805334E-2</v>
      </c>
    </row>
    <row r="30" spans="1:50">
      <c r="A30" s="145">
        <v>8</v>
      </c>
      <c r="B30" s="145" t="s">
        <v>50</v>
      </c>
      <c r="C30" s="145" t="s">
        <v>100</v>
      </c>
      <c r="D30" s="145" t="s">
        <v>52</v>
      </c>
      <c r="E30" s="145" t="s">
        <v>53</v>
      </c>
      <c r="F30" s="145" t="s">
        <v>54</v>
      </c>
      <c r="G30" s="145" t="s">
        <v>55</v>
      </c>
      <c r="H30" s="144"/>
      <c r="I30" s="145" t="s">
        <v>56</v>
      </c>
      <c r="J30" s="145" t="s">
        <v>101</v>
      </c>
      <c r="K30" s="145">
        <v>0</v>
      </c>
      <c r="L30" s="145">
        <v>66</v>
      </c>
      <c r="M30" s="146">
        <v>-81.136300000000006</v>
      </c>
      <c r="N30" s="146">
        <v>29.026299999999999</v>
      </c>
      <c r="O30" s="145" t="s">
        <v>58</v>
      </c>
      <c r="P30" s="145" t="s">
        <v>59</v>
      </c>
      <c r="Q30" s="145" t="s">
        <v>102</v>
      </c>
      <c r="R30" s="146">
        <v>19.72</v>
      </c>
      <c r="S30" s="146">
        <v>19.72</v>
      </c>
      <c r="T30" s="145" t="s">
        <v>61</v>
      </c>
      <c r="U30" s="144"/>
      <c r="V30" s="144"/>
      <c r="W30" s="144"/>
      <c r="X30" s="144"/>
      <c r="Y30" s="144"/>
      <c r="Z30" s="145" t="s">
        <v>62</v>
      </c>
      <c r="AA30" s="145" t="s">
        <v>63</v>
      </c>
      <c r="AB30" s="145" t="s">
        <v>64</v>
      </c>
      <c r="AC30" s="145" t="s">
        <v>103</v>
      </c>
      <c r="AD30" s="145" t="s">
        <v>81</v>
      </c>
      <c r="AE30" s="145" t="s">
        <v>82</v>
      </c>
      <c r="AF30" s="145">
        <v>130078</v>
      </c>
      <c r="AG30" s="145" t="s">
        <v>68</v>
      </c>
      <c r="AH30" s="145">
        <v>1</v>
      </c>
      <c r="AI30" s="145" t="s">
        <v>70</v>
      </c>
      <c r="AJ30" s="145">
        <v>13</v>
      </c>
      <c r="AK30" s="145">
        <v>6430</v>
      </c>
      <c r="AL30" s="145">
        <v>6430</v>
      </c>
      <c r="AM30" s="145">
        <v>113</v>
      </c>
      <c r="AN30" s="146">
        <v>0.18170637678900001</v>
      </c>
      <c r="AO30" s="147">
        <v>0.999</v>
      </c>
      <c r="AP30" s="214">
        <f t="shared" si="0"/>
        <v>0.18152467041221101</v>
      </c>
      <c r="AQ30" s="148">
        <v>2.6718839999999999</v>
      </c>
      <c r="AR30" s="149">
        <v>8.8819999999999996E-2</v>
      </c>
      <c r="AS30" s="214">
        <f t="shared" si="1"/>
        <v>0.48501286247966002</v>
      </c>
      <c r="AT30" s="214">
        <f t="shared" si="2"/>
        <v>1.6123021226012581E-2</v>
      </c>
      <c r="AU30" s="147">
        <v>0.873</v>
      </c>
      <c r="AV30" s="147">
        <v>0.76949999999999996</v>
      </c>
      <c r="AW30" s="214">
        <f t="shared" si="3"/>
        <v>0.42341622894474318</v>
      </c>
      <c r="AX30" s="214">
        <f t="shared" si="4"/>
        <v>1.2406664833416681E-2</v>
      </c>
    </row>
    <row r="31" spans="1:50">
      <c r="A31" s="145">
        <v>8</v>
      </c>
      <c r="B31" s="145" t="s">
        <v>50</v>
      </c>
      <c r="C31" s="145" t="s">
        <v>100</v>
      </c>
      <c r="D31" s="145" t="s">
        <v>52</v>
      </c>
      <c r="E31" s="145" t="s">
        <v>53</v>
      </c>
      <c r="F31" s="145" t="s">
        <v>54</v>
      </c>
      <c r="G31" s="145" t="s">
        <v>55</v>
      </c>
      <c r="H31" s="144"/>
      <c r="I31" s="145" t="s">
        <v>56</v>
      </c>
      <c r="J31" s="145" t="s">
        <v>101</v>
      </c>
      <c r="K31" s="145">
        <v>0</v>
      </c>
      <c r="L31" s="145">
        <v>66</v>
      </c>
      <c r="M31" s="146">
        <v>-81.136300000000006</v>
      </c>
      <c r="N31" s="146">
        <v>29.026299999999999</v>
      </c>
      <c r="O31" s="145" t="s">
        <v>58</v>
      </c>
      <c r="P31" s="145" t="s">
        <v>59</v>
      </c>
      <c r="Q31" s="145" t="s">
        <v>102</v>
      </c>
      <c r="R31" s="146">
        <v>19.72</v>
      </c>
      <c r="S31" s="146">
        <v>19.72</v>
      </c>
      <c r="T31" s="145" t="s">
        <v>61</v>
      </c>
      <c r="U31" s="144"/>
      <c r="V31" s="144"/>
      <c r="W31" s="144"/>
      <c r="X31" s="144"/>
      <c r="Y31" s="144"/>
      <c r="Z31" s="145" t="s">
        <v>62</v>
      </c>
      <c r="AA31" s="145" t="s">
        <v>63</v>
      </c>
      <c r="AB31" s="145" t="s">
        <v>64</v>
      </c>
      <c r="AC31" s="145" t="s">
        <v>103</v>
      </c>
      <c r="AD31" s="145" t="s">
        <v>81</v>
      </c>
      <c r="AE31" s="145" t="s">
        <v>82</v>
      </c>
      <c r="AF31" s="145">
        <v>130158</v>
      </c>
      <c r="AG31" s="145" t="s">
        <v>68</v>
      </c>
      <c r="AH31" s="145">
        <v>1</v>
      </c>
      <c r="AI31" s="145" t="s">
        <v>69</v>
      </c>
      <c r="AJ31" s="145">
        <v>11</v>
      </c>
      <c r="AK31" s="145">
        <v>4110</v>
      </c>
      <c r="AL31" s="145">
        <v>4110</v>
      </c>
      <c r="AM31" s="145">
        <v>111</v>
      </c>
      <c r="AN31" s="146">
        <v>7.5843381455299994E-2</v>
      </c>
      <c r="AO31" s="147">
        <v>1</v>
      </c>
      <c r="AP31" s="214">
        <f t="shared" si="0"/>
        <v>7.5843381455299994E-2</v>
      </c>
      <c r="AQ31" s="148">
        <v>4.2217599999999997</v>
      </c>
      <c r="AR31" s="149">
        <v>0.14412</v>
      </c>
      <c r="AS31" s="214">
        <f t="shared" si="1"/>
        <v>0.32019255409272729</v>
      </c>
      <c r="AT31" s="214">
        <f t="shared" si="2"/>
        <v>1.0930548135337835E-2</v>
      </c>
      <c r="AU31" s="147">
        <v>0.873</v>
      </c>
      <c r="AV31" s="147">
        <v>0.76949999999999996</v>
      </c>
      <c r="AW31" s="214">
        <f t="shared" si="3"/>
        <v>0.2795280997229509</v>
      </c>
      <c r="AX31" s="214">
        <f t="shared" si="4"/>
        <v>8.4110567901424637E-3</v>
      </c>
    </row>
    <row r="32" spans="1:50">
      <c r="A32" s="145">
        <v>8</v>
      </c>
      <c r="B32" s="145" t="s">
        <v>50</v>
      </c>
      <c r="C32" s="145" t="s">
        <v>100</v>
      </c>
      <c r="D32" s="145" t="s">
        <v>52</v>
      </c>
      <c r="E32" s="145" t="s">
        <v>53</v>
      </c>
      <c r="F32" s="145" t="s">
        <v>54</v>
      </c>
      <c r="G32" s="145" t="s">
        <v>55</v>
      </c>
      <c r="H32" s="144"/>
      <c r="I32" s="145" t="s">
        <v>56</v>
      </c>
      <c r="J32" s="145" t="s">
        <v>101</v>
      </c>
      <c r="K32" s="145">
        <v>0</v>
      </c>
      <c r="L32" s="145">
        <v>66</v>
      </c>
      <c r="M32" s="146">
        <v>-81.136300000000006</v>
      </c>
      <c r="N32" s="146">
        <v>29.026299999999999</v>
      </c>
      <c r="O32" s="145" t="s">
        <v>58</v>
      </c>
      <c r="P32" s="145" t="s">
        <v>59</v>
      </c>
      <c r="Q32" s="145" t="s">
        <v>102</v>
      </c>
      <c r="R32" s="146">
        <v>19.72</v>
      </c>
      <c r="S32" s="146">
        <v>19.72</v>
      </c>
      <c r="T32" s="145" t="s">
        <v>61</v>
      </c>
      <c r="U32" s="144"/>
      <c r="V32" s="144"/>
      <c r="W32" s="144"/>
      <c r="X32" s="144"/>
      <c r="Y32" s="144"/>
      <c r="Z32" s="145" t="s">
        <v>62</v>
      </c>
      <c r="AA32" s="145" t="s">
        <v>63</v>
      </c>
      <c r="AB32" s="145" t="s">
        <v>64</v>
      </c>
      <c r="AC32" s="145" t="s">
        <v>103</v>
      </c>
      <c r="AD32" s="145" t="s">
        <v>81</v>
      </c>
      <c r="AE32" s="145" t="s">
        <v>82</v>
      </c>
      <c r="AF32" s="145">
        <v>129824</v>
      </c>
      <c r="AG32" s="145" t="s">
        <v>68</v>
      </c>
      <c r="AH32" s="145">
        <v>1</v>
      </c>
      <c r="AI32" s="145" t="s">
        <v>69</v>
      </c>
      <c r="AJ32" s="145">
        <v>11</v>
      </c>
      <c r="AK32" s="145">
        <v>4110</v>
      </c>
      <c r="AL32" s="145">
        <v>4110</v>
      </c>
      <c r="AM32" s="145">
        <v>111</v>
      </c>
      <c r="AN32" s="146">
        <v>3.3786366692800001</v>
      </c>
      <c r="AO32" s="147">
        <v>1</v>
      </c>
      <c r="AP32" s="214">
        <f t="shared" si="0"/>
        <v>3.3786366692800001</v>
      </c>
      <c r="AQ32" s="148">
        <v>4.2217599999999997</v>
      </c>
      <c r="AR32" s="149">
        <v>0.14412</v>
      </c>
      <c r="AS32" s="214">
        <f t="shared" si="1"/>
        <v>14.263793144899532</v>
      </c>
      <c r="AT32" s="214">
        <f t="shared" si="2"/>
        <v>0.48692911677663359</v>
      </c>
      <c r="AU32" s="147">
        <v>0.873</v>
      </c>
      <c r="AV32" s="147">
        <v>0.76949999999999996</v>
      </c>
      <c r="AW32" s="214">
        <f t="shared" si="3"/>
        <v>12.452291415497292</v>
      </c>
      <c r="AX32" s="214">
        <f t="shared" si="4"/>
        <v>0.37469195535961952</v>
      </c>
    </row>
    <row r="33" spans="1:50">
      <c r="A33" s="145">
        <v>8</v>
      </c>
      <c r="B33" s="145" t="s">
        <v>50</v>
      </c>
      <c r="C33" s="145" t="s">
        <v>100</v>
      </c>
      <c r="D33" s="145" t="s">
        <v>52</v>
      </c>
      <c r="E33" s="145" t="s">
        <v>53</v>
      </c>
      <c r="F33" s="145" t="s">
        <v>54</v>
      </c>
      <c r="G33" s="145" t="s">
        <v>55</v>
      </c>
      <c r="H33" s="144"/>
      <c r="I33" s="145" t="s">
        <v>56</v>
      </c>
      <c r="J33" s="145" t="s">
        <v>101</v>
      </c>
      <c r="K33" s="145">
        <v>0</v>
      </c>
      <c r="L33" s="145">
        <v>66</v>
      </c>
      <c r="M33" s="146">
        <v>-81.136300000000006</v>
      </c>
      <c r="N33" s="146">
        <v>29.026299999999999</v>
      </c>
      <c r="O33" s="145" t="s">
        <v>58</v>
      </c>
      <c r="P33" s="145" t="s">
        <v>59</v>
      </c>
      <c r="Q33" s="145" t="s">
        <v>102</v>
      </c>
      <c r="R33" s="146">
        <v>19.72</v>
      </c>
      <c r="S33" s="146">
        <v>19.72</v>
      </c>
      <c r="T33" s="145" t="s">
        <v>61</v>
      </c>
      <c r="U33" s="144"/>
      <c r="V33" s="144"/>
      <c r="W33" s="144"/>
      <c r="X33" s="144"/>
      <c r="Y33" s="144"/>
      <c r="Z33" s="145" t="s">
        <v>62</v>
      </c>
      <c r="AA33" s="145" t="s">
        <v>63</v>
      </c>
      <c r="AB33" s="145" t="s">
        <v>64</v>
      </c>
      <c r="AC33" s="145" t="s">
        <v>103</v>
      </c>
      <c r="AD33" s="145" t="s">
        <v>81</v>
      </c>
      <c r="AE33" s="145" t="s">
        <v>82</v>
      </c>
      <c r="AF33" s="145">
        <v>130115</v>
      </c>
      <c r="AG33" s="145" t="s">
        <v>68</v>
      </c>
      <c r="AH33" s="145">
        <v>1</v>
      </c>
      <c r="AI33" s="145" t="s">
        <v>70</v>
      </c>
      <c r="AJ33" s="145">
        <v>13</v>
      </c>
      <c r="AK33" s="145">
        <v>6460</v>
      </c>
      <c r="AL33" s="145">
        <v>6460</v>
      </c>
      <c r="AM33" s="145">
        <v>113</v>
      </c>
      <c r="AN33" s="146">
        <v>0.11172304751500001</v>
      </c>
      <c r="AO33" s="147">
        <v>0.999</v>
      </c>
      <c r="AP33" s="214">
        <f t="shared" si="0"/>
        <v>0.11161132446748501</v>
      </c>
      <c r="AQ33" s="148">
        <v>2.6718839999999999</v>
      </c>
      <c r="AR33" s="149">
        <v>8.8819999999999996E-2</v>
      </c>
      <c r="AS33" s="214">
        <f t="shared" si="1"/>
        <v>0.29821251206348171</v>
      </c>
      <c r="AT33" s="214">
        <f t="shared" si="2"/>
        <v>9.9133178392020183E-3</v>
      </c>
      <c r="AU33" s="147">
        <v>0.873</v>
      </c>
      <c r="AV33" s="147">
        <v>0.76949999999999996</v>
      </c>
      <c r="AW33" s="214">
        <f t="shared" si="3"/>
        <v>0.26033952303141955</v>
      </c>
      <c r="AX33" s="214">
        <f t="shared" si="4"/>
        <v>7.6282980772659527E-3</v>
      </c>
    </row>
    <row r="34" spans="1:50">
      <c r="A34" s="145">
        <v>8</v>
      </c>
      <c r="B34" s="145" t="s">
        <v>50</v>
      </c>
      <c r="C34" s="145" t="s">
        <v>100</v>
      </c>
      <c r="D34" s="145" t="s">
        <v>52</v>
      </c>
      <c r="E34" s="145" t="s">
        <v>53</v>
      </c>
      <c r="F34" s="145" t="s">
        <v>54</v>
      </c>
      <c r="G34" s="145" t="s">
        <v>55</v>
      </c>
      <c r="H34" s="144"/>
      <c r="I34" s="145" t="s">
        <v>56</v>
      </c>
      <c r="J34" s="145" t="s">
        <v>101</v>
      </c>
      <c r="K34" s="145">
        <v>0</v>
      </c>
      <c r="L34" s="145">
        <v>66</v>
      </c>
      <c r="M34" s="146">
        <v>-81.136300000000006</v>
      </c>
      <c r="N34" s="146">
        <v>29.026299999999999</v>
      </c>
      <c r="O34" s="145" t="s">
        <v>58</v>
      </c>
      <c r="P34" s="145" t="s">
        <v>59</v>
      </c>
      <c r="Q34" s="145" t="s">
        <v>102</v>
      </c>
      <c r="R34" s="146">
        <v>19.72</v>
      </c>
      <c r="S34" s="146">
        <v>19.72</v>
      </c>
      <c r="T34" s="145" t="s">
        <v>61</v>
      </c>
      <c r="U34" s="144"/>
      <c r="V34" s="144"/>
      <c r="W34" s="144"/>
      <c r="X34" s="144"/>
      <c r="Y34" s="144"/>
      <c r="Z34" s="145" t="s">
        <v>62</v>
      </c>
      <c r="AA34" s="145" t="s">
        <v>63</v>
      </c>
      <c r="AB34" s="145" t="s">
        <v>64</v>
      </c>
      <c r="AC34" s="145" t="s">
        <v>103</v>
      </c>
      <c r="AD34" s="145" t="s">
        <v>81</v>
      </c>
      <c r="AE34" s="145" t="s">
        <v>82</v>
      </c>
      <c r="AF34" s="145">
        <v>130169</v>
      </c>
      <c r="AG34" s="145" t="s">
        <v>68</v>
      </c>
      <c r="AH34" s="145">
        <v>1</v>
      </c>
      <c r="AI34" s="145" t="s">
        <v>70</v>
      </c>
      <c r="AJ34" s="145">
        <v>13</v>
      </c>
      <c r="AK34" s="145">
        <v>6300</v>
      </c>
      <c r="AL34" s="145">
        <v>6300</v>
      </c>
      <c r="AM34" s="145">
        <v>113</v>
      </c>
      <c r="AN34" s="146">
        <v>0.11737001663</v>
      </c>
      <c r="AO34" s="147">
        <v>0.999</v>
      </c>
      <c r="AP34" s="214">
        <f t="shared" si="0"/>
        <v>0.11725264661337001</v>
      </c>
      <c r="AQ34" s="148">
        <v>2.6718839999999999</v>
      </c>
      <c r="AR34" s="149">
        <v>8.8819999999999996E-2</v>
      </c>
      <c r="AS34" s="214">
        <f t="shared" si="1"/>
        <v>0.31328547044391752</v>
      </c>
      <c r="AT34" s="214">
        <f t="shared" si="2"/>
        <v>1.0414380072199523E-2</v>
      </c>
      <c r="AU34" s="147">
        <v>0.873</v>
      </c>
      <c r="AV34" s="147">
        <v>0.76949999999999996</v>
      </c>
      <c r="AW34" s="214">
        <f t="shared" si="3"/>
        <v>0.27349821569754001</v>
      </c>
      <c r="AX34" s="214">
        <f t="shared" si="4"/>
        <v>8.013865465557532E-3</v>
      </c>
    </row>
    <row r="35" spans="1:50">
      <c r="A35" s="145">
        <v>8</v>
      </c>
      <c r="B35" s="145" t="s">
        <v>50</v>
      </c>
      <c r="C35" s="145" t="s">
        <v>100</v>
      </c>
      <c r="D35" s="145" t="s">
        <v>52</v>
      </c>
      <c r="E35" s="145" t="s">
        <v>53</v>
      </c>
      <c r="F35" s="145" t="s">
        <v>54</v>
      </c>
      <c r="G35" s="145" t="s">
        <v>55</v>
      </c>
      <c r="H35" s="144"/>
      <c r="I35" s="145" t="s">
        <v>56</v>
      </c>
      <c r="J35" s="145" t="s">
        <v>101</v>
      </c>
      <c r="K35" s="145">
        <v>0</v>
      </c>
      <c r="L35" s="145">
        <v>66</v>
      </c>
      <c r="M35" s="146">
        <v>-81.136300000000006</v>
      </c>
      <c r="N35" s="146">
        <v>29.026299999999999</v>
      </c>
      <c r="O35" s="145" t="s">
        <v>58</v>
      </c>
      <c r="P35" s="145" t="s">
        <v>59</v>
      </c>
      <c r="Q35" s="145" t="s">
        <v>102</v>
      </c>
      <c r="R35" s="146">
        <v>19.72</v>
      </c>
      <c r="S35" s="146">
        <v>19.72</v>
      </c>
      <c r="T35" s="145" t="s">
        <v>61</v>
      </c>
      <c r="U35" s="144"/>
      <c r="V35" s="144"/>
      <c r="W35" s="144"/>
      <c r="X35" s="144"/>
      <c r="Y35" s="144"/>
      <c r="Z35" s="145" t="s">
        <v>62</v>
      </c>
      <c r="AA35" s="145" t="s">
        <v>63</v>
      </c>
      <c r="AB35" s="145" t="s">
        <v>64</v>
      </c>
      <c r="AC35" s="145" t="s">
        <v>103</v>
      </c>
      <c r="AD35" s="145" t="s">
        <v>81</v>
      </c>
      <c r="AE35" s="145" t="s">
        <v>82</v>
      </c>
      <c r="AF35" s="145">
        <v>130384</v>
      </c>
      <c r="AG35" s="145" t="s">
        <v>68</v>
      </c>
      <c r="AH35" s="145">
        <v>1</v>
      </c>
      <c r="AI35" s="145" t="s">
        <v>70</v>
      </c>
      <c r="AJ35" s="145">
        <v>13</v>
      </c>
      <c r="AK35" s="145">
        <v>6300</v>
      </c>
      <c r="AL35" s="145">
        <v>6300</v>
      </c>
      <c r="AM35" s="145">
        <v>113</v>
      </c>
      <c r="AN35" s="146">
        <v>8.7423865601199996E-2</v>
      </c>
      <c r="AO35" s="147">
        <v>0.999</v>
      </c>
      <c r="AP35" s="214">
        <f t="shared" si="0"/>
        <v>8.7336441735598791E-2</v>
      </c>
      <c r="AQ35" s="148">
        <v>2.6718839999999999</v>
      </c>
      <c r="AR35" s="149">
        <v>8.8819999999999996E-2</v>
      </c>
      <c r="AS35" s="214">
        <f t="shared" si="1"/>
        <v>0.23335284129027864</v>
      </c>
      <c r="AT35" s="214">
        <f t="shared" si="2"/>
        <v>7.7572227549558845E-3</v>
      </c>
      <c r="AU35" s="147">
        <v>0.873</v>
      </c>
      <c r="AV35" s="147">
        <v>0.76949999999999996</v>
      </c>
      <c r="AW35" s="214">
        <f t="shared" si="3"/>
        <v>0.20371703044641326</v>
      </c>
      <c r="AX35" s="214">
        <f t="shared" si="4"/>
        <v>5.9691829099385524E-3</v>
      </c>
    </row>
    <row r="36" spans="1:50">
      <c r="A36" s="145">
        <v>8</v>
      </c>
      <c r="B36" s="145" t="s">
        <v>50</v>
      </c>
      <c r="C36" s="145" t="s">
        <v>100</v>
      </c>
      <c r="D36" s="145" t="s">
        <v>52</v>
      </c>
      <c r="E36" s="145" t="s">
        <v>53</v>
      </c>
      <c r="F36" s="145" t="s">
        <v>54</v>
      </c>
      <c r="G36" s="145" t="s">
        <v>55</v>
      </c>
      <c r="H36" s="144"/>
      <c r="I36" s="145" t="s">
        <v>56</v>
      </c>
      <c r="J36" s="145" t="s">
        <v>101</v>
      </c>
      <c r="K36" s="145">
        <v>0</v>
      </c>
      <c r="L36" s="145">
        <v>66</v>
      </c>
      <c r="M36" s="146">
        <v>-81.136300000000006</v>
      </c>
      <c r="N36" s="146">
        <v>29.026299999999999</v>
      </c>
      <c r="O36" s="145" t="s">
        <v>58</v>
      </c>
      <c r="P36" s="145" t="s">
        <v>59</v>
      </c>
      <c r="Q36" s="145" t="s">
        <v>102</v>
      </c>
      <c r="R36" s="146">
        <v>19.72</v>
      </c>
      <c r="S36" s="146">
        <v>19.72</v>
      </c>
      <c r="T36" s="145" t="s">
        <v>61</v>
      </c>
      <c r="U36" s="144"/>
      <c r="V36" s="144"/>
      <c r="W36" s="144"/>
      <c r="X36" s="144"/>
      <c r="Y36" s="144"/>
      <c r="Z36" s="145" t="s">
        <v>62</v>
      </c>
      <c r="AA36" s="145" t="s">
        <v>63</v>
      </c>
      <c r="AB36" s="145" t="s">
        <v>64</v>
      </c>
      <c r="AC36" s="145" t="s">
        <v>103</v>
      </c>
      <c r="AD36" s="145" t="s">
        <v>81</v>
      </c>
      <c r="AE36" s="145" t="s">
        <v>82</v>
      </c>
      <c r="AF36" s="145">
        <v>130392</v>
      </c>
      <c r="AG36" s="145" t="s">
        <v>68</v>
      </c>
      <c r="AH36" s="145">
        <v>1</v>
      </c>
      <c r="AI36" s="145" t="s">
        <v>91</v>
      </c>
      <c r="AJ36" s="145">
        <v>8</v>
      </c>
      <c r="AK36" s="145">
        <v>2430</v>
      </c>
      <c r="AL36" s="145">
        <v>2430</v>
      </c>
      <c r="AM36" s="145">
        <v>108</v>
      </c>
      <c r="AN36" s="146">
        <v>0.69482050395999995</v>
      </c>
      <c r="AO36" s="147">
        <v>1</v>
      </c>
      <c r="AP36" s="214">
        <f t="shared" si="0"/>
        <v>0.69482050395999995</v>
      </c>
      <c r="AQ36" s="148">
        <v>8.9567420000000002</v>
      </c>
      <c r="AR36" s="149">
        <v>1.59423</v>
      </c>
      <c r="AS36" s="214">
        <f t="shared" si="1"/>
        <v>6.2233279902796976</v>
      </c>
      <c r="AT36" s="214">
        <f t="shared" si="2"/>
        <v>1.1077036920281507</v>
      </c>
      <c r="AU36" s="147">
        <v>0.873</v>
      </c>
      <c r="AV36" s="147">
        <v>0.76949999999999996</v>
      </c>
      <c r="AW36" s="214">
        <f t="shared" si="3"/>
        <v>5.4329653355141758</v>
      </c>
      <c r="AX36" s="214">
        <f t="shared" si="4"/>
        <v>0.85237799101566192</v>
      </c>
    </row>
    <row r="37" spans="1:50">
      <c r="A37" s="145">
        <v>8</v>
      </c>
      <c r="B37" s="145" t="s">
        <v>50</v>
      </c>
      <c r="C37" s="145" t="s">
        <v>100</v>
      </c>
      <c r="D37" s="145" t="s">
        <v>52</v>
      </c>
      <c r="E37" s="145" t="s">
        <v>53</v>
      </c>
      <c r="F37" s="145" t="s">
        <v>54</v>
      </c>
      <c r="G37" s="145" t="s">
        <v>55</v>
      </c>
      <c r="H37" s="144"/>
      <c r="I37" s="145" t="s">
        <v>56</v>
      </c>
      <c r="J37" s="145" t="s">
        <v>101</v>
      </c>
      <c r="K37" s="145">
        <v>0</v>
      </c>
      <c r="L37" s="145">
        <v>66</v>
      </c>
      <c r="M37" s="146">
        <v>-81.136300000000006</v>
      </c>
      <c r="N37" s="146">
        <v>29.026299999999999</v>
      </c>
      <c r="O37" s="145" t="s">
        <v>58</v>
      </c>
      <c r="P37" s="145" t="s">
        <v>59</v>
      </c>
      <c r="Q37" s="145" t="s">
        <v>102</v>
      </c>
      <c r="R37" s="146">
        <v>19.72</v>
      </c>
      <c r="S37" s="146">
        <v>19.72</v>
      </c>
      <c r="T37" s="145" t="s">
        <v>61</v>
      </c>
      <c r="U37" s="144"/>
      <c r="V37" s="144"/>
      <c r="W37" s="144"/>
      <c r="X37" s="144"/>
      <c r="Y37" s="144"/>
      <c r="Z37" s="145" t="s">
        <v>62</v>
      </c>
      <c r="AA37" s="145" t="s">
        <v>63</v>
      </c>
      <c r="AB37" s="145" t="s">
        <v>64</v>
      </c>
      <c r="AC37" s="145" t="s">
        <v>103</v>
      </c>
      <c r="AD37" s="145" t="s">
        <v>81</v>
      </c>
      <c r="AE37" s="145" t="s">
        <v>82</v>
      </c>
      <c r="AF37" s="145">
        <v>130299</v>
      </c>
      <c r="AG37" s="145" t="s">
        <v>68</v>
      </c>
      <c r="AH37" s="145">
        <v>1</v>
      </c>
      <c r="AI37" s="145" t="s">
        <v>70</v>
      </c>
      <c r="AJ37" s="145">
        <v>13</v>
      </c>
      <c r="AK37" s="145">
        <v>6210</v>
      </c>
      <c r="AL37" s="145">
        <v>6210</v>
      </c>
      <c r="AM37" s="145">
        <v>113</v>
      </c>
      <c r="AN37" s="146">
        <v>8.6950761765700005E-2</v>
      </c>
      <c r="AO37" s="147">
        <v>0.999</v>
      </c>
      <c r="AP37" s="214">
        <f t="shared" si="0"/>
        <v>8.686381100393431E-2</v>
      </c>
      <c r="AQ37" s="148">
        <v>2.6718839999999999</v>
      </c>
      <c r="AR37" s="149">
        <v>8.8819999999999996E-2</v>
      </c>
      <c r="AS37" s="214">
        <f t="shared" si="1"/>
        <v>0.23209002680043603</v>
      </c>
      <c r="AT37" s="214">
        <f t="shared" si="2"/>
        <v>7.7152436933694453E-3</v>
      </c>
      <c r="AU37" s="147">
        <v>0.873</v>
      </c>
      <c r="AV37" s="147">
        <v>0.76949999999999996</v>
      </c>
      <c r="AW37" s="214">
        <f t="shared" si="3"/>
        <v>0.20261459339678065</v>
      </c>
      <c r="AX37" s="214">
        <f t="shared" si="4"/>
        <v>5.9368800220477875E-3</v>
      </c>
    </row>
    <row r="38" spans="1:50">
      <c r="A38" s="145">
        <v>8</v>
      </c>
      <c r="B38" s="145" t="s">
        <v>50</v>
      </c>
      <c r="C38" s="145" t="s">
        <v>100</v>
      </c>
      <c r="D38" s="145" t="s">
        <v>52</v>
      </c>
      <c r="E38" s="145" t="s">
        <v>53</v>
      </c>
      <c r="F38" s="145" t="s">
        <v>54</v>
      </c>
      <c r="G38" s="145" t="s">
        <v>55</v>
      </c>
      <c r="H38" s="144"/>
      <c r="I38" s="145" t="s">
        <v>56</v>
      </c>
      <c r="J38" s="145" t="s">
        <v>101</v>
      </c>
      <c r="K38" s="145">
        <v>0</v>
      </c>
      <c r="L38" s="145">
        <v>66</v>
      </c>
      <c r="M38" s="146">
        <v>-81.136300000000006</v>
      </c>
      <c r="N38" s="146">
        <v>29.026299999999999</v>
      </c>
      <c r="O38" s="145" t="s">
        <v>58</v>
      </c>
      <c r="P38" s="145" t="s">
        <v>59</v>
      </c>
      <c r="Q38" s="145" t="s">
        <v>102</v>
      </c>
      <c r="R38" s="146">
        <v>19.72</v>
      </c>
      <c r="S38" s="146">
        <v>19.72</v>
      </c>
      <c r="T38" s="145" t="s">
        <v>61</v>
      </c>
      <c r="U38" s="144"/>
      <c r="V38" s="144"/>
      <c r="W38" s="144"/>
      <c r="X38" s="144"/>
      <c r="Y38" s="144"/>
      <c r="Z38" s="145" t="s">
        <v>62</v>
      </c>
      <c r="AA38" s="145" t="s">
        <v>63</v>
      </c>
      <c r="AB38" s="145" t="s">
        <v>64</v>
      </c>
      <c r="AC38" s="145" t="s">
        <v>103</v>
      </c>
      <c r="AD38" s="145" t="s">
        <v>81</v>
      </c>
      <c r="AE38" s="145" t="s">
        <v>82</v>
      </c>
      <c r="AF38" s="145">
        <v>130078</v>
      </c>
      <c r="AG38" s="145" t="s">
        <v>68</v>
      </c>
      <c r="AH38" s="145">
        <v>1</v>
      </c>
      <c r="AI38" s="145" t="s">
        <v>70</v>
      </c>
      <c r="AJ38" s="145">
        <v>13</v>
      </c>
      <c r="AK38" s="145">
        <v>6430</v>
      </c>
      <c r="AL38" s="145">
        <v>6430</v>
      </c>
      <c r="AM38" s="145">
        <v>113</v>
      </c>
      <c r="AN38" s="146">
        <v>6.8279825335900005E-2</v>
      </c>
      <c r="AO38" s="147">
        <v>0.999</v>
      </c>
      <c r="AP38" s="214">
        <f t="shared" si="0"/>
        <v>6.8211545510564103E-2</v>
      </c>
      <c r="AQ38" s="148">
        <v>2.6718839999999999</v>
      </c>
      <c r="AR38" s="149">
        <v>8.8819999999999996E-2</v>
      </c>
      <c r="AS38" s="214">
        <f t="shared" si="1"/>
        <v>0.18225333706494806</v>
      </c>
      <c r="AT38" s="214">
        <f t="shared" si="2"/>
        <v>6.0585494722483037E-3</v>
      </c>
      <c r="AU38" s="147">
        <v>0.873</v>
      </c>
      <c r="AV38" s="147">
        <v>0.76949999999999996</v>
      </c>
      <c r="AW38" s="214">
        <f t="shared" si="3"/>
        <v>0.15910716325769966</v>
      </c>
      <c r="AX38" s="214">
        <f t="shared" si="4"/>
        <v>4.6620538188950691E-3</v>
      </c>
    </row>
    <row r="39" spans="1:50">
      <c r="A39" s="145">
        <v>8</v>
      </c>
      <c r="B39" s="145" t="s">
        <v>50</v>
      </c>
      <c r="C39" s="145" t="s">
        <v>100</v>
      </c>
      <c r="D39" s="145" t="s">
        <v>52</v>
      </c>
      <c r="E39" s="145" t="s">
        <v>53</v>
      </c>
      <c r="F39" s="145" t="s">
        <v>54</v>
      </c>
      <c r="G39" s="145" t="s">
        <v>55</v>
      </c>
      <c r="H39" s="144"/>
      <c r="I39" s="145" t="s">
        <v>56</v>
      </c>
      <c r="J39" s="145" t="s">
        <v>101</v>
      </c>
      <c r="K39" s="145">
        <v>0</v>
      </c>
      <c r="L39" s="145">
        <v>66</v>
      </c>
      <c r="M39" s="146">
        <v>-81.136300000000006</v>
      </c>
      <c r="N39" s="146">
        <v>29.026299999999999</v>
      </c>
      <c r="O39" s="145" t="s">
        <v>58</v>
      </c>
      <c r="P39" s="145" t="s">
        <v>59</v>
      </c>
      <c r="Q39" s="145" t="s">
        <v>102</v>
      </c>
      <c r="R39" s="146">
        <v>19.72</v>
      </c>
      <c r="S39" s="146">
        <v>19.72</v>
      </c>
      <c r="T39" s="145" t="s">
        <v>61</v>
      </c>
      <c r="U39" s="144"/>
      <c r="V39" s="144"/>
      <c r="W39" s="144"/>
      <c r="X39" s="144"/>
      <c r="Y39" s="144"/>
      <c r="Z39" s="145" t="s">
        <v>62</v>
      </c>
      <c r="AA39" s="145" t="s">
        <v>63</v>
      </c>
      <c r="AB39" s="145" t="s">
        <v>64</v>
      </c>
      <c r="AC39" s="145" t="s">
        <v>103</v>
      </c>
      <c r="AD39" s="145" t="s">
        <v>81</v>
      </c>
      <c r="AE39" s="145" t="s">
        <v>82</v>
      </c>
      <c r="AF39" s="145">
        <v>130158</v>
      </c>
      <c r="AG39" s="145" t="s">
        <v>68</v>
      </c>
      <c r="AH39" s="145">
        <v>1</v>
      </c>
      <c r="AI39" s="145" t="s">
        <v>69</v>
      </c>
      <c r="AJ39" s="145">
        <v>11</v>
      </c>
      <c r="AK39" s="145">
        <v>4110</v>
      </c>
      <c r="AL39" s="145">
        <v>4110</v>
      </c>
      <c r="AM39" s="145">
        <v>111</v>
      </c>
      <c r="AN39" s="146">
        <v>0.50625476572799999</v>
      </c>
      <c r="AO39" s="147">
        <v>1</v>
      </c>
      <c r="AP39" s="214">
        <f t="shared" si="0"/>
        <v>0.50625476572799999</v>
      </c>
      <c r="AQ39" s="148">
        <v>4.2217599999999997</v>
      </c>
      <c r="AR39" s="149">
        <v>0.14412</v>
      </c>
      <c r="AS39" s="214">
        <f t="shared" si="1"/>
        <v>2.1372861197598412</v>
      </c>
      <c r="AT39" s="214">
        <f t="shared" si="2"/>
        <v>7.2961436836719351E-2</v>
      </c>
      <c r="AU39" s="147">
        <v>0.873</v>
      </c>
      <c r="AV39" s="147">
        <v>0.76949999999999996</v>
      </c>
      <c r="AW39" s="214">
        <f t="shared" si="3"/>
        <v>1.8658507825503414</v>
      </c>
      <c r="AX39" s="214">
        <f t="shared" si="4"/>
        <v>5.6143825645855537E-2</v>
      </c>
    </row>
    <row r="40" spans="1:50">
      <c r="A40" s="145">
        <v>8</v>
      </c>
      <c r="B40" s="145" t="s">
        <v>50</v>
      </c>
      <c r="C40" s="145" t="s">
        <v>100</v>
      </c>
      <c r="D40" s="145" t="s">
        <v>52</v>
      </c>
      <c r="E40" s="145" t="s">
        <v>53</v>
      </c>
      <c r="F40" s="145" t="s">
        <v>54</v>
      </c>
      <c r="G40" s="145" t="s">
        <v>55</v>
      </c>
      <c r="H40" s="144"/>
      <c r="I40" s="145" t="s">
        <v>56</v>
      </c>
      <c r="J40" s="145" t="s">
        <v>101</v>
      </c>
      <c r="K40" s="145">
        <v>0</v>
      </c>
      <c r="L40" s="145">
        <v>66</v>
      </c>
      <c r="M40" s="146">
        <v>-81.136300000000006</v>
      </c>
      <c r="N40" s="146">
        <v>29.026299999999999</v>
      </c>
      <c r="O40" s="145" t="s">
        <v>58</v>
      </c>
      <c r="P40" s="145" t="s">
        <v>59</v>
      </c>
      <c r="Q40" s="145" t="s">
        <v>102</v>
      </c>
      <c r="R40" s="146">
        <v>19.72</v>
      </c>
      <c r="S40" s="146">
        <v>19.72</v>
      </c>
      <c r="T40" s="145" t="s">
        <v>61</v>
      </c>
      <c r="U40" s="144"/>
      <c r="V40" s="144"/>
      <c r="W40" s="144"/>
      <c r="X40" s="144"/>
      <c r="Y40" s="144"/>
      <c r="Z40" s="145" t="s">
        <v>62</v>
      </c>
      <c r="AA40" s="145" t="s">
        <v>63</v>
      </c>
      <c r="AB40" s="145" t="s">
        <v>64</v>
      </c>
      <c r="AC40" s="145" t="s">
        <v>103</v>
      </c>
      <c r="AD40" s="145" t="s">
        <v>81</v>
      </c>
      <c r="AE40" s="145" t="s">
        <v>82</v>
      </c>
      <c r="AF40" s="145">
        <v>129910</v>
      </c>
      <c r="AG40" s="145" t="s">
        <v>68</v>
      </c>
      <c r="AH40" s="145">
        <v>1</v>
      </c>
      <c r="AI40" s="145" t="s">
        <v>70</v>
      </c>
      <c r="AJ40" s="145">
        <v>13</v>
      </c>
      <c r="AK40" s="145">
        <v>6210</v>
      </c>
      <c r="AL40" s="145">
        <v>6210</v>
      </c>
      <c r="AM40" s="145">
        <v>113</v>
      </c>
      <c r="AN40" s="146">
        <v>2.4116217500100001</v>
      </c>
      <c r="AO40" s="147">
        <v>0.999</v>
      </c>
      <c r="AP40" s="214">
        <f t="shared" si="0"/>
        <v>2.40921012825999</v>
      </c>
      <c r="AQ40" s="148">
        <v>2.6718839999999999</v>
      </c>
      <c r="AR40" s="149">
        <v>8.8819999999999996E-2</v>
      </c>
      <c r="AS40" s="214">
        <f t="shared" si="1"/>
        <v>6.4371299943358151</v>
      </c>
      <c r="AT40" s="214">
        <f t="shared" si="2"/>
        <v>0.21398604359205231</v>
      </c>
      <c r="AU40" s="147">
        <v>0.873</v>
      </c>
      <c r="AV40" s="147">
        <v>0.76949999999999996</v>
      </c>
      <c r="AW40" s="214">
        <f t="shared" si="3"/>
        <v>5.619614485055167</v>
      </c>
      <c r="AX40" s="214">
        <f t="shared" si="4"/>
        <v>0.16466226054408425</v>
      </c>
    </row>
    <row r="41" spans="1:50">
      <c r="A41" s="145">
        <v>8</v>
      </c>
      <c r="B41" s="145" t="s">
        <v>50</v>
      </c>
      <c r="C41" s="145" t="s">
        <v>100</v>
      </c>
      <c r="D41" s="145" t="s">
        <v>52</v>
      </c>
      <c r="E41" s="145" t="s">
        <v>53</v>
      </c>
      <c r="F41" s="145" t="s">
        <v>54</v>
      </c>
      <c r="G41" s="145" t="s">
        <v>55</v>
      </c>
      <c r="H41" s="144"/>
      <c r="I41" s="145" t="s">
        <v>56</v>
      </c>
      <c r="J41" s="145" t="s">
        <v>101</v>
      </c>
      <c r="K41" s="145">
        <v>0</v>
      </c>
      <c r="L41" s="145">
        <v>66</v>
      </c>
      <c r="M41" s="146">
        <v>-81.136300000000006</v>
      </c>
      <c r="N41" s="146">
        <v>29.026299999999999</v>
      </c>
      <c r="O41" s="145" t="s">
        <v>58</v>
      </c>
      <c r="P41" s="145" t="s">
        <v>59</v>
      </c>
      <c r="Q41" s="145" t="s">
        <v>102</v>
      </c>
      <c r="R41" s="146">
        <v>19.72</v>
      </c>
      <c r="S41" s="146">
        <v>19.72</v>
      </c>
      <c r="T41" s="145" t="s">
        <v>61</v>
      </c>
      <c r="U41" s="144"/>
      <c r="V41" s="144"/>
      <c r="W41" s="144"/>
      <c r="X41" s="144"/>
      <c r="Y41" s="144"/>
      <c r="Z41" s="145" t="s">
        <v>62</v>
      </c>
      <c r="AA41" s="145" t="s">
        <v>63</v>
      </c>
      <c r="AB41" s="145" t="s">
        <v>64</v>
      </c>
      <c r="AC41" s="145" t="s">
        <v>103</v>
      </c>
      <c r="AD41" s="145" t="s">
        <v>81</v>
      </c>
      <c r="AE41" s="145" t="s">
        <v>82</v>
      </c>
      <c r="AF41" s="145">
        <v>129824</v>
      </c>
      <c r="AG41" s="145" t="s">
        <v>68</v>
      </c>
      <c r="AH41" s="145">
        <v>1</v>
      </c>
      <c r="AI41" s="145" t="s">
        <v>69</v>
      </c>
      <c r="AJ41" s="145">
        <v>11</v>
      </c>
      <c r="AK41" s="145">
        <v>4110</v>
      </c>
      <c r="AL41" s="145">
        <v>4110</v>
      </c>
      <c r="AM41" s="145">
        <v>111</v>
      </c>
      <c r="AN41" s="146">
        <v>0.34406961897999999</v>
      </c>
      <c r="AO41" s="147">
        <v>1</v>
      </c>
      <c r="AP41" s="214">
        <f t="shared" si="0"/>
        <v>0.34406961897999999</v>
      </c>
      <c r="AQ41" s="148">
        <v>4.2217599999999997</v>
      </c>
      <c r="AR41" s="149">
        <v>0.14412</v>
      </c>
      <c r="AS41" s="214">
        <f t="shared" si="1"/>
        <v>1.4525793546250048</v>
      </c>
      <c r="AT41" s="214">
        <f t="shared" si="2"/>
        <v>4.9587313487397595E-2</v>
      </c>
      <c r="AU41" s="147">
        <v>0.873</v>
      </c>
      <c r="AV41" s="147">
        <v>0.76949999999999996</v>
      </c>
      <c r="AW41" s="214">
        <f t="shared" si="3"/>
        <v>1.2681017765876292</v>
      </c>
      <c r="AX41" s="214">
        <f t="shared" si="4"/>
        <v>3.815743772855245E-2</v>
      </c>
    </row>
    <row r="42" spans="1:50">
      <c r="A42" s="145">
        <v>8</v>
      </c>
      <c r="B42" s="145" t="s">
        <v>50</v>
      </c>
      <c r="C42" s="145" t="s">
        <v>100</v>
      </c>
      <c r="D42" s="145" t="s">
        <v>52</v>
      </c>
      <c r="E42" s="145" t="s">
        <v>53</v>
      </c>
      <c r="F42" s="145" t="s">
        <v>54</v>
      </c>
      <c r="G42" s="145" t="s">
        <v>55</v>
      </c>
      <c r="H42" s="144"/>
      <c r="I42" s="145" t="s">
        <v>56</v>
      </c>
      <c r="J42" s="145" t="s">
        <v>101</v>
      </c>
      <c r="K42" s="145">
        <v>0</v>
      </c>
      <c r="L42" s="145">
        <v>66</v>
      </c>
      <c r="M42" s="146">
        <v>-81.136300000000006</v>
      </c>
      <c r="N42" s="146">
        <v>29.026299999999999</v>
      </c>
      <c r="O42" s="145" t="s">
        <v>58</v>
      </c>
      <c r="P42" s="145" t="s">
        <v>59</v>
      </c>
      <c r="Q42" s="145" t="s">
        <v>102</v>
      </c>
      <c r="R42" s="146">
        <v>19.72</v>
      </c>
      <c r="S42" s="146">
        <v>19.72</v>
      </c>
      <c r="T42" s="145" t="s">
        <v>61</v>
      </c>
      <c r="U42" s="144"/>
      <c r="V42" s="144"/>
      <c r="W42" s="144"/>
      <c r="X42" s="144"/>
      <c r="Y42" s="144"/>
      <c r="Z42" s="145" t="s">
        <v>62</v>
      </c>
      <c r="AA42" s="145" t="s">
        <v>63</v>
      </c>
      <c r="AB42" s="145" t="s">
        <v>64</v>
      </c>
      <c r="AC42" s="145" t="s">
        <v>103</v>
      </c>
      <c r="AD42" s="145" t="s">
        <v>81</v>
      </c>
      <c r="AE42" s="145" t="s">
        <v>82</v>
      </c>
      <c r="AF42" s="145">
        <v>130354</v>
      </c>
      <c r="AG42" s="145" t="s">
        <v>68</v>
      </c>
      <c r="AH42" s="145">
        <v>1</v>
      </c>
      <c r="AI42" s="145" t="s">
        <v>84</v>
      </c>
      <c r="AJ42" s="145">
        <v>10</v>
      </c>
      <c r="AK42" s="145">
        <v>3200</v>
      </c>
      <c r="AL42" s="145">
        <v>3200</v>
      </c>
      <c r="AM42" s="145">
        <v>110</v>
      </c>
      <c r="AN42" s="146">
        <v>9.7462259940799996E-3</v>
      </c>
      <c r="AO42" s="147">
        <v>1</v>
      </c>
      <c r="AP42" s="214">
        <f t="shared" si="0"/>
        <v>9.7462259940799996E-3</v>
      </c>
      <c r="AQ42" s="148">
        <v>4.5650399999999998</v>
      </c>
      <c r="AR42" s="149">
        <v>0.15609000000000001</v>
      </c>
      <c r="AS42" s="214">
        <f t="shared" si="1"/>
        <v>4.449191151201496E-2</v>
      </c>
      <c r="AT42" s="214">
        <f t="shared" si="2"/>
        <v>1.5212884154159473E-3</v>
      </c>
      <c r="AU42" s="147">
        <v>0.873</v>
      </c>
      <c r="AV42" s="147">
        <v>0.76949999999999996</v>
      </c>
      <c r="AW42" s="214">
        <f t="shared" si="3"/>
        <v>3.8841438749989063E-2</v>
      </c>
      <c r="AX42" s="214">
        <f t="shared" si="4"/>
        <v>1.1706314356625714E-3</v>
      </c>
    </row>
    <row r="43" spans="1:50">
      <c r="A43" s="145">
        <v>8</v>
      </c>
      <c r="B43" s="145" t="s">
        <v>50</v>
      </c>
      <c r="C43" s="145" t="s">
        <v>100</v>
      </c>
      <c r="D43" s="145" t="s">
        <v>52</v>
      </c>
      <c r="E43" s="145" t="s">
        <v>53</v>
      </c>
      <c r="F43" s="145" t="s">
        <v>54</v>
      </c>
      <c r="G43" s="145" t="s">
        <v>55</v>
      </c>
      <c r="H43" s="144"/>
      <c r="I43" s="145" t="s">
        <v>56</v>
      </c>
      <c r="J43" s="145" t="s">
        <v>101</v>
      </c>
      <c r="K43" s="145">
        <v>0</v>
      </c>
      <c r="L43" s="145">
        <v>66</v>
      </c>
      <c r="M43" s="146">
        <v>-81.136300000000006</v>
      </c>
      <c r="N43" s="146">
        <v>29.026299999999999</v>
      </c>
      <c r="O43" s="145" t="s">
        <v>58</v>
      </c>
      <c r="P43" s="145" t="s">
        <v>59</v>
      </c>
      <c r="Q43" s="145" t="s">
        <v>102</v>
      </c>
      <c r="R43" s="146">
        <v>19.72</v>
      </c>
      <c r="S43" s="146">
        <v>19.72</v>
      </c>
      <c r="T43" s="145" t="s">
        <v>61</v>
      </c>
      <c r="U43" s="144"/>
      <c r="V43" s="144"/>
      <c r="W43" s="144"/>
      <c r="X43" s="144"/>
      <c r="Y43" s="144"/>
      <c r="Z43" s="145" t="s">
        <v>62</v>
      </c>
      <c r="AA43" s="145" t="s">
        <v>63</v>
      </c>
      <c r="AB43" s="145" t="s">
        <v>64</v>
      </c>
      <c r="AC43" s="145" t="s">
        <v>103</v>
      </c>
      <c r="AD43" s="145" t="s">
        <v>81</v>
      </c>
      <c r="AE43" s="145" t="s">
        <v>82</v>
      </c>
      <c r="AF43" s="145">
        <v>129910</v>
      </c>
      <c r="AG43" s="145" t="s">
        <v>68</v>
      </c>
      <c r="AH43" s="145">
        <v>1</v>
      </c>
      <c r="AI43" s="145" t="s">
        <v>70</v>
      </c>
      <c r="AJ43" s="145">
        <v>13</v>
      </c>
      <c r="AK43" s="145">
        <v>6210</v>
      </c>
      <c r="AL43" s="145">
        <v>6210</v>
      </c>
      <c r="AM43" s="145">
        <v>113</v>
      </c>
      <c r="AN43" s="146">
        <v>0.21724572288999999</v>
      </c>
      <c r="AO43" s="147">
        <v>0.999</v>
      </c>
      <c r="AP43" s="214">
        <f t="shared" si="0"/>
        <v>0.21702847716710999</v>
      </c>
      <c r="AQ43" s="148">
        <v>2.6718839999999999</v>
      </c>
      <c r="AR43" s="149">
        <v>8.8819999999999996E-2</v>
      </c>
      <c r="AS43" s="214">
        <f t="shared" si="1"/>
        <v>0.57987491568716654</v>
      </c>
      <c r="AT43" s="214">
        <f t="shared" si="2"/>
        <v>1.9276469341982707E-2</v>
      </c>
      <c r="AU43" s="147">
        <v>0.873</v>
      </c>
      <c r="AV43" s="147">
        <v>0.76949999999999996</v>
      </c>
      <c r="AW43" s="214">
        <f t="shared" si="3"/>
        <v>0.5062308013948964</v>
      </c>
      <c r="AX43" s="214">
        <f t="shared" si="4"/>
        <v>1.4833243158655692E-2</v>
      </c>
    </row>
    <row r="44" spans="1:50">
      <c r="A44" s="145">
        <v>8</v>
      </c>
      <c r="B44" s="145" t="s">
        <v>50</v>
      </c>
      <c r="C44" s="145" t="s">
        <v>100</v>
      </c>
      <c r="D44" s="145" t="s">
        <v>52</v>
      </c>
      <c r="E44" s="145" t="s">
        <v>53</v>
      </c>
      <c r="F44" s="145" t="s">
        <v>54</v>
      </c>
      <c r="G44" s="145" t="s">
        <v>55</v>
      </c>
      <c r="H44" s="144"/>
      <c r="I44" s="145" t="s">
        <v>56</v>
      </c>
      <c r="J44" s="145" t="s">
        <v>101</v>
      </c>
      <c r="K44" s="145">
        <v>0</v>
      </c>
      <c r="L44" s="145">
        <v>66</v>
      </c>
      <c r="M44" s="146">
        <v>-81.136300000000006</v>
      </c>
      <c r="N44" s="146">
        <v>29.026299999999999</v>
      </c>
      <c r="O44" s="145" t="s">
        <v>58</v>
      </c>
      <c r="P44" s="145" t="s">
        <v>59</v>
      </c>
      <c r="Q44" s="145" t="s">
        <v>102</v>
      </c>
      <c r="R44" s="146">
        <v>19.72</v>
      </c>
      <c r="S44" s="146">
        <v>19.72</v>
      </c>
      <c r="T44" s="145" t="s">
        <v>61</v>
      </c>
      <c r="U44" s="144"/>
      <c r="V44" s="144"/>
      <c r="W44" s="144"/>
      <c r="X44" s="144"/>
      <c r="Y44" s="144"/>
      <c r="Z44" s="145" t="s">
        <v>62</v>
      </c>
      <c r="AA44" s="145" t="s">
        <v>63</v>
      </c>
      <c r="AB44" s="145" t="s">
        <v>64</v>
      </c>
      <c r="AC44" s="145" t="s">
        <v>103</v>
      </c>
      <c r="AD44" s="145" t="s">
        <v>81</v>
      </c>
      <c r="AE44" s="145" t="s">
        <v>82</v>
      </c>
      <c r="AF44" s="145">
        <v>129824</v>
      </c>
      <c r="AG44" s="145" t="s">
        <v>68</v>
      </c>
      <c r="AH44" s="145">
        <v>1</v>
      </c>
      <c r="AI44" s="145" t="s">
        <v>69</v>
      </c>
      <c r="AJ44" s="145">
        <v>11</v>
      </c>
      <c r="AK44" s="145">
        <v>4110</v>
      </c>
      <c r="AL44" s="145">
        <v>4110</v>
      </c>
      <c r="AM44" s="145">
        <v>111</v>
      </c>
      <c r="AN44" s="146">
        <v>1.40188984605</v>
      </c>
      <c r="AO44" s="147">
        <v>1</v>
      </c>
      <c r="AP44" s="214">
        <f t="shared" si="0"/>
        <v>1.40188984605</v>
      </c>
      <c r="AQ44" s="148">
        <v>4.2217599999999997</v>
      </c>
      <c r="AR44" s="149">
        <v>0.14412</v>
      </c>
      <c r="AS44" s="214">
        <f t="shared" si="1"/>
        <v>5.9184424764600481</v>
      </c>
      <c r="AT44" s="214">
        <f t="shared" si="2"/>
        <v>0.20204036461272601</v>
      </c>
      <c r="AU44" s="147">
        <v>0.873</v>
      </c>
      <c r="AV44" s="147">
        <v>0.76949999999999996</v>
      </c>
      <c r="AW44" s="214">
        <f t="shared" si="3"/>
        <v>5.1668002819496222</v>
      </c>
      <c r="AX44" s="214">
        <f t="shared" si="4"/>
        <v>0.15547006056949267</v>
      </c>
    </row>
    <row r="45" spans="1:50">
      <c r="A45" s="145">
        <v>8</v>
      </c>
      <c r="B45" s="145" t="s">
        <v>50</v>
      </c>
      <c r="C45" s="145" t="s">
        <v>100</v>
      </c>
      <c r="D45" s="145" t="s">
        <v>52</v>
      </c>
      <c r="E45" s="145" t="s">
        <v>53</v>
      </c>
      <c r="F45" s="145" t="s">
        <v>54</v>
      </c>
      <c r="G45" s="145" t="s">
        <v>55</v>
      </c>
      <c r="H45" s="144"/>
      <c r="I45" s="145" t="s">
        <v>56</v>
      </c>
      <c r="J45" s="145" t="s">
        <v>101</v>
      </c>
      <c r="K45" s="145">
        <v>0</v>
      </c>
      <c r="L45" s="145">
        <v>66</v>
      </c>
      <c r="M45" s="146">
        <v>-81.136300000000006</v>
      </c>
      <c r="N45" s="146">
        <v>29.026299999999999</v>
      </c>
      <c r="O45" s="145" t="s">
        <v>58</v>
      </c>
      <c r="P45" s="145" t="s">
        <v>59</v>
      </c>
      <c r="Q45" s="145" t="s">
        <v>102</v>
      </c>
      <c r="R45" s="146">
        <v>19.72</v>
      </c>
      <c r="S45" s="146">
        <v>19.72</v>
      </c>
      <c r="T45" s="145" t="s">
        <v>61</v>
      </c>
      <c r="U45" s="144"/>
      <c r="V45" s="144"/>
      <c r="W45" s="144"/>
      <c r="X45" s="144"/>
      <c r="Y45" s="144"/>
      <c r="Z45" s="145" t="s">
        <v>62</v>
      </c>
      <c r="AA45" s="145" t="s">
        <v>63</v>
      </c>
      <c r="AB45" s="145" t="s">
        <v>64</v>
      </c>
      <c r="AC45" s="145" t="s">
        <v>103</v>
      </c>
      <c r="AD45" s="145" t="s">
        <v>81</v>
      </c>
      <c r="AE45" s="145" t="s">
        <v>82</v>
      </c>
      <c r="AF45" s="145">
        <v>130354</v>
      </c>
      <c r="AG45" s="145" t="s">
        <v>68</v>
      </c>
      <c r="AH45" s="145">
        <v>1</v>
      </c>
      <c r="AI45" s="145" t="s">
        <v>84</v>
      </c>
      <c r="AJ45" s="145">
        <v>10</v>
      </c>
      <c r="AK45" s="145">
        <v>3200</v>
      </c>
      <c r="AL45" s="145">
        <v>3200</v>
      </c>
      <c r="AM45" s="145">
        <v>110</v>
      </c>
      <c r="AN45" s="146">
        <v>0.46465474654400002</v>
      </c>
      <c r="AO45" s="147">
        <v>1</v>
      </c>
      <c r="AP45" s="214">
        <f t="shared" si="0"/>
        <v>0.46465474654400002</v>
      </c>
      <c r="AQ45" s="148">
        <v>4.5650399999999998</v>
      </c>
      <c r="AR45" s="149">
        <v>0.15609000000000001</v>
      </c>
      <c r="AS45" s="214">
        <f t="shared" si="1"/>
        <v>2.1211675041632216</v>
      </c>
      <c r="AT45" s="214">
        <f t="shared" si="2"/>
        <v>7.2527959388052968E-2</v>
      </c>
      <c r="AU45" s="147">
        <v>0.873</v>
      </c>
      <c r="AV45" s="147">
        <v>0.76949999999999996</v>
      </c>
      <c r="AW45" s="214">
        <f t="shared" si="3"/>
        <v>1.8517792311344925</v>
      </c>
      <c r="AX45" s="214">
        <f t="shared" si="4"/>
        <v>5.5810264749106754E-2</v>
      </c>
    </row>
    <row r="46" spans="1:50">
      <c r="A46" s="145">
        <v>8</v>
      </c>
      <c r="B46" s="145" t="s">
        <v>50</v>
      </c>
      <c r="C46" s="145" t="s">
        <v>100</v>
      </c>
      <c r="D46" s="145" t="s">
        <v>52</v>
      </c>
      <c r="E46" s="145" t="s">
        <v>53</v>
      </c>
      <c r="F46" s="145" t="s">
        <v>54</v>
      </c>
      <c r="G46" s="145" t="s">
        <v>55</v>
      </c>
      <c r="H46" s="144"/>
      <c r="I46" s="145" t="s">
        <v>56</v>
      </c>
      <c r="J46" s="145" t="s">
        <v>101</v>
      </c>
      <c r="K46" s="145">
        <v>0</v>
      </c>
      <c r="L46" s="145">
        <v>66</v>
      </c>
      <c r="M46" s="146">
        <v>-81.136300000000006</v>
      </c>
      <c r="N46" s="146">
        <v>29.026299999999999</v>
      </c>
      <c r="O46" s="145" t="s">
        <v>58</v>
      </c>
      <c r="P46" s="145" t="s">
        <v>59</v>
      </c>
      <c r="Q46" s="145" t="s">
        <v>102</v>
      </c>
      <c r="R46" s="146">
        <v>19.72</v>
      </c>
      <c r="S46" s="146">
        <v>19.72</v>
      </c>
      <c r="T46" s="145" t="s">
        <v>61</v>
      </c>
      <c r="U46" s="144"/>
      <c r="V46" s="144"/>
      <c r="W46" s="144"/>
      <c r="X46" s="144"/>
      <c r="Y46" s="144"/>
      <c r="Z46" s="145" t="s">
        <v>62</v>
      </c>
      <c r="AA46" s="145" t="s">
        <v>63</v>
      </c>
      <c r="AB46" s="145" t="s">
        <v>64</v>
      </c>
      <c r="AC46" s="145" t="s">
        <v>103</v>
      </c>
      <c r="AD46" s="145" t="s">
        <v>81</v>
      </c>
      <c r="AE46" s="145" t="s">
        <v>82</v>
      </c>
      <c r="AF46" s="145">
        <v>130300</v>
      </c>
      <c r="AG46" s="145" t="s">
        <v>68</v>
      </c>
      <c r="AH46" s="145">
        <v>1</v>
      </c>
      <c r="AI46" s="145" t="s">
        <v>69</v>
      </c>
      <c r="AJ46" s="145">
        <v>11</v>
      </c>
      <c r="AK46" s="145">
        <v>4110</v>
      </c>
      <c r="AL46" s="145">
        <v>4110</v>
      </c>
      <c r="AM46" s="145">
        <v>111</v>
      </c>
      <c r="AN46" s="146">
        <v>0.69488763070000004</v>
      </c>
      <c r="AO46" s="147">
        <v>1</v>
      </c>
      <c r="AP46" s="214">
        <f t="shared" si="0"/>
        <v>0.69488763070000004</v>
      </c>
      <c r="AQ46" s="148">
        <v>4.2217599999999997</v>
      </c>
      <c r="AR46" s="149">
        <v>0.14412</v>
      </c>
      <c r="AS46" s="214">
        <f t="shared" si="1"/>
        <v>2.933648803784032</v>
      </c>
      <c r="AT46" s="214">
        <f t="shared" si="2"/>
        <v>0.10014720533648401</v>
      </c>
      <c r="AU46" s="147">
        <v>0.873</v>
      </c>
      <c r="AV46" s="147">
        <v>0.76949999999999996</v>
      </c>
      <c r="AW46" s="214">
        <f t="shared" si="3"/>
        <v>2.5610754057034599</v>
      </c>
      <c r="AX46" s="214">
        <f t="shared" si="4"/>
        <v>7.7063274506424445E-2</v>
      </c>
    </row>
    <row r="47" spans="1:50">
      <c r="A47" s="145">
        <v>8</v>
      </c>
      <c r="B47" s="145" t="s">
        <v>50</v>
      </c>
      <c r="C47" s="145" t="s">
        <v>100</v>
      </c>
      <c r="D47" s="145" t="s">
        <v>52</v>
      </c>
      <c r="E47" s="145" t="s">
        <v>53</v>
      </c>
      <c r="F47" s="145" t="s">
        <v>54</v>
      </c>
      <c r="G47" s="145" t="s">
        <v>55</v>
      </c>
      <c r="H47" s="144"/>
      <c r="I47" s="145" t="s">
        <v>56</v>
      </c>
      <c r="J47" s="145" t="s">
        <v>101</v>
      </c>
      <c r="K47" s="145">
        <v>0</v>
      </c>
      <c r="L47" s="145">
        <v>66</v>
      </c>
      <c r="M47" s="146">
        <v>-81.136300000000006</v>
      </c>
      <c r="N47" s="146">
        <v>29.026299999999999</v>
      </c>
      <c r="O47" s="145" t="s">
        <v>58</v>
      </c>
      <c r="P47" s="145" t="s">
        <v>59</v>
      </c>
      <c r="Q47" s="145" t="s">
        <v>102</v>
      </c>
      <c r="R47" s="146">
        <v>19.72</v>
      </c>
      <c r="S47" s="146">
        <v>19.72</v>
      </c>
      <c r="T47" s="145" t="s">
        <v>61</v>
      </c>
      <c r="U47" s="144"/>
      <c r="V47" s="144"/>
      <c r="W47" s="144"/>
      <c r="X47" s="144"/>
      <c r="Y47" s="144"/>
      <c r="Z47" s="145" t="s">
        <v>62</v>
      </c>
      <c r="AA47" s="145" t="s">
        <v>63</v>
      </c>
      <c r="AB47" s="145" t="s">
        <v>64</v>
      </c>
      <c r="AC47" s="145" t="s">
        <v>103</v>
      </c>
      <c r="AD47" s="145" t="s">
        <v>81</v>
      </c>
      <c r="AE47" s="145" t="s">
        <v>82</v>
      </c>
      <c r="AF47" s="145">
        <v>130285</v>
      </c>
      <c r="AG47" s="145" t="s">
        <v>68</v>
      </c>
      <c r="AH47" s="145">
        <v>1</v>
      </c>
      <c r="AI47" s="145" t="s">
        <v>70</v>
      </c>
      <c r="AJ47" s="145">
        <v>13</v>
      </c>
      <c r="AK47" s="145">
        <v>6410</v>
      </c>
      <c r="AL47" s="145">
        <v>6410</v>
      </c>
      <c r="AM47" s="145">
        <v>113</v>
      </c>
      <c r="AN47" s="146">
        <v>0.382259597412</v>
      </c>
      <c r="AO47" s="147">
        <v>0.999</v>
      </c>
      <c r="AP47" s="214">
        <f t="shared" si="0"/>
        <v>0.38187733781458799</v>
      </c>
      <c r="AQ47" s="148">
        <v>2.6718839999999999</v>
      </c>
      <c r="AR47" s="149">
        <v>8.8819999999999996E-2</v>
      </c>
      <c r="AS47" s="214">
        <f t="shared" si="1"/>
        <v>1.0203319488693925</v>
      </c>
      <c r="AT47" s="214">
        <f t="shared" si="2"/>
        <v>3.3918345144691706E-2</v>
      </c>
      <c r="AU47" s="147">
        <v>0.873</v>
      </c>
      <c r="AV47" s="147">
        <v>0.76949999999999996</v>
      </c>
      <c r="AW47" s="214">
        <f t="shared" si="3"/>
        <v>0.8907497913629796</v>
      </c>
      <c r="AX47" s="214">
        <f t="shared" si="4"/>
        <v>2.6100166588840266E-2</v>
      </c>
    </row>
    <row r="48" spans="1:50">
      <c r="A48" s="145">
        <v>8</v>
      </c>
      <c r="B48" s="145" t="s">
        <v>50</v>
      </c>
      <c r="C48" s="145" t="s">
        <v>100</v>
      </c>
      <c r="D48" s="145" t="s">
        <v>52</v>
      </c>
      <c r="E48" s="145" t="s">
        <v>53</v>
      </c>
      <c r="F48" s="145" t="s">
        <v>54</v>
      </c>
      <c r="G48" s="145" t="s">
        <v>55</v>
      </c>
      <c r="H48" s="144"/>
      <c r="I48" s="145" t="s">
        <v>56</v>
      </c>
      <c r="J48" s="145" t="s">
        <v>101</v>
      </c>
      <c r="K48" s="145">
        <v>0</v>
      </c>
      <c r="L48" s="145">
        <v>66</v>
      </c>
      <c r="M48" s="146">
        <v>-81.136300000000006</v>
      </c>
      <c r="N48" s="146">
        <v>29.026299999999999</v>
      </c>
      <c r="O48" s="145" t="s">
        <v>58</v>
      </c>
      <c r="P48" s="145" t="s">
        <v>59</v>
      </c>
      <c r="Q48" s="145" t="s">
        <v>102</v>
      </c>
      <c r="R48" s="146">
        <v>19.72</v>
      </c>
      <c r="S48" s="146">
        <v>19.72</v>
      </c>
      <c r="T48" s="145" t="s">
        <v>61</v>
      </c>
      <c r="U48" s="144"/>
      <c r="V48" s="144"/>
      <c r="W48" s="144"/>
      <c r="X48" s="144"/>
      <c r="Y48" s="144"/>
      <c r="Z48" s="145" t="s">
        <v>62</v>
      </c>
      <c r="AA48" s="145" t="s">
        <v>63</v>
      </c>
      <c r="AB48" s="145" t="s">
        <v>64</v>
      </c>
      <c r="AC48" s="145" t="s">
        <v>103</v>
      </c>
      <c r="AD48" s="145" t="s">
        <v>81</v>
      </c>
      <c r="AE48" s="145" t="s">
        <v>82</v>
      </c>
      <c r="AF48" s="145">
        <v>130299</v>
      </c>
      <c r="AG48" s="145" t="s">
        <v>68</v>
      </c>
      <c r="AH48" s="145">
        <v>1</v>
      </c>
      <c r="AI48" s="145" t="s">
        <v>70</v>
      </c>
      <c r="AJ48" s="145">
        <v>13</v>
      </c>
      <c r="AK48" s="145">
        <v>6210</v>
      </c>
      <c r="AL48" s="145">
        <v>6210</v>
      </c>
      <c r="AM48" s="145">
        <v>113</v>
      </c>
      <c r="AN48" s="146">
        <v>0.55731237518599996</v>
      </c>
      <c r="AO48" s="147">
        <v>0.999</v>
      </c>
      <c r="AP48" s="214">
        <f t="shared" si="0"/>
        <v>0.55675506281081399</v>
      </c>
      <c r="AQ48" s="148">
        <v>2.6718839999999999</v>
      </c>
      <c r="AR48" s="149">
        <v>8.8819999999999996E-2</v>
      </c>
      <c r="AS48" s="214">
        <f t="shared" si="1"/>
        <v>1.487584944243209</v>
      </c>
      <c r="AT48" s="214">
        <f t="shared" si="2"/>
        <v>4.9450984678856495E-2</v>
      </c>
      <c r="AU48" s="147">
        <v>0.873</v>
      </c>
      <c r="AV48" s="147">
        <v>0.76949999999999996</v>
      </c>
      <c r="AW48" s="214">
        <f t="shared" si="3"/>
        <v>1.2986616563243214</v>
      </c>
      <c r="AX48" s="214">
        <f t="shared" si="4"/>
        <v>3.8052532710380074E-2</v>
      </c>
    </row>
    <row r="49" spans="1:50">
      <c r="A49" s="145">
        <v>8</v>
      </c>
      <c r="B49" s="145" t="s">
        <v>50</v>
      </c>
      <c r="C49" s="145" t="s">
        <v>100</v>
      </c>
      <c r="D49" s="145" t="s">
        <v>52</v>
      </c>
      <c r="E49" s="145" t="s">
        <v>53</v>
      </c>
      <c r="F49" s="145" t="s">
        <v>54</v>
      </c>
      <c r="G49" s="145" t="s">
        <v>55</v>
      </c>
      <c r="H49" s="144"/>
      <c r="I49" s="145" t="s">
        <v>56</v>
      </c>
      <c r="J49" s="145" t="s">
        <v>101</v>
      </c>
      <c r="K49" s="145">
        <v>0</v>
      </c>
      <c r="L49" s="145">
        <v>66</v>
      </c>
      <c r="M49" s="146">
        <v>-81.136300000000006</v>
      </c>
      <c r="N49" s="146">
        <v>29.026299999999999</v>
      </c>
      <c r="O49" s="145" t="s">
        <v>58</v>
      </c>
      <c r="P49" s="145" t="s">
        <v>59</v>
      </c>
      <c r="Q49" s="145" t="s">
        <v>102</v>
      </c>
      <c r="R49" s="146">
        <v>19.72</v>
      </c>
      <c r="S49" s="146">
        <v>19.72</v>
      </c>
      <c r="T49" s="145" t="s">
        <v>61</v>
      </c>
      <c r="U49" s="144"/>
      <c r="V49" s="144"/>
      <c r="W49" s="144"/>
      <c r="X49" s="144"/>
      <c r="Y49" s="144"/>
      <c r="Z49" s="145" t="s">
        <v>62</v>
      </c>
      <c r="AA49" s="145" t="s">
        <v>63</v>
      </c>
      <c r="AB49" s="145" t="s">
        <v>64</v>
      </c>
      <c r="AC49" s="145" t="s">
        <v>103</v>
      </c>
      <c r="AD49" s="145" t="s">
        <v>81</v>
      </c>
      <c r="AE49" s="145" t="s">
        <v>82</v>
      </c>
      <c r="AF49" s="145">
        <v>130078</v>
      </c>
      <c r="AG49" s="145" t="s">
        <v>68</v>
      </c>
      <c r="AH49" s="145">
        <v>1</v>
      </c>
      <c r="AI49" s="145" t="s">
        <v>70</v>
      </c>
      <c r="AJ49" s="145">
        <v>13</v>
      </c>
      <c r="AK49" s="145">
        <v>6430</v>
      </c>
      <c r="AL49" s="145">
        <v>6430</v>
      </c>
      <c r="AM49" s="145">
        <v>113</v>
      </c>
      <c r="AN49" s="146">
        <v>5.6003982715100001E-2</v>
      </c>
      <c r="AO49" s="147">
        <v>0.999</v>
      </c>
      <c r="AP49" s="214">
        <f t="shared" si="0"/>
        <v>5.5947978732384898E-2</v>
      </c>
      <c r="AQ49" s="148">
        <v>2.6718839999999999</v>
      </c>
      <c r="AR49" s="149">
        <v>8.8819999999999996E-2</v>
      </c>
      <c r="AS49" s="214">
        <f t="shared" si="1"/>
        <v>0.14948650920739948</v>
      </c>
      <c r="AT49" s="214">
        <f t="shared" si="2"/>
        <v>4.9692994710104268E-3</v>
      </c>
      <c r="AU49" s="147">
        <v>0.873</v>
      </c>
      <c r="AV49" s="147">
        <v>0.76949999999999996</v>
      </c>
      <c r="AW49" s="214">
        <f t="shared" si="3"/>
        <v>0.13050172253805975</v>
      </c>
      <c r="AX49" s="214">
        <f t="shared" si="4"/>
        <v>3.8238759429425231E-3</v>
      </c>
    </row>
    <row r="50" spans="1:50">
      <c r="A50" s="145">
        <v>8</v>
      </c>
      <c r="B50" s="145" t="s">
        <v>50</v>
      </c>
      <c r="C50" s="145" t="s">
        <v>100</v>
      </c>
      <c r="D50" s="145" t="s">
        <v>52</v>
      </c>
      <c r="E50" s="145" t="s">
        <v>53</v>
      </c>
      <c r="F50" s="145" t="s">
        <v>54</v>
      </c>
      <c r="G50" s="145" t="s">
        <v>55</v>
      </c>
      <c r="H50" s="144"/>
      <c r="I50" s="145" t="s">
        <v>56</v>
      </c>
      <c r="J50" s="145" t="s">
        <v>101</v>
      </c>
      <c r="K50" s="145">
        <v>0</v>
      </c>
      <c r="L50" s="145">
        <v>66</v>
      </c>
      <c r="M50" s="146">
        <v>-81.136300000000006</v>
      </c>
      <c r="N50" s="146">
        <v>29.026299999999999</v>
      </c>
      <c r="O50" s="145" t="s">
        <v>58</v>
      </c>
      <c r="P50" s="145" t="s">
        <v>59</v>
      </c>
      <c r="Q50" s="145" t="s">
        <v>102</v>
      </c>
      <c r="R50" s="146">
        <v>19.72</v>
      </c>
      <c r="S50" s="146">
        <v>19.72</v>
      </c>
      <c r="T50" s="145" t="s">
        <v>61</v>
      </c>
      <c r="U50" s="144"/>
      <c r="V50" s="144"/>
      <c r="W50" s="144"/>
      <c r="X50" s="144"/>
      <c r="Y50" s="144"/>
      <c r="Z50" s="145" t="s">
        <v>62</v>
      </c>
      <c r="AA50" s="145" t="s">
        <v>63</v>
      </c>
      <c r="AB50" s="145" t="s">
        <v>64</v>
      </c>
      <c r="AC50" s="145" t="s">
        <v>103</v>
      </c>
      <c r="AD50" s="145" t="s">
        <v>81</v>
      </c>
      <c r="AE50" s="145" t="s">
        <v>82</v>
      </c>
      <c r="AF50" s="145">
        <v>129824</v>
      </c>
      <c r="AG50" s="145" t="s">
        <v>68</v>
      </c>
      <c r="AH50" s="145">
        <v>1</v>
      </c>
      <c r="AI50" s="145" t="s">
        <v>69</v>
      </c>
      <c r="AJ50" s="145">
        <v>11</v>
      </c>
      <c r="AK50" s="145">
        <v>4110</v>
      </c>
      <c r="AL50" s="145">
        <v>4110</v>
      </c>
      <c r="AM50" s="145">
        <v>111</v>
      </c>
      <c r="AN50" s="146">
        <v>1.4928154300500001</v>
      </c>
      <c r="AO50" s="147">
        <v>1</v>
      </c>
      <c r="AP50" s="214">
        <f t="shared" si="0"/>
        <v>1.4928154300500001</v>
      </c>
      <c r="AQ50" s="148">
        <v>4.2217599999999997</v>
      </c>
      <c r="AR50" s="149">
        <v>0.14412</v>
      </c>
      <c r="AS50" s="214">
        <f t="shared" si="1"/>
        <v>6.3023084699678877</v>
      </c>
      <c r="AT50" s="214">
        <f t="shared" si="2"/>
        <v>0.215144559778806</v>
      </c>
      <c r="AU50" s="147">
        <v>0.873</v>
      </c>
      <c r="AV50" s="147">
        <v>0.76949999999999996</v>
      </c>
      <c r="AW50" s="214">
        <f t="shared" si="3"/>
        <v>5.5019152942819662</v>
      </c>
      <c r="AX50" s="214">
        <f t="shared" si="4"/>
        <v>0.16555373874979121</v>
      </c>
    </row>
    <row r="51" spans="1:50">
      <c r="A51" s="145">
        <v>8</v>
      </c>
      <c r="B51" s="145" t="s">
        <v>50</v>
      </c>
      <c r="C51" s="145" t="s">
        <v>100</v>
      </c>
      <c r="D51" s="145" t="s">
        <v>52</v>
      </c>
      <c r="E51" s="145" t="s">
        <v>53</v>
      </c>
      <c r="F51" s="145" t="s">
        <v>54</v>
      </c>
      <c r="G51" s="145" t="s">
        <v>55</v>
      </c>
      <c r="H51" s="144"/>
      <c r="I51" s="145" t="s">
        <v>56</v>
      </c>
      <c r="J51" s="145" t="s">
        <v>101</v>
      </c>
      <c r="K51" s="145">
        <v>0</v>
      </c>
      <c r="L51" s="145">
        <v>66</v>
      </c>
      <c r="M51" s="146">
        <v>-81.136300000000006</v>
      </c>
      <c r="N51" s="146">
        <v>29.026299999999999</v>
      </c>
      <c r="O51" s="145" t="s">
        <v>58</v>
      </c>
      <c r="P51" s="145" t="s">
        <v>59</v>
      </c>
      <c r="Q51" s="145" t="s">
        <v>102</v>
      </c>
      <c r="R51" s="146">
        <v>19.72</v>
      </c>
      <c r="S51" s="146">
        <v>19.72</v>
      </c>
      <c r="T51" s="145" t="s">
        <v>61</v>
      </c>
      <c r="U51" s="144"/>
      <c r="V51" s="144"/>
      <c r="W51" s="144"/>
      <c r="X51" s="144"/>
      <c r="Y51" s="144"/>
      <c r="Z51" s="145" t="s">
        <v>62</v>
      </c>
      <c r="AA51" s="145" t="s">
        <v>63</v>
      </c>
      <c r="AB51" s="145" t="s">
        <v>64</v>
      </c>
      <c r="AC51" s="145" t="s">
        <v>103</v>
      </c>
      <c r="AD51" s="145" t="s">
        <v>81</v>
      </c>
      <c r="AE51" s="145" t="s">
        <v>82</v>
      </c>
      <c r="AF51" s="145">
        <v>129824</v>
      </c>
      <c r="AG51" s="145" t="s">
        <v>68</v>
      </c>
      <c r="AH51" s="145">
        <v>1</v>
      </c>
      <c r="AI51" s="145" t="s">
        <v>69</v>
      </c>
      <c r="AJ51" s="145">
        <v>11</v>
      </c>
      <c r="AK51" s="145">
        <v>4110</v>
      </c>
      <c r="AL51" s="145">
        <v>4110</v>
      </c>
      <c r="AM51" s="145">
        <v>111</v>
      </c>
      <c r="AN51" s="146">
        <v>2.78185436812E-3</v>
      </c>
      <c r="AO51" s="147">
        <v>1</v>
      </c>
      <c r="AP51" s="214">
        <f t="shared" si="0"/>
        <v>2.78185436812E-3</v>
      </c>
      <c r="AQ51" s="148">
        <v>4.2217599999999997</v>
      </c>
      <c r="AR51" s="149">
        <v>0.14412</v>
      </c>
      <c r="AS51" s="214">
        <f t="shared" si="1"/>
        <v>1.174432149715429E-2</v>
      </c>
      <c r="AT51" s="214">
        <f t="shared" si="2"/>
        <v>4.009208515334544E-4</v>
      </c>
      <c r="AU51" s="147">
        <v>0.873</v>
      </c>
      <c r="AV51" s="147">
        <v>0.76949999999999996</v>
      </c>
      <c r="AW51" s="214">
        <f t="shared" si="3"/>
        <v>1.0252792667015695E-2</v>
      </c>
      <c r="AX51" s="214">
        <f t="shared" si="4"/>
        <v>3.0850859525499317E-4</v>
      </c>
    </row>
    <row r="52" spans="1:50">
      <c r="A52" s="145">
        <v>8</v>
      </c>
      <c r="B52" s="145" t="s">
        <v>50</v>
      </c>
      <c r="C52" s="145" t="s">
        <v>100</v>
      </c>
      <c r="D52" s="145" t="s">
        <v>52</v>
      </c>
      <c r="E52" s="145" t="s">
        <v>53</v>
      </c>
      <c r="F52" s="145" t="s">
        <v>54</v>
      </c>
      <c r="G52" s="145" t="s">
        <v>55</v>
      </c>
      <c r="H52" s="144"/>
      <c r="I52" s="145" t="s">
        <v>56</v>
      </c>
      <c r="J52" s="145" t="s">
        <v>101</v>
      </c>
      <c r="K52" s="145">
        <v>0</v>
      </c>
      <c r="L52" s="145">
        <v>66</v>
      </c>
      <c r="M52" s="146">
        <v>-81.136300000000006</v>
      </c>
      <c r="N52" s="146">
        <v>29.026299999999999</v>
      </c>
      <c r="O52" s="145" t="s">
        <v>58</v>
      </c>
      <c r="P52" s="145" t="s">
        <v>59</v>
      </c>
      <c r="Q52" s="145" t="s">
        <v>102</v>
      </c>
      <c r="R52" s="146">
        <v>19.72</v>
      </c>
      <c r="S52" s="146">
        <v>19.72</v>
      </c>
      <c r="T52" s="145" t="s">
        <v>61</v>
      </c>
      <c r="U52" s="144"/>
      <c r="V52" s="144"/>
      <c r="W52" s="144"/>
      <c r="X52" s="144"/>
      <c r="Y52" s="144"/>
      <c r="Z52" s="145" t="s">
        <v>62</v>
      </c>
      <c r="AA52" s="145" t="s">
        <v>63</v>
      </c>
      <c r="AB52" s="145" t="s">
        <v>64</v>
      </c>
      <c r="AC52" s="145" t="s">
        <v>103</v>
      </c>
      <c r="AD52" s="145" t="s">
        <v>81</v>
      </c>
      <c r="AE52" s="145" t="s">
        <v>82</v>
      </c>
      <c r="AF52" s="145">
        <v>129824</v>
      </c>
      <c r="AG52" s="145" t="s">
        <v>68</v>
      </c>
      <c r="AH52" s="145">
        <v>1</v>
      </c>
      <c r="AI52" s="145" t="s">
        <v>69</v>
      </c>
      <c r="AJ52" s="145">
        <v>11</v>
      </c>
      <c r="AK52" s="145">
        <v>4110</v>
      </c>
      <c r="AL52" s="145">
        <v>4110</v>
      </c>
      <c r="AM52" s="145">
        <v>111</v>
      </c>
      <c r="AN52" s="146">
        <v>0.44071050433800002</v>
      </c>
      <c r="AO52" s="147">
        <v>1</v>
      </c>
      <c r="AP52" s="214">
        <f t="shared" si="0"/>
        <v>0.44071050433800002</v>
      </c>
      <c r="AQ52" s="148">
        <v>4.2217599999999997</v>
      </c>
      <c r="AR52" s="149">
        <v>0.14412</v>
      </c>
      <c r="AS52" s="214">
        <f t="shared" si="1"/>
        <v>1.8605739787939948</v>
      </c>
      <c r="AT52" s="214">
        <f t="shared" si="2"/>
        <v>6.3515197885192567E-2</v>
      </c>
      <c r="AU52" s="147">
        <v>0.873</v>
      </c>
      <c r="AV52" s="147">
        <v>0.76949999999999996</v>
      </c>
      <c r="AW52" s="214">
        <f t="shared" si="3"/>
        <v>1.6242810834871575</v>
      </c>
      <c r="AX52" s="214">
        <f t="shared" si="4"/>
        <v>4.8874944772655679E-2</v>
      </c>
    </row>
    <row r="53" spans="1:50">
      <c r="AN53" s="212">
        <f>SUM(AN2:AN52)</f>
        <v>26.874370269575245</v>
      </c>
      <c r="AP53" s="214">
        <f>SUM(AP2:AP52)</f>
        <v>26.865366546630487</v>
      </c>
      <c r="AW53" s="214">
        <f>SUM(AW2:AW52)</f>
        <v>91.12683972308804</v>
      </c>
      <c r="AX53" s="214">
        <f>SUM(AX2:AX52)</f>
        <v>3.5973363897360189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X2"/>
  <sheetViews>
    <sheetView topLeftCell="AC1" workbookViewId="0">
      <selection activeCell="AX3" sqref="AX3"/>
    </sheetView>
  </sheetViews>
  <sheetFormatPr defaultRowHeight="15"/>
  <cols>
    <col min="1" max="1" width="2.7109375" bestFit="1" customWidth="1"/>
    <col min="2" max="2" width="10.85546875" bestFit="1" customWidth="1"/>
    <col min="3" max="3" width="22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32.42578125" bestFit="1" customWidth="1"/>
    <col min="18" max="18" width="14.7109375" bestFit="1" customWidth="1"/>
    <col min="19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0.140625" bestFit="1" customWidth="1"/>
    <col min="31" max="31" width="8.7109375" bestFit="1" customWidth="1"/>
    <col min="32" max="32" width="9.28515625" bestFit="1" customWidth="1"/>
    <col min="33" max="33" width="10" bestFit="1" customWidth="1"/>
    <col min="34" max="35" width="8.57031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  <c r="N1" s="42" t="s">
        <v>13</v>
      </c>
      <c r="O1" s="41" t="s">
        <v>14</v>
      </c>
      <c r="P1" s="41" t="s">
        <v>15</v>
      </c>
      <c r="Q1" s="41" t="s">
        <v>16</v>
      </c>
      <c r="R1" s="42" t="s">
        <v>17</v>
      </c>
      <c r="S1" s="42" t="s">
        <v>18</v>
      </c>
      <c r="T1" s="41" t="s">
        <v>19</v>
      </c>
      <c r="U1" s="41" t="s">
        <v>20</v>
      </c>
      <c r="V1" s="41" t="s">
        <v>21</v>
      </c>
      <c r="W1" s="41" t="s">
        <v>22</v>
      </c>
      <c r="X1" s="41" t="s">
        <v>23</v>
      </c>
      <c r="Y1" s="41" t="s">
        <v>24</v>
      </c>
      <c r="Z1" s="41" t="s">
        <v>25</v>
      </c>
      <c r="AA1" s="41" t="s">
        <v>26</v>
      </c>
      <c r="AB1" s="41" t="s">
        <v>27</v>
      </c>
      <c r="AC1" s="41" t="s">
        <v>28</v>
      </c>
      <c r="AD1" s="41" t="s">
        <v>29</v>
      </c>
      <c r="AE1" s="41" t="s">
        <v>30</v>
      </c>
      <c r="AF1" s="41" t="s">
        <v>31</v>
      </c>
      <c r="AG1" s="41" t="s">
        <v>32</v>
      </c>
      <c r="AH1" s="41" t="s">
        <v>33</v>
      </c>
      <c r="AI1" s="41" t="s">
        <v>34</v>
      </c>
      <c r="AJ1" s="41" t="s">
        <v>35</v>
      </c>
      <c r="AK1" s="41" t="s">
        <v>36</v>
      </c>
      <c r="AL1" s="41" t="s">
        <v>37</v>
      </c>
      <c r="AM1" s="41" t="s">
        <v>38</v>
      </c>
      <c r="AN1" s="42" t="s">
        <v>49</v>
      </c>
      <c r="AO1" s="43" t="s">
        <v>39</v>
      </c>
      <c r="AP1" s="44" t="s">
        <v>40</v>
      </c>
      <c r="AQ1" s="44" t="s">
        <v>41</v>
      </c>
      <c r="AR1" s="45" t="s">
        <v>42</v>
      </c>
      <c r="AS1" s="44" t="s">
        <v>43</v>
      </c>
      <c r="AT1" s="44" t="s">
        <v>44</v>
      </c>
      <c r="AU1" s="43" t="s">
        <v>45</v>
      </c>
      <c r="AV1" s="43" t="s">
        <v>46</v>
      </c>
      <c r="AW1" s="44" t="s">
        <v>47</v>
      </c>
      <c r="AX1" s="44" t="s">
        <v>48</v>
      </c>
    </row>
    <row r="2" spans="1:50">
      <c r="A2" s="151">
        <v>9</v>
      </c>
      <c r="B2" s="151" t="s">
        <v>50</v>
      </c>
      <c r="C2" s="151" t="s">
        <v>104</v>
      </c>
      <c r="D2" s="151" t="s">
        <v>52</v>
      </c>
      <c r="E2" s="151" t="s">
        <v>53</v>
      </c>
      <c r="F2" s="151" t="s">
        <v>54</v>
      </c>
      <c r="G2" s="151" t="s">
        <v>55</v>
      </c>
      <c r="H2" s="150"/>
      <c r="I2" s="151" t="s">
        <v>56</v>
      </c>
      <c r="J2" s="151" t="s">
        <v>57</v>
      </c>
      <c r="K2" s="151">
        <v>0</v>
      </c>
      <c r="L2" s="151">
        <v>125</v>
      </c>
      <c r="M2" s="152">
        <v>-81.084670000000003</v>
      </c>
      <c r="N2" s="152">
        <v>29.013459999999998</v>
      </c>
      <c r="O2" s="151" t="s">
        <v>58</v>
      </c>
      <c r="P2" s="151" t="s">
        <v>59</v>
      </c>
      <c r="Q2" s="151" t="s">
        <v>105</v>
      </c>
      <c r="R2" s="152">
        <v>19.93</v>
      </c>
      <c r="S2" s="152">
        <v>3.5750097323399999</v>
      </c>
      <c r="T2" s="151" t="s">
        <v>61</v>
      </c>
      <c r="U2" s="150"/>
      <c r="V2" s="150"/>
      <c r="W2" s="150"/>
      <c r="X2" s="150"/>
      <c r="Y2" s="150"/>
      <c r="Z2" s="151" t="s">
        <v>62</v>
      </c>
      <c r="AA2" s="151" t="s">
        <v>63</v>
      </c>
      <c r="AB2" s="151" t="s">
        <v>64</v>
      </c>
      <c r="AC2" s="151" t="s">
        <v>106</v>
      </c>
      <c r="AD2" s="151" t="s">
        <v>88</v>
      </c>
      <c r="AE2" s="151" t="s">
        <v>67</v>
      </c>
      <c r="AF2" s="151">
        <v>130387</v>
      </c>
      <c r="AG2" s="151" t="s">
        <v>89</v>
      </c>
      <c r="AH2" s="151">
        <v>2</v>
      </c>
      <c r="AI2" s="151" t="s">
        <v>90</v>
      </c>
      <c r="AJ2" s="151">
        <v>7</v>
      </c>
      <c r="AK2" s="151">
        <v>2120</v>
      </c>
      <c r="AL2" s="151">
        <v>2120</v>
      </c>
      <c r="AM2" s="151">
        <v>127</v>
      </c>
      <c r="AN2" s="152">
        <v>3.5750096517399998</v>
      </c>
      <c r="AO2" s="153">
        <v>1</v>
      </c>
      <c r="AP2" s="154">
        <f>AN2*AO2</f>
        <v>3.5750096517399998</v>
      </c>
      <c r="AQ2" s="154">
        <v>6.7567469999999998</v>
      </c>
      <c r="AR2" s="155">
        <v>2.20899</v>
      </c>
      <c r="AS2" s="154">
        <f>AP2*AQ2</f>
        <v>24.155435739365288</v>
      </c>
      <c r="AT2" s="154">
        <f>AP2*AR2</f>
        <v>7.8971605705971424</v>
      </c>
      <c r="AU2" s="153">
        <v>0.68879999999999997</v>
      </c>
      <c r="AV2" s="153">
        <v>0.78210000000000002</v>
      </c>
      <c r="AW2" s="154">
        <f>AS2*AU2</f>
        <v>16.63826413727481</v>
      </c>
      <c r="AX2" s="154">
        <f>AT2*AV2</f>
        <v>6.1763692822640248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X10"/>
  <sheetViews>
    <sheetView topLeftCell="AC1" workbookViewId="0">
      <selection activeCell="AT18" sqref="AT18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49.285156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6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8.5703125" bestFit="1" customWidth="1"/>
    <col min="43" max="43" width="11.42578125" bestFit="1" customWidth="1"/>
    <col min="44" max="44" width="11.140625" bestFit="1" customWidth="1"/>
    <col min="45" max="45" width="9.5703125" bestFit="1" customWidth="1"/>
    <col min="46" max="46" width="8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7" t="s">
        <v>12</v>
      </c>
      <c r="N1" s="47" t="s">
        <v>13</v>
      </c>
      <c r="O1" s="46" t="s">
        <v>14</v>
      </c>
      <c r="P1" s="46" t="s">
        <v>15</v>
      </c>
      <c r="Q1" s="46" t="s">
        <v>16</v>
      </c>
      <c r="R1" s="47" t="s">
        <v>17</v>
      </c>
      <c r="S1" s="47" t="s">
        <v>18</v>
      </c>
      <c r="T1" s="46" t="s">
        <v>19</v>
      </c>
      <c r="U1" s="46" t="s">
        <v>20</v>
      </c>
      <c r="V1" s="46" t="s">
        <v>21</v>
      </c>
      <c r="W1" s="46" t="s">
        <v>22</v>
      </c>
      <c r="X1" s="46" t="s">
        <v>23</v>
      </c>
      <c r="Y1" s="46" t="s">
        <v>24</v>
      </c>
      <c r="Z1" s="46" t="s">
        <v>25</v>
      </c>
      <c r="AA1" s="46" t="s">
        <v>26</v>
      </c>
      <c r="AB1" s="46" t="s">
        <v>27</v>
      </c>
      <c r="AC1" s="46" t="s">
        <v>28</v>
      </c>
      <c r="AD1" s="46" t="s">
        <v>29</v>
      </c>
      <c r="AE1" s="46" t="s">
        <v>30</v>
      </c>
      <c r="AF1" s="46" t="s">
        <v>31</v>
      </c>
      <c r="AG1" s="46" t="s">
        <v>32</v>
      </c>
      <c r="AH1" s="46" t="s">
        <v>33</v>
      </c>
      <c r="AI1" s="46" t="s">
        <v>34</v>
      </c>
      <c r="AJ1" s="46" t="s">
        <v>35</v>
      </c>
      <c r="AK1" s="46" t="s">
        <v>36</v>
      </c>
      <c r="AL1" s="46" t="s">
        <v>37</v>
      </c>
      <c r="AM1" s="46" t="s">
        <v>38</v>
      </c>
      <c r="AN1" s="47" t="s">
        <v>49</v>
      </c>
      <c r="AO1" s="48" t="s">
        <v>39</v>
      </c>
      <c r="AP1" s="49" t="s">
        <v>40</v>
      </c>
      <c r="AQ1" s="49" t="s">
        <v>41</v>
      </c>
      <c r="AR1" s="50" t="s">
        <v>42</v>
      </c>
      <c r="AS1" s="49" t="s">
        <v>43</v>
      </c>
      <c r="AT1" s="49" t="s">
        <v>44</v>
      </c>
      <c r="AU1" s="48" t="s">
        <v>45</v>
      </c>
      <c r="AV1" s="48" t="s">
        <v>46</v>
      </c>
      <c r="AW1" s="49" t="s">
        <v>47</v>
      </c>
      <c r="AX1" s="49" t="s">
        <v>48</v>
      </c>
    </row>
    <row r="2" spans="1:50">
      <c r="A2" s="157">
        <v>10</v>
      </c>
      <c r="B2" s="157" t="s">
        <v>107</v>
      </c>
      <c r="C2" s="157" t="s">
        <v>108</v>
      </c>
      <c r="D2" s="157" t="s">
        <v>52</v>
      </c>
      <c r="E2" s="157" t="s">
        <v>53</v>
      </c>
      <c r="F2" s="157" t="s">
        <v>54</v>
      </c>
      <c r="G2" s="157" t="s">
        <v>55</v>
      </c>
      <c r="H2" s="156"/>
      <c r="I2" s="157" t="s">
        <v>56</v>
      </c>
      <c r="J2" s="157" t="s">
        <v>57</v>
      </c>
      <c r="K2" s="157">
        <v>0</v>
      </c>
      <c r="L2" s="157">
        <v>21</v>
      </c>
      <c r="M2" s="158">
        <v>-81.244879999999995</v>
      </c>
      <c r="N2" s="158">
        <v>28.99146</v>
      </c>
      <c r="O2" s="157" t="s">
        <v>109</v>
      </c>
      <c r="P2" s="157" t="s">
        <v>59</v>
      </c>
      <c r="Q2" s="157" t="s">
        <v>110</v>
      </c>
      <c r="R2" s="158">
        <v>31.44</v>
      </c>
      <c r="S2" s="158">
        <v>19.16</v>
      </c>
      <c r="T2" s="157" t="s">
        <v>61</v>
      </c>
      <c r="U2" s="156"/>
      <c r="V2" s="156"/>
      <c r="W2" s="156"/>
      <c r="X2" s="156"/>
      <c r="Y2" s="156"/>
      <c r="Z2" s="157" t="s">
        <v>111</v>
      </c>
      <c r="AA2" s="157" t="s">
        <v>63</v>
      </c>
      <c r="AB2" s="157" t="s">
        <v>64</v>
      </c>
      <c r="AC2" s="157" t="s">
        <v>112</v>
      </c>
      <c r="AD2" s="157" t="s">
        <v>66</v>
      </c>
      <c r="AE2" s="157" t="s">
        <v>67</v>
      </c>
      <c r="AF2" s="157">
        <v>132932</v>
      </c>
      <c r="AG2" s="157" t="s">
        <v>68</v>
      </c>
      <c r="AH2" s="157">
        <v>1</v>
      </c>
      <c r="AI2" s="157" t="s">
        <v>69</v>
      </c>
      <c r="AJ2" s="157">
        <v>11</v>
      </c>
      <c r="AK2" s="157">
        <v>4340</v>
      </c>
      <c r="AL2" s="157">
        <v>4340</v>
      </c>
      <c r="AM2" s="157">
        <v>111</v>
      </c>
      <c r="AN2" s="158">
        <v>2.1425585558</v>
      </c>
      <c r="AO2" s="159">
        <v>1</v>
      </c>
      <c r="AP2" s="160">
        <f>AN2*AO2</f>
        <v>2.1425585558</v>
      </c>
      <c r="AQ2" s="160">
        <v>4.2217599999999997</v>
      </c>
      <c r="AR2" s="161">
        <v>0.14412</v>
      </c>
      <c r="AS2" s="160">
        <f>AP2*AQ2</f>
        <v>9.0453680085342079</v>
      </c>
      <c r="AT2" s="160">
        <f>AP2*AR2</f>
        <v>0.30878553906189599</v>
      </c>
      <c r="AU2" s="159">
        <v>0.873</v>
      </c>
      <c r="AV2" s="159">
        <v>0.76949999999999996</v>
      </c>
      <c r="AW2" s="160">
        <f>AS2*AU2</f>
        <v>7.8966062714503638</v>
      </c>
      <c r="AX2" s="160">
        <f>AT2*AV2</f>
        <v>0.23761047230812896</v>
      </c>
    </row>
    <row r="3" spans="1:50">
      <c r="A3" s="157">
        <v>10</v>
      </c>
      <c r="B3" s="157" t="s">
        <v>107</v>
      </c>
      <c r="C3" s="157" t="s">
        <v>108</v>
      </c>
      <c r="D3" s="157" t="s">
        <v>52</v>
      </c>
      <c r="E3" s="157" t="s">
        <v>53</v>
      </c>
      <c r="F3" s="157" t="s">
        <v>54</v>
      </c>
      <c r="G3" s="157" t="s">
        <v>55</v>
      </c>
      <c r="H3" s="156"/>
      <c r="I3" s="157" t="s">
        <v>56</v>
      </c>
      <c r="J3" s="157" t="s">
        <v>57</v>
      </c>
      <c r="K3" s="157">
        <v>0</v>
      </c>
      <c r="L3" s="157">
        <v>21</v>
      </c>
      <c r="M3" s="158">
        <v>-81.244879999999995</v>
      </c>
      <c r="N3" s="158">
        <v>28.99146</v>
      </c>
      <c r="O3" s="157" t="s">
        <v>109</v>
      </c>
      <c r="P3" s="157" t="s">
        <v>59</v>
      </c>
      <c r="Q3" s="157" t="s">
        <v>110</v>
      </c>
      <c r="R3" s="158">
        <v>31.44</v>
      </c>
      <c r="S3" s="158">
        <v>19.16</v>
      </c>
      <c r="T3" s="157" t="s">
        <v>61</v>
      </c>
      <c r="U3" s="156"/>
      <c r="V3" s="156"/>
      <c r="W3" s="156"/>
      <c r="X3" s="156"/>
      <c r="Y3" s="156"/>
      <c r="Z3" s="157" t="s">
        <v>111</v>
      </c>
      <c r="AA3" s="157" t="s">
        <v>63</v>
      </c>
      <c r="AB3" s="157" t="s">
        <v>64</v>
      </c>
      <c r="AC3" s="157" t="s">
        <v>112</v>
      </c>
      <c r="AD3" s="157" t="s">
        <v>66</v>
      </c>
      <c r="AE3" s="157" t="s">
        <v>67</v>
      </c>
      <c r="AF3" s="157">
        <v>132532</v>
      </c>
      <c r="AG3" s="157" t="s">
        <v>68</v>
      </c>
      <c r="AH3" s="157">
        <v>1</v>
      </c>
      <c r="AI3" s="157" t="s">
        <v>71</v>
      </c>
      <c r="AJ3" s="157">
        <v>4</v>
      </c>
      <c r="AK3" s="157">
        <v>8140</v>
      </c>
      <c r="AL3" s="157">
        <v>8140</v>
      </c>
      <c r="AM3" s="157">
        <v>104</v>
      </c>
      <c r="AN3" s="158">
        <v>4.3981809176900004</v>
      </c>
      <c r="AO3" s="159">
        <v>1</v>
      </c>
      <c r="AP3" s="214">
        <f t="shared" ref="AP3:AP9" si="0">AN3*AO3</f>
        <v>4.3981809176900004</v>
      </c>
      <c r="AQ3" s="160">
        <v>9.0373129999999993</v>
      </c>
      <c r="AR3" s="161">
        <v>1.3466499999999999</v>
      </c>
      <c r="AS3" s="214">
        <f t="shared" ref="AS3:AS9" si="1">AP3*AQ3</f>
        <v>39.747737583791768</v>
      </c>
      <c r="AT3" s="214">
        <f t="shared" ref="AT3:AT9" si="2">AP3*AR3</f>
        <v>5.9228103328072388</v>
      </c>
      <c r="AU3" s="159">
        <v>0.873</v>
      </c>
      <c r="AV3" s="159">
        <v>0.76949999999999996</v>
      </c>
      <c r="AW3" s="214">
        <f t="shared" ref="AW3:AW9" si="3">AS3*AU3</f>
        <v>34.699774910650213</v>
      </c>
      <c r="AX3" s="214">
        <f t="shared" ref="AX3:AX9" si="4">AT3*AV3</f>
        <v>4.5576025510951697</v>
      </c>
    </row>
    <row r="4" spans="1:50">
      <c r="A4" s="157">
        <v>10</v>
      </c>
      <c r="B4" s="157" t="s">
        <v>107</v>
      </c>
      <c r="C4" s="157" t="s">
        <v>108</v>
      </c>
      <c r="D4" s="157" t="s">
        <v>52</v>
      </c>
      <c r="E4" s="157" t="s">
        <v>53</v>
      </c>
      <c r="F4" s="157" t="s">
        <v>54</v>
      </c>
      <c r="G4" s="157" t="s">
        <v>55</v>
      </c>
      <c r="H4" s="156"/>
      <c r="I4" s="157" t="s">
        <v>56</v>
      </c>
      <c r="J4" s="157" t="s">
        <v>57</v>
      </c>
      <c r="K4" s="157">
        <v>0</v>
      </c>
      <c r="L4" s="157">
        <v>21</v>
      </c>
      <c r="M4" s="158">
        <v>-81.244879999999995</v>
      </c>
      <c r="N4" s="158">
        <v>28.99146</v>
      </c>
      <c r="O4" s="157" t="s">
        <v>109</v>
      </c>
      <c r="P4" s="157" t="s">
        <v>59</v>
      </c>
      <c r="Q4" s="157" t="s">
        <v>110</v>
      </c>
      <c r="R4" s="158">
        <v>31.44</v>
      </c>
      <c r="S4" s="158">
        <v>19.16</v>
      </c>
      <c r="T4" s="157" t="s">
        <v>61</v>
      </c>
      <c r="U4" s="156"/>
      <c r="V4" s="156"/>
      <c r="W4" s="156"/>
      <c r="X4" s="156"/>
      <c r="Y4" s="156"/>
      <c r="Z4" s="157" t="s">
        <v>111</v>
      </c>
      <c r="AA4" s="157" t="s">
        <v>63</v>
      </c>
      <c r="AB4" s="157" t="s">
        <v>64</v>
      </c>
      <c r="AC4" s="157" t="s">
        <v>112</v>
      </c>
      <c r="AD4" s="157" t="s">
        <v>66</v>
      </c>
      <c r="AE4" s="157" t="s">
        <v>67</v>
      </c>
      <c r="AF4" s="157">
        <v>132972</v>
      </c>
      <c r="AG4" s="157" t="s">
        <v>68</v>
      </c>
      <c r="AH4" s="157">
        <v>1</v>
      </c>
      <c r="AI4" s="157" t="s">
        <v>84</v>
      </c>
      <c r="AJ4" s="157">
        <v>10</v>
      </c>
      <c r="AK4" s="157">
        <v>3100</v>
      </c>
      <c r="AL4" s="157">
        <v>3100</v>
      </c>
      <c r="AM4" s="157">
        <v>110</v>
      </c>
      <c r="AN4" s="158">
        <v>0.401875345025</v>
      </c>
      <c r="AO4" s="159">
        <v>1</v>
      </c>
      <c r="AP4" s="214">
        <f t="shared" si="0"/>
        <v>0.401875345025</v>
      </c>
      <c r="AQ4" s="160">
        <v>4.5650399999999998</v>
      </c>
      <c r="AR4" s="161">
        <v>0.15609000000000001</v>
      </c>
      <c r="AS4" s="214">
        <f t="shared" si="1"/>
        <v>1.8345770250529259</v>
      </c>
      <c r="AT4" s="214">
        <f t="shared" si="2"/>
        <v>6.2728722604952256E-2</v>
      </c>
      <c r="AU4" s="159">
        <v>0.873</v>
      </c>
      <c r="AV4" s="159">
        <v>0.76949999999999996</v>
      </c>
      <c r="AW4" s="214">
        <f t="shared" si="3"/>
        <v>1.6015857428712044</v>
      </c>
      <c r="AX4" s="214">
        <f t="shared" si="4"/>
        <v>4.8269752044510755E-2</v>
      </c>
    </row>
    <row r="5" spans="1:50">
      <c r="A5" s="157">
        <v>10</v>
      </c>
      <c r="B5" s="157" t="s">
        <v>107</v>
      </c>
      <c r="C5" s="157" t="s">
        <v>108</v>
      </c>
      <c r="D5" s="157" t="s">
        <v>52</v>
      </c>
      <c r="E5" s="157" t="s">
        <v>53</v>
      </c>
      <c r="F5" s="157" t="s">
        <v>54</v>
      </c>
      <c r="G5" s="157" t="s">
        <v>55</v>
      </c>
      <c r="H5" s="156"/>
      <c r="I5" s="157" t="s">
        <v>56</v>
      </c>
      <c r="J5" s="157" t="s">
        <v>57</v>
      </c>
      <c r="K5" s="157">
        <v>0</v>
      </c>
      <c r="L5" s="157">
        <v>21</v>
      </c>
      <c r="M5" s="158">
        <v>-81.244879999999995</v>
      </c>
      <c r="N5" s="158">
        <v>28.99146</v>
      </c>
      <c r="O5" s="157" t="s">
        <v>109</v>
      </c>
      <c r="P5" s="157" t="s">
        <v>59</v>
      </c>
      <c r="Q5" s="157" t="s">
        <v>110</v>
      </c>
      <c r="R5" s="158">
        <v>31.44</v>
      </c>
      <c r="S5" s="158">
        <v>19.16</v>
      </c>
      <c r="T5" s="157" t="s">
        <v>61</v>
      </c>
      <c r="U5" s="156"/>
      <c r="V5" s="156"/>
      <c r="W5" s="156"/>
      <c r="X5" s="156"/>
      <c r="Y5" s="156"/>
      <c r="Z5" s="157" t="s">
        <v>111</v>
      </c>
      <c r="AA5" s="157" t="s">
        <v>63</v>
      </c>
      <c r="AB5" s="157" t="s">
        <v>64</v>
      </c>
      <c r="AC5" s="157" t="s">
        <v>112</v>
      </c>
      <c r="AD5" s="157" t="s">
        <v>66</v>
      </c>
      <c r="AE5" s="157" t="s">
        <v>67</v>
      </c>
      <c r="AF5" s="157">
        <v>132655</v>
      </c>
      <c r="AG5" s="157" t="s">
        <v>68</v>
      </c>
      <c r="AH5" s="157">
        <v>1</v>
      </c>
      <c r="AI5" s="157" t="s">
        <v>69</v>
      </c>
      <c r="AJ5" s="157">
        <v>11</v>
      </c>
      <c r="AK5" s="157">
        <v>4340</v>
      </c>
      <c r="AL5" s="157">
        <v>4340</v>
      </c>
      <c r="AM5" s="157">
        <v>111</v>
      </c>
      <c r="AN5" s="158">
        <v>0.71043140506500002</v>
      </c>
      <c r="AO5" s="159">
        <v>1</v>
      </c>
      <c r="AP5" s="214">
        <f t="shared" si="0"/>
        <v>0.71043140506500002</v>
      </c>
      <c r="AQ5" s="160">
        <v>4.2217599999999997</v>
      </c>
      <c r="AR5" s="161">
        <v>0.14412</v>
      </c>
      <c r="AS5" s="214">
        <f t="shared" si="1"/>
        <v>2.9992708886472141</v>
      </c>
      <c r="AT5" s="214">
        <f t="shared" si="2"/>
        <v>0.1023873740979678</v>
      </c>
      <c r="AU5" s="159">
        <v>0.873</v>
      </c>
      <c r="AV5" s="159">
        <v>0.76949999999999996</v>
      </c>
      <c r="AW5" s="214">
        <f t="shared" si="3"/>
        <v>2.6183634857890179</v>
      </c>
      <c r="AX5" s="214">
        <f t="shared" si="4"/>
        <v>7.8787084368386218E-2</v>
      </c>
    </row>
    <row r="6" spans="1:50">
      <c r="A6" s="157">
        <v>10</v>
      </c>
      <c r="B6" s="157" t="s">
        <v>107</v>
      </c>
      <c r="C6" s="157" t="s">
        <v>108</v>
      </c>
      <c r="D6" s="157" t="s">
        <v>52</v>
      </c>
      <c r="E6" s="157" t="s">
        <v>53</v>
      </c>
      <c r="F6" s="157" t="s">
        <v>54</v>
      </c>
      <c r="G6" s="157" t="s">
        <v>55</v>
      </c>
      <c r="H6" s="156"/>
      <c r="I6" s="157" t="s">
        <v>56</v>
      </c>
      <c r="J6" s="157" t="s">
        <v>57</v>
      </c>
      <c r="K6" s="157">
        <v>0</v>
      </c>
      <c r="L6" s="157">
        <v>21</v>
      </c>
      <c r="M6" s="158">
        <v>-81.244879999999995</v>
      </c>
      <c r="N6" s="158">
        <v>28.99146</v>
      </c>
      <c r="O6" s="157" t="s">
        <v>109</v>
      </c>
      <c r="P6" s="157" t="s">
        <v>59</v>
      </c>
      <c r="Q6" s="157" t="s">
        <v>110</v>
      </c>
      <c r="R6" s="158">
        <v>31.44</v>
      </c>
      <c r="S6" s="158">
        <v>19.16</v>
      </c>
      <c r="T6" s="157" t="s">
        <v>61</v>
      </c>
      <c r="U6" s="156"/>
      <c r="V6" s="156"/>
      <c r="W6" s="156"/>
      <c r="X6" s="156"/>
      <c r="Y6" s="156"/>
      <c r="Z6" s="157" t="s">
        <v>111</v>
      </c>
      <c r="AA6" s="157" t="s">
        <v>63</v>
      </c>
      <c r="AB6" s="157" t="s">
        <v>64</v>
      </c>
      <c r="AC6" s="157" t="s">
        <v>112</v>
      </c>
      <c r="AD6" s="157" t="s">
        <v>66</v>
      </c>
      <c r="AE6" s="157" t="s">
        <v>67</v>
      </c>
      <c r="AF6" s="157">
        <v>132527</v>
      </c>
      <c r="AG6" s="157" t="s">
        <v>68</v>
      </c>
      <c r="AH6" s="157">
        <v>1</v>
      </c>
      <c r="AI6" s="157" t="s">
        <v>70</v>
      </c>
      <c r="AJ6" s="157">
        <v>13</v>
      </c>
      <c r="AK6" s="157">
        <v>6300</v>
      </c>
      <c r="AL6" s="157">
        <v>6300</v>
      </c>
      <c r="AM6" s="157">
        <v>113</v>
      </c>
      <c r="AN6" s="158">
        <v>2.5744111492499999E-3</v>
      </c>
      <c r="AO6" s="159">
        <v>0.999</v>
      </c>
      <c r="AP6" s="214">
        <f t="shared" si="0"/>
        <v>2.5718367381007499E-3</v>
      </c>
      <c r="AQ6" s="160">
        <v>2.6718839999999999</v>
      </c>
      <c r="AR6" s="161">
        <v>8.8819999999999996E-2</v>
      </c>
      <c r="AS6" s="214">
        <f t="shared" si="1"/>
        <v>6.871649431143584E-3</v>
      </c>
      <c r="AT6" s="214">
        <f t="shared" si="2"/>
        <v>2.284305390781086E-4</v>
      </c>
      <c r="AU6" s="159">
        <v>0.873</v>
      </c>
      <c r="AV6" s="159">
        <v>0.76949999999999996</v>
      </c>
      <c r="AW6" s="214">
        <f t="shared" si="3"/>
        <v>5.9989499533883491E-3</v>
      </c>
      <c r="AX6" s="214">
        <f t="shared" si="4"/>
        <v>1.7577729982060455E-4</v>
      </c>
    </row>
    <row r="7" spans="1:50">
      <c r="A7" s="157">
        <v>10</v>
      </c>
      <c r="B7" s="157" t="s">
        <v>107</v>
      </c>
      <c r="C7" s="157" t="s">
        <v>108</v>
      </c>
      <c r="D7" s="157" t="s">
        <v>52</v>
      </c>
      <c r="E7" s="157" t="s">
        <v>53</v>
      </c>
      <c r="F7" s="157" t="s">
        <v>54</v>
      </c>
      <c r="G7" s="157" t="s">
        <v>55</v>
      </c>
      <c r="H7" s="156"/>
      <c r="I7" s="157" t="s">
        <v>56</v>
      </c>
      <c r="J7" s="157" t="s">
        <v>57</v>
      </c>
      <c r="K7" s="157">
        <v>0</v>
      </c>
      <c r="L7" s="157">
        <v>21</v>
      </c>
      <c r="M7" s="158">
        <v>-81.244879999999995</v>
      </c>
      <c r="N7" s="158">
        <v>28.99146</v>
      </c>
      <c r="O7" s="157" t="s">
        <v>109</v>
      </c>
      <c r="P7" s="157" t="s">
        <v>59</v>
      </c>
      <c r="Q7" s="157" t="s">
        <v>110</v>
      </c>
      <c r="R7" s="158">
        <v>31.44</v>
      </c>
      <c r="S7" s="158">
        <v>19.16</v>
      </c>
      <c r="T7" s="157" t="s">
        <v>61</v>
      </c>
      <c r="U7" s="156"/>
      <c r="V7" s="156"/>
      <c r="W7" s="156"/>
      <c r="X7" s="156"/>
      <c r="Y7" s="156"/>
      <c r="Z7" s="157" t="s">
        <v>111</v>
      </c>
      <c r="AA7" s="157" t="s">
        <v>63</v>
      </c>
      <c r="AB7" s="157" t="s">
        <v>64</v>
      </c>
      <c r="AC7" s="157" t="s">
        <v>112</v>
      </c>
      <c r="AD7" s="157" t="s">
        <v>66</v>
      </c>
      <c r="AE7" s="157" t="s">
        <v>67</v>
      </c>
      <c r="AF7" s="157">
        <v>132813</v>
      </c>
      <c r="AG7" s="157" t="s">
        <v>68</v>
      </c>
      <c r="AH7" s="157">
        <v>1</v>
      </c>
      <c r="AI7" s="157" t="s">
        <v>96</v>
      </c>
      <c r="AJ7" s="157">
        <v>2</v>
      </c>
      <c r="AK7" s="157">
        <v>1200</v>
      </c>
      <c r="AL7" s="157">
        <v>1200</v>
      </c>
      <c r="AM7" s="157">
        <v>102</v>
      </c>
      <c r="AN7" s="158">
        <v>8.4052099377700001E-2</v>
      </c>
      <c r="AO7" s="159">
        <v>1</v>
      </c>
      <c r="AP7" s="214">
        <f t="shared" si="0"/>
        <v>8.4052099377700001E-2</v>
      </c>
      <c r="AQ7" s="160">
        <v>7.5610790000000003</v>
      </c>
      <c r="AR7" s="161">
        <v>1.22292</v>
      </c>
      <c r="AS7" s="214">
        <f t="shared" si="1"/>
        <v>0.63552456351064057</v>
      </c>
      <c r="AT7" s="214">
        <f t="shared" si="2"/>
        <v>0.10278899337097688</v>
      </c>
      <c r="AU7" s="159">
        <v>0.873</v>
      </c>
      <c r="AV7" s="159">
        <v>0.76949999999999996</v>
      </c>
      <c r="AW7" s="214">
        <f t="shared" si="3"/>
        <v>0.55481294394478919</v>
      </c>
      <c r="AX7" s="214">
        <f t="shared" si="4"/>
        <v>7.9096130398966707E-2</v>
      </c>
    </row>
    <row r="8" spans="1:50">
      <c r="A8" s="157">
        <v>10</v>
      </c>
      <c r="B8" s="157" t="s">
        <v>107</v>
      </c>
      <c r="C8" s="157" t="s">
        <v>108</v>
      </c>
      <c r="D8" s="157" t="s">
        <v>52</v>
      </c>
      <c r="E8" s="157" t="s">
        <v>53</v>
      </c>
      <c r="F8" s="157" t="s">
        <v>54</v>
      </c>
      <c r="G8" s="157" t="s">
        <v>55</v>
      </c>
      <c r="H8" s="156"/>
      <c r="I8" s="157" t="s">
        <v>56</v>
      </c>
      <c r="J8" s="157" t="s">
        <v>57</v>
      </c>
      <c r="K8" s="157">
        <v>0</v>
      </c>
      <c r="L8" s="157">
        <v>21</v>
      </c>
      <c r="M8" s="158">
        <v>-81.244879999999995</v>
      </c>
      <c r="N8" s="158">
        <v>28.99146</v>
      </c>
      <c r="O8" s="157" t="s">
        <v>109</v>
      </c>
      <c r="P8" s="157" t="s">
        <v>59</v>
      </c>
      <c r="Q8" s="157" t="s">
        <v>110</v>
      </c>
      <c r="R8" s="158">
        <v>31.44</v>
      </c>
      <c r="S8" s="158">
        <v>19.16</v>
      </c>
      <c r="T8" s="157" t="s">
        <v>61</v>
      </c>
      <c r="U8" s="156"/>
      <c r="V8" s="156"/>
      <c r="W8" s="156"/>
      <c r="X8" s="156"/>
      <c r="Y8" s="156"/>
      <c r="Z8" s="157" t="s">
        <v>111</v>
      </c>
      <c r="AA8" s="157" t="s">
        <v>63</v>
      </c>
      <c r="AB8" s="157" t="s">
        <v>64</v>
      </c>
      <c r="AC8" s="157" t="s">
        <v>112</v>
      </c>
      <c r="AD8" s="157" t="s">
        <v>66</v>
      </c>
      <c r="AE8" s="157" t="s">
        <v>67</v>
      </c>
      <c r="AF8" s="157">
        <v>133030</v>
      </c>
      <c r="AG8" s="157" t="s">
        <v>68</v>
      </c>
      <c r="AH8" s="157">
        <v>1</v>
      </c>
      <c r="AI8" s="157" t="s">
        <v>69</v>
      </c>
      <c r="AJ8" s="157">
        <v>11</v>
      </c>
      <c r="AK8" s="157">
        <v>4110</v>
      </c>
      <c r="AL8" s="157">
        <v>4110</v>
      </c>
      <c r="AM8" s="157">
        <v>111</v>
      </c>
      <c r="AN8" s="158">
        <v>0.459779202936</v>
      </c>
      <c r="AO8" s="159">
        <v>1</v>
      </c>
      <c r="AP8" s="214">
        <f t="shared" si="0"/>
        <v>0.459779202936</v>
      </c>
      <c r="AQ8" s="160">
        <v>4.2217599999999997</v>
      </c>
      <c r="AR8" s="161">
        <v>0.14412</v>
      </c>
      <c r="AS8" s="214">
        <f t="shared" si="1"/>
        <v>1.9410774477870871</v>
      </c>
      <c r="AT8" s="214">
        <f t="shared" si="2"/>
        <v>6.6263378727136321E-2</v>
      </c>
      <c r="AU8" s="159">
        <v>0.873</v>
      </c>
      <c r="AV8" s="159">
        <v>0.76949999999999996</v>
      </c>
      <c r="AW8" s="214">
        <f t="shared" si="3"/>
        <v>1.6945606119181271</v>
      </c>
      <c r="AX8" s="214">
        <f t="shared" si="4"/>
        <v>5.0989669930531396E-2</v>
      </c>
    </row>
    <row r="9" spans="1:50">
      <c r="A9" s="157">
        <v>10</v>
      </c>
      <c r="B9" s="157" t="s">
        <v>107</v>
      </c>
      <c r="C9" s="157" t="s">
        <v>108</v>
      </c>
      <c r="D9" s="157" t="s">
        <v>52</v>
      </c>
      <c r="E9" s="157" t="s">
        <v>53</v>
      </c>
      <c r="F9" s="157" t="s">
        <v>54</v>
      </c>
      <c r="G9" s="157" t="s">
        <v>55</v>
      </c>
      <c r="H9" s="156"/>
      <c r="I9" s="157" t="s">
        <v>56</v>
      </c>
      <c r="J9" s="157" t="s">
        <v>57</v>
      </c>
      <c r="K9" s="157">
        <v>0</v>
      </c>
      <c r="L9" s="157">
        <v>21</v>
      </c>
      <c r="M9" s="158">
        <v>-81.244879999999995</v>
      </c>
      <c r="N9" s="158">
        <v>28.99146</v>
      </c>
      <c r="O9" s="157" t="s">
        <v>109</v>
      </c>
      <c r="P9" s="157" t="s">
        <v>59</v>
      </c>
      <c r="Q9" s="157" t="s">
        <v>110</v>
      </c>
      <c r="R9" s="158">
        <v>31.44</v>
      </c>
      <c r="S9" s="158">
        <v>19.16</v>
      </c>
      <c r="T9" s="157" t="s">
        <v>61</v>
      </c>
      <c r="U9" s="156"/>
      <c r="V9" s="156"/>
      <c r="W9" s="156"/>
      <c r="X9" s="156"/>
      <c r="Y9" s="156"/>
      <c r="Z9" s="157" t="s">
        <v>111</v>
      </c>
      <c r="AA9" s="157" t="s">
        <v>63</v>
      </c>
      <c r="AB9" s="157" t="s">
        <v>64</v>
      </c>
      <c r="AC9" s="157" t="s">
        <v>112</v>
      </c>
      <c r="AD9" s="157" t="s">
        <v>66</v>
      </c>
      <c r="AE9" s="157" t="s">
        <v>67</v>
      </c>
      <c r="AF9" s="157">
        <v>133063</v>
      </c>
      <c r="AG9" s="157" t="s">
        <v>68</v>
      </c>
      <c r="AH9" s="157">
        <v>1</v>
      </c>
      <c r="AI9" s="157" t="s">
        <v>70</v>
      </c>
      <c r="AJ9" s="157">
        <v>13</v>
      </c>
      <c r="AK9" s="157">
        <v>6300</v>
      </c>
      <c r="AL9" s="157">
        <v>6300</v>
      </c>
      <c r="AM9" s="157">
        <v>113</v>
      </c>
      <c r="AN9" s="158">
        <v>0.17748384153399999</v>
      </c>
      <c r="AO9" s="159">
        <v>0.999</v>
      </c>
      <c r="AP9" s="214">
        <f t="shared" si="0"/>
        <v>0.177306357692466</v>
      </c>
      <c r="AQ9" s="160">
        <v>2.6718839999999999</v>
      </c>
      <c r="AR9" s="161">
        <v>8.8819999999999996E-2</v>
      </c>
      <c r="AS9" s="214">
        <f t="shared" si="1"/>
        <v>0.4737420202167768</v>
      </c>
      <c r="AT9" s="214">
        <f t="shared" si="2"/>
        <v>1.5748350690244828E-2</v>
      </c>
      <c r="AU9" s="159">
        <v>0.873</v>
      </c>
      <c r="AV9" s="159">
        <v>0.76949999999999996</v>
      </c>
      <c r="AW9" s="214">
        <f t="shared" si="3"/>
        <v>0.41357678364924616</v>
      </c>
      <c r="AX9" s="214">
        <f t="shared" si="4"/>
        <v>1.2118355856143395E-2</v>
      </c>
    </row>
    <row r="10" spans="1:50">
      <c r="AN10" s="212">
        <f>SUM(AN2:AN9)</f>
        <v>8.37693577857695</v>
      </c>
      <c r="AP10" s="214">
        <f>SUM(AP2:AP9)</f>
        <v>8.3767557203242671</v>
      </c>
      <c r="AW10" s="214">
        <f>SUM(AW2:AW9)</f>
        <v>49.48527970022635</v>
      </c>
      <c r="AX10" s="214">
        <f>SUM(AX2:AX9)</f>
        <v>5.0646497933016574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X33"/>
  <sheetViews>
    <sheetView topLeftCell="AC1" workbookViewId="0">
      <selection activeCell="AW2" sqref="AW2:AW33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6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6" width="10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2" t="s">
        <v>12</v>
      </c>
      <c r="N1" s="52" t="s">
        <v>13</v>
      </c>
      <c r="O1" s="51" t="s">
        <v>14</v>
      </c>
      <c r="P1" s="51" t="s">
        <v>15</v>
      </c>
      <c r="Q1" s="51" t="s">
        <v>16</v>
      </c>
      <c r="R1" s="52" t="s">
        <v>17</v>
      </c>
      <c r="S1" s="52" t="s">
        <v>18</v>
      </c>
      <c r="T1" s="51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25</v>
      </c>
      <c r="AA1" s="51" t="s">
        <v>26</v>
      </c>
      <c r="AB1" s="51" t="s">
        <v>27</v>
      </c>
      <c r="AC1" s="51" t="s">
        <v>28</v>
      </c>
      <c r="AD1" s="51" t="s">
        <v>29</v>
      </c>
      <c r="AE1" s="51" t="s">
        <v>30</v>
      </c>
      <c r="AF1" s="51" t="s">
        <v>31</v>
      </c>
      <c r="AG1" s="51" t="s">
        <v>32</v>
      </c>
      <c r="AH1" s="51" t="s">
        <v>33</v>
      </c>
      <c r="AI1" s="51" t="s">
        <v>34</v>
      </c>
      <c r="AJ1" s="51" t="s">
        <v>35</v>
      </c>
      <c r="AK1" s="51" t="s">
        <v>36</v>
      </c>
      <c r="AL1" s="51" t="s">
        <v>37</v>
      </c>
      <c r="AM1" s="51" t="s">
        <v>38</v>
      </c>
      <c r="AN1" s="52" t="s">
        <v>49</v>
      </c>
      <c r="AO1" s="53" t="s">
        <v>39</v>
      </c>
      <c r="AP1" s="54" t="s">
        <v>40</v>
      </c>
      <c r="AQ1" s="54" t="s">
        <v>41</v>
      </c>
      <c r="AR1" s="55" t="s">
        <v>42</v>
      </c>
      <c r="AS1" s="54" t="s">
        <v>43</v>
      </c>
      <c r="AT1" s="54" t="s">
        <v>44</v>
      </c>
      <c r="AU1" s="53" t="s">
        <v>45</v>
      </c>
      <c r="AV1" s="53" t="s">
        <v>46</v>
      </c>
      <c r="AW1" s="54" t="s">
        <v>47</v>
      </c>
      <c r="AX1" s="54" t="s">
        <v>48</v>
      </c>
    </row>
    <row r="2" spans="1:50">
      <c r="A2" s="163">
        <v>11</v>
      </c>
      <c r="B2" s="163" t="s">
        <v>107</v>
      </c>
      <c r="C2" s="163" t="s">
        <v>113</v>
      </c>
      <c r="D2" s="163" t="s">
        <v>52</v>
      </c>
      <c r="E2" s="163" t="s">
        <v>53</v>
      </c>
      <c r="F2" s="163" t="s">
        <v>54</v>
      </c>
      <c r="G2" s="163" t="s">
        <v>55</v>
      </c>
      <c r="H2" s="162"/>
      <c r="I2" s="163" t="s">
        <v>56</v>
      </c>
      <c r="J2" s="163" t="s">
        <v>57</v>
      </c>
      <c r="K2" s="163">
        <v>0</v>
      </c>
      <c r="L2" s="163">
        <v>21</v>
      </c>
      <c r="M2" s="164">
        <v>-81.242980000000003</v>
      </c>
      <c r="N2" s="164">
        <v>28.99851</v>
      </c>
      <c r="O2" s="163" t="s">
        <v>109</v>
      </c>
      <c r="P2" s="163" t="s">
        <v>59</v>
      </c>
      <c r="Q2" s="163" t="s">
        <v>114</v>
      </c>
      <c r="R2" s="164">
        <v>22.63</v>
      </c>
      <c r="S2" s="164">
        <v>13.86</v>
      </c>
      <c r="T2" s="163" t="s">
        <v>61</v>
      </c>
      <c r="U2" s="162"/>
      <c r="V2" s="162"/>
      <c r="W2" s="162"/>
      <c r="X2" s="162"/>
      <c r="Y2" s="162"/>
      <c r="Z2" s="163" t="s">
        <v>111</v>
      </c>
      <c r="AA2" s="163" t="s">
        <v>63</v>
      </c>
      <c r="AB2" s="163" t="s">
        <v>64</v>
      </c>
      <c r="AC2" s="163" t="s">
        <v>115</v>
      </c>
      <c r="AD2" s="163" t="s">
        <v>66</v>
      </c>
      <c r="AE2" s="163" t="s">
        <v>67</v>
      </c>
      <c r="AF2" s="163">
        <v>132750</v>
      </c>
      <c r="AG2" s="163" t="s">
        <v>68</v>
      </c>
      <c r="AH2" s="163">
        <v>1</v>
      </c>
      <c r="AI2" s="163" t="s">
        <v>70</v>
      </c>
      <c r="AJ2" s="163">
        <v>13</v>
      </c>
      <c r="AK2" s="163">
        <v>6250</v>
      </c>
      <c r="AL2" s="163">
        <v>6250</v>
      </c>
      <c r="AM2" s="163">
        <v>113</v>
      </c>
      <c r="AN2" s="164">
        <v>0.81208189641100004</v>
      </c>
      <c r="AO2" s="165">
        <v>0.999</v>
      </c>
      <c r="AP2" s="166">
        <f>AN2*AO2</f>
        <v>0.81126981451458902</v>
      </c>
      <c r="AQ2" s="166">
        <v>2.6718839999999999</v>
      </c>
      <c r="AR2" s="167">
        <v>8.8819999999999996E-2</v>
      </c>
      <c r="AS2" s="166">
        <f>AP2*AQ2</f>
        <v>2.1676188370844982</v>
      </c>
      <c r="AT2" s="166">
        <f>AP2*AR2</f>
        <v>7.2056984925185794E-2</v>
      </c>
      <c r="AU2" s="165">
        <v>0.873</v>
      </c>
      <c r="AV2" s="165">
        <v>0.76949999999999996</v>
      </c>
      <c r="AW2" s="166">
        <f>AS2*AU2</f>
        <v>1.8923312447747669</v>
      </c>
      <c r="AX2" s="166">
        <f>AT2*AV2</f>
        <v>5.5447849899930464E-2</v>
      </c>
    </row>
    <row r="3" spans="1:50">
      <c r="A3" s="163">
        <v>11</v>
      </c>
      <c r="B3" s="163" t="s">
        <v>107</v>
      </c>
      <c r="C3" s="163" t="s">
        <v>113</v>
      </c>
      <c r="D3" s="163" t="s">
        <v>52</v>
      </c>
      <c r="E3" s="163" t="s">
        <v>53</v>
      </c>
      <c r="F3" s="163" t="s">
        <v>54</v>
      </c>
      <c r="G3" s="163" t="s">
        <v>55</v>
      </c>
      <c r="H3" s="162"/>
      <c r="I3" s="163" t="s">
        <v>56</v>
      </c>
      <c r="J3" s="163" t="s">
        <v>57</v>
      </c>
      <c r="K3" s="163">
        <v>0</v>
      </c>
      <c r="L3" s="163">
        <v>21</v>
      </c>
      <c r="M3" s="164">
        <v>-81.242980000000003</v>
      </c>
      <c r="N3" s="164">
        <v>28.99851</v>
      </c>
      <c r="O3" s="163" t="s">
        <v>109</v>
      </c>
      <c r="P3" s="163" t="s">
        <v>59</v>
      </c>
      <c r="Q3" s="163" t="s">
        <v>114</v>
      </c>
      <c r="R3" s="164">
        <v>22.63</v>
      </c>
      <c r="S3" s="164">
        <v>13.86</v>
      </c>
      <c r="T3" s="163" t="s">
        <v>61</v>
      </c>
      <c r="U3" s="162"/>
      <c r="V3" s="162"/>
      <c r="W3" s="162"/>
      <c r="X3" s="162"/>
      <c r="Y3" s="162"/>
      <c r="Z3" s="163" t="s">
        <v>111</v>
      </c>
      <c r="AA3" s="163" t="s">
        <v>63</v>
      </c>
      <c r="AB3" s="163" t="s">
        <v>64</v>
      </c>
      <c r="AC3" s="163" t="s">
        <v>115</v>
      </c>
      <c r="AD3" s="163" t="s">
        <v>66</v>
      </c>
      <c r="AE3" s="163" t="s">
        <v>67</v>
      </c>
      <c r="AF3" s="163">
        <v>132533</v>
      </c>
      <c r="AG3" s="163" t="s">
        <v>68</v>
      </c>
      <c r="AH3" s="163">
        <v>1</v>
      </c>
      <c r="AI3" s="163" t="s">
        <v>92</v>
      </c>
      <c r="AJ3" s="163">
        <v>1</v>
      </c>
      <c r="AK3" s="163">
        <v>1100</v>
      </c>
      <c r="AL3" s="163">
        <v>1100</v>
      </c>
      <c r="AM3" s="163">
        <v>101</v>
      </c>
      <c r="AN3" s="164">
        <v>1.5955836540499999</v>
      </c>
      <c r="AO3" s="165">
        <v>1</v>
      </c>
      <c r="AP3" s="214">
        <f t="shared" ref="AP3:AP32" si="0">AN3*AO3</f>
        <v>1.5955836540499999</v>
      </c>
      <c r="AQ3" s="166">
        <v>4.614395</v>
      </c>
      <c r="AR3" s="167">
        <v>0.78922000000000003</v>
      </c>
      <c r="AS3" s="214">
        <f t="shared" ref="AS3:AS32" si="1">AP3*AQ3</f>
        <v>7.3626532353300496</v>
      </c>
      <c r="AT3" s="214">
        <f t="shared" ref="AT3:AT32" si="2">AP3*AR3</f>
        <v>1.259266531449341</v>
      </c>
      <c r="AU3" s="165">
        <v>0.873</v>
      </c>
      <c r="AV3" s="165">
        <v>0.76949999999999996</v>
      </c>
      <c r="AW3" s="214">
        <f t="shared" ref="AW3:AW32" si="3">AS3*AU3</f>
        <v>6.4275962744431334</v>
      </c>
      <c r="AX3" s="214">
        <f t="shared" ref="AX3:AX32" si="4">AT3*AV3</f>
        <v>0.96900559595026781</v>
      </c>
    </row>
    <row r="4" spans="1:50">
      <c r="A4" s="163">
        <v>11</v>
      </c>
      <c r="B4" s="163" t="s">
        <v>107</v>
      </c>
      <c r="C4" s="163" t="s">
        <v>113</v>
      </c>
      <c r="D4" s="163" t="s">
        <v>52</v>
      </c>
      <c r="E4" s="163" t="s">
        <v>53</v>
      </c>
      <c r="F4" s="163" t="s">
        <v>54</v>
      </c>
      <c r="G4" s="163" t="s">
        <v>55</v>
      </c>
      <c r="H4" s="162"/>
      <c r="I4" s="163" t="s">
        <v>56</v>
      </c>
      <c r="J4" s="163" t="s">
        <v>57</v>
      </c>
      <c r="K4" s="163">
        <v>0</v>
      </c>
      <c r="L4" s="163">
        <v>21</v>
      </c>
      <c r="M4" s="164">
        <v>-81.242980000000003</v>
      </c>
      <c r="N4" s="164">
        <v>28.99851</v>
      </c>
      <c r="O4" s="163" t="s">
        <v>109</v>
      </c>
      <c r="P4" s="163" t="s">
        <v>59</v>
      </c>
      <c r="Q4" s="163" t="s">
        <v>114</v>
      </c>
      <c r="R4" s="164">
        <v>22.63</v>
      </c>
      <c r="S4" s="164">
        <v>13.86</v>
      </c>
      <c r="T4" s="163" t="s">
        <v>61</v>
      </c>
      <c r="U4" s="162"/>
      <c r="V4" s="162"/>
      <c r="W4" s="162"/>
      <c r="X4" s="162"/>
      <c r="Y4" s="162"/>
      <c r="Z4" s="163" t="s">
        <v>111</v>
      </c>
      <c r="AA4" s="163" t="s">
        <v>63</v>
      </c>
      <c r="AB4" s="163" t="s">
        <v>64</v>
      </c>
      <c r="AC4" s="163" t="s">
        <v>115</v>
      </c>
      <c r="AD4" s="163" t="s">
        <v>66</v>
      </c>
      <c r="AE4" s="163" t="s">
        <v>67</v>
      </c>
      <c r="AF4" s="163">
        <v>132813</v>
      </c>
      <c r="AG4" s="163" t="s">
        <v>68</v>
      </c>
      <c r="AH4" s="163">
        <v>1</v>
      </c>
      <c r="AI4" s="163" t="s">
        <v>96</v>
      </c>
      <c r="AJ4" s="163">
        <v>2</v>
      </c>
      <c r="AK4" s="163">
        <v>1200</v>
      </c>
      <c r="AL4" s="163">
        <v>1200</v>
      </c>
      <c r="AM4" s="163">
        <v>102</v>
      </c>
      <c r="AN4" s="164">
        <v>2.7749011075699999E-2</v>
      </c>
      <c r="AO4" s="165">
        <v>1</v>
      </c>
      <c r="AP4" s="214">
        <f t="shared" si="0"/>
        <v>2.7749011075699999E-2</v>
      </c>
      <c r="AQ4" s="166">
        <v>7.5610790000000003</v>
      </c>
      <c r="AR4" s="167">
        <v>1.22292</v>
      </c>
      <c r="AS4" s="214">
        <f t="shared" si="1"/>
        <v>0.20981246491524269</v>
      </c>
      <c r="AT4" s="214">
        <f t="shared" si="2"/>
        <v>3.3934820624695043E-2</v>
      </c>
      <c r="AU4" s="165">
        <v>0.873</v>
      </c>
      <c r="AV4" s="165">
        <v>0.76949999999999996</v>
      </c>
      <c r="AW4" s="214">
        <f t="shared" si="3"/>
        <v>0.18316628187100686</v>
      </c>
      <c r="AX4" s="214">
        <f t="shared" si="4"/>
        <v>2.6112844470702834E-2</v>
      </c>
    </row>
    <row r="5" spans="1:50">
      <c r="A5" s="163">
        <v>11</v>
      </c>
      <c r="B5" s="163" t="s">
        <v>107</v>
      </c>
      <c r="C5" s="163" t="s">
        <v>113</v>
      </c>
      <c r="D5" s="163" t="s">
        <v>52</v>
      </c>
      <c r="E5" s="163" t="s">
        <v>53</v>
      </c>
      <c r="F5" s="163" t="s">
        <v>54</v>
      </c>
      <c r="G5" s="163" t="s">
        <v>55</v>
      </c>
      <c r="H5" s="162"/>
      <c r="I5" s="163" t="s">
        <v>56</v>
      </c>
      <c r="J5" s="163" t="s">
        <v>57</v>
      </c>
      <c r="K5" s="163">
        <v>0</v>
      </c>
      <c r="L5" s="163">
        <v>21</v>
      </c>
      <c r="M5" s="164">
        <v>-81.242980000000003</v>
      </c>
      <c r="N5" s="164">
        <v>28.99851</v>
      </c>
      <c r="O5" s="163" t="s">
        <v>109</v>
      </c>
      <c r="P5" s="163" t="s">
        <v>59</v>
      </c>
      <c r="Q5" s="163" t="s">
        <v>114</v>
      </c>
      <c r="R5" s="164">
        <v>22.63</v>
      </c>
      <c r="S5" s="164">
        <v>13.86</v>
      </c>
      <c r="T5" s="163" t="s">
        <v>61</v>
      </c>
      <c r="U5" s="162"/>
      <c r="V5" s="162"/>
      <c r="W5" s="162"/>
      <c r="X5" s="162"/>
      <c r="Y5" s="162"/>
      <c r="Z5" s="163" t="s">
        <v>111</v>
      </c>
      <c r="AA5" s="163" t="s">
        <v>63</v>
      </c>
      <c r="AB5" s="163" t="s">
        <v>64</v>
      </c>
      <c r="AC5" s="163" t="s">
        <v>115</v>
      </c>
      <c r="AD5" s="163" t="s">
        <v>66</v>
      </c>
      <c r="AE5" s="163" t="s">
        <v>67</v>
      </c>
      <c r="AF5" s="163">
        <v>132532</v>
      </c>
      <c r="AG5" s="163" t="s">
        <v>68</v>
      </c>
      <c r="AH5" s="163">
        <v>1</v>
      </c>
      <c r="AI5" s="163" t="s">
        <v>71</v>
      </c>
      <c r="AJ5" s="163">
        <v>4</v>
      </c>
      <c r="AK5" s="163">
        <v>8140</v>
      </c>
      <c r="AL5" s="163">
        <v>8140</v>
      </c>
      <c r="AM5" s="163">
        <v>104</v>
      </c>
      <c r="AN5" s="164">
        <v>0.98636960162599996</v>
      </c>
      <c r="AO5" s="165">
        <v>1</v>
      </c>
      <c r="AP5" s="214">
        <f t="shared" si="0"/>
        <v>0.98636960162599996</v>
      </c>
      <c r="AQ5" s="166">
        <v>9.0373129999999993</v>
      </c>
      <c r="AR5" s="167">
        <v>1.3466499999999999</v>
      </c>
      <c r="AS5" s="214">
        <f t="shared" si="1"/>
        <v>8.9141308235794696</v>
      </c>
      <c r="AT5" s="214">
        <f t="shared" si="2"/>
        <v>1.3282946240296527</v>
      </c>
      <c r="AU5" s="165">
        <v>0.873</v>
      </c>
      <c r="AV5" s="165">
        <v>0.76949999999999996</v>
      </c>
      <c r="AW5" s="214">
        <f t="shared" si="3"/>
        <v>7.7820362089848771</v>
      </c>
      <c r="AX5" s="214">
        <f t="shared" si="4"/>
        <v>1.0221227131908177</v>
      </c>
    </row>
    <row r="6" spans="1:50">
      <c r="A6" s="163">
        <v>11</v>
      </c>
      <c r="B6" s="163" t="s">
        <v>107</v>
      </c>
      <c r="C6" s="163" t="s">
        <v>113</v>
      </c>
      <c r="D6" s="163" t="s">
        <v>52</v>
      </c>
      <c r="E6" s="163" t="s">
        <v>53</v>
      </c>
      <c r="F6" s="163" t="s">
        <v>54</v>
      </c>
      <c r="G6" s="163" t="s">
        <v>55</v>
      </c>
      <c r="H6" s="162"/>
      <c r="I6" s="163" t="s">
        <v>56</v>
      </c>
      <c r="J6" s="163" t="s">
        <v>57</v>
      </c>
      <c r="K6" s="163">
        <v>0</v>
      </c>
      <c r="L6" s="163">
        <v>21</v>
      </c>
      <c r="M6" s="164">
        <v>-81.242980000000003</v>
      </c>
      <c r="N6" s="164">
        <v>28.99851</v>
      </c>
      <c r="O6" s="163" t="s">
        <v>109</v>
      </c>
      <c r="P6" s="163" t="s">
        <v>59</v>
      </c>
      <c r="Q6" s="163" t="s">
        <v>114</v>
      </c>
      <c r="R6" s="164">
        <v>22.63</v>
      </c>
      <c r="S6" s="164">
        <v>13.86</v>
      </c>
      <c r="T6" s="163" t="s">
        <v>61</v>
      </c>
      <c r="U6" s="162"/>
      <c r="V6" s="162"/>
      <c r="W6" s="162"/>
      <c r="X6" s="162"/>
      <c r="Y6" s="162"/>
      <c r="Z6" s="163" t="s">
        <v>111</v>
      </c>
      <c r="AA6" s="163" t="s">
        <v>63</v>
      </c>
      <c r="AB6" s="163" t="s">
        <v>64</v>
      </c>
      <c r="AC6" s="163" t="s">
        <v>115</v>
      </c>
      <c r="AD6" s="163" t="s">
        <v>66</v>
      </c>
      <c r="AE6" s="163" t="s">
        <v>67</v>
      </c>
      <c r="AF6" s="163">
        <v>132655</v>
      </c>
      <c r="AG6" s="163" t="s">
        <v>68</v>
      </c>
      <c r="AH6" s="163">
        <v>1</v>
      </c>
      <c r="AI6" s="163" t="s">
        <v>69</v>
      </c>
      <c r="AJ6" s="163">
        <v>11</v>
      </c>
      <c r="AK6" s="163">
        <v>4340</v>
      </c>
      <c r="AL6" s="163">
        <v>4340</v>
      </c>
      <c r="AM6" s="163">
        <v>111</v>
      </c>
      <c r="AN6" s="164">
        <v>0.48164305831400001</v>
      </c>
      <c r="AO6" s="165">
        <v>1</v>
      </c>
      <c r="AP6" s="214">
        <f t="shared" si="0"/>
        <v>0.48164305831400001</v>
      </c>
      <c r="AQ6" s="166">
        <v>4.2217599999999997</v>
      </c>
      <c r="AR6" s="167">
        <v>0.14412</v>
      </c>
      <c r="AS6" s="214">
        <f t="shared" si="1"/>
        <v>2.0333813978677124</v>
      </c>
      <c r="AT6" s="214">
        <f t="shared" si="2"/>
        <v>6.9414397564213678E-2</v>
      </c>
      <c r="AU6" s="165">
        <v>0.873</v>
      </c>
      <c r="AV6" s="165">
        <v>0.76949999999999996</v>
      </c>
      <c r="AW6" s="214">
        <f t="shared" si="3"/>
        <v>1.775141960338513</v>
      </c>
      <c r="AX6" s="214">
        <f t="shared" si="4"/>
        <v>5.341437892566242E-2</v>
      </c>
    </row>
    <row r="7" spans="1:50">
      <c r="A7" s="163">
        <v>11</v>
      </c>
      <c r="B7" s="163" t="s">
        <v>107</v>
      </c>
      <c r="C7" s="163" t="s">
        <v>113</v>
      </c>
      <c r="D7" s="163" t="s">
        <v>52</v>
      </c>
      <c r="E7" s="163" t="s">
        <v>53</v>
      </c>
      <c r="F7" s="163" t="s">
        <v>54</v>
      </c>
      <c r="G7" s="163" t="s">
        <v>55</v>
      </c>
      <c r="H7" s="162"/>
      <c r="I7" s="163" t="s">
        <v>56</v>
      </c>
      <c r="J7" s="163" t="s">
        <v>57</v>
      </c>
      <c r="K7" s="163">
        <v>0</v>
      </c>
      <c r="L7" s="163">
        <v>21</v>
      </c>
      <c r="M7" s="164">
        <v>-81.242980000000003</v>
      </c>
      <c r="N7" s="164">
        <v>28.99851</v>
      </c>
      <c r="O7" s="163" t="s">
        <v>109</v>
      </c>
      <c r="P7" s="163" t="s">
        <v>59</v>
      </c>
      <c r="Q7" s="163" t="s">
        <v>114</v>
      </c>
      <c r="R7" s="164">
        <v>22.63</v>
      </c>
      <c r="S7" s="164">
        <v>13.86</v>
      </c>
      <c r="T7" s="163" t="s">
        <v>61</v>
      </c>
      <c r="U7" s="162"/>
      <c r="V7" s="162"/>
      <c r="W7" s="162"/>
      <c r="X7" s="162"/>
      <c r="Y7" s="162"/>
      <c r="Z7" s="163" t="s">
        <v>111</v>
      </c>
      <c r="AA7" s="163" t="s">
        <v>63</v>
      </c>
      <c r="AB7" s="163" t="s">
        <v>64</v>
      </c>
      <c r="AC7" s="163" t="s">
        <v>115</v>
      </c>
      <c r="AD7" s="163" t="s">
        <v>66</v>
      </c>
      <c r="AE7" s="163" t="s">
        <v>67</v>
      </c>
      <c r="AF7" s="163">
        <v>132813</v>
      </c>
      <c r="AG7" s="163" t="s">
        <v>68</v>
      </c>
      <c r="AH7" s="163">
        <v>1</v>
      </c>
      <c r="AI7" s="163" t="s">
        <v>96</v>
      </c>
      <c r="AJ7" s="163">
        <v>2</v>
      </c>
      <c r="AK7" s="163">
        <v>1200</v>
      </c>
      <c r="AL7" s="163">
        <v>1200</v>
      </c>
      <c r="AM7" s="163">
        <v>102</v>
      </c>
      <c r="AN7" s="164">
        <v>7.7246735139699998E-2</v>
      </c>
      <c r="AO7" s="165">
        <v>1</v>
      </c>
      <c r="AP7" s="214">
        <f t="shared" si="0"/>
        <v>7.7246735139699998E-2</v>
      </c>
      <c r="AQ7" s="166">
        <v>7.5610790000000003</v>
      </c>
      <c r="AR7" s="167">
        <v>1.22292</v>
      </c>
      <c r="AS7" s="214">
        <f t="shared" si="1"/>
        <v>0.5840686668833478</v>
      </c>
      <c r="AT7" s="214">
        <f t="shared" si="2"/>
        <v>9.4466577337041918E-2</v>
      </c>
      <c r="AU7" s="165">
        <v>0.873</v>
      </c>
      <c r="AV7" s="165">
        <v>0.76949999999999996</v>
      </c>
      <c r="AW7" s="214">
        <f t="shared" si="3"/>
        <v>0.50989194618916267</v>
      </c>
      <c r="AX7" s="214">
        <f t="shared" si="4"/>
        <v>7.2692031260853746E-2</v>
      </c>
    </row>
    <row r="8" spans="1:50">
      <c r="A8" s="163">
        <v>11</v>
      </c>
      <c r="B8" s="163" t="s">
        <v>107</v>
      </c>
      <c r="C8" s="163" t="s">
        <v>113</v>
      </c>
      <c r="D8" s="163" t="s">
        <v>52</v>
      </c>
      <c r="E8" s="163" t="s">
        <v>53</v>
      </c>
      <c r="F8" s="163" t="s">
        <v>54</v>
      </c>
      <c r="G8" s="163" t="s">
        <v>55</v>
      </c>
      <c r="H8" s="162"/>
      <c r="I8" s="163" t="s">
        <v>56</v>
      </c>
      <c r="J8" s="163" t="s">
        <v>57</v>
      </c>
      <c r="K8" s="163">
        <v>0</v>
      </c>
      <c r="L8" s="163">
        <v>21</v>
      </c>
      <c r="M8" s="164">
        <v>-81.242980000000003</v>
      </c>
      <c r="N8" s="164">
        <v>28.99851</v>
      </c>
      <c r="O8" s="163" t="s">
        <v>109</v>
      </c>
      <c r="P8" s="163" t="s">
        <v>59</v>
      </c>
      <c r="Q8" s="163" t="s">
        <v>114</v>
      </c>
      <c r="R8" s="164">
        <v>22.63</v>
      </c>
      <c r="S8" s="164">
        <v>13.86</v>
      </c>
      <c r="T8" s="163" t="s">
        <v>61</v>
      </c>
      <c r="U8" s="162"/>
      <c r="V8" s="162"/>
      <c r="W8" s="162"/>
      <c r="X8" s="162"/>
      <c r="Y8" s="162"/>
      <c r="Z8" s="163" t="s">
        <v>111</v>
      </c>
      <c r="AA8" s="163" t="s">
        <v>63</v>
      </c>
      <c r="AB8" s="163" t="s">
        <v>64</v>
      </c>
      <c r="AC8" s="163" t="s">
        <v>115</v>
      </c>
      <c r="AD8" s="163" t="s">
        <v>66</v>
      </c>
      <c r="AE8" s="163" t="s">
        <v>67</v>
      </c>
      <c r="AF8" s="163">
        <v>124579</v>
      </c>
      <c r="AG8" s="163" t="s">
        <v>68</v>
      </c>
      <c r="AH8" s="163">
        <v>1</v>
      </c>
      <c r="AI8" s="163" t="s">
        <v>71</v>
      </c>
      <c r="AJ8" s="163">
        <v>4</v>
      </c>
      <c r="AK8" s="163">
        <v>8140</v>
      </c>
      <c r="AL8" s="163">
        <v>8140</v>
      </c>
      <c r="AM8" s="163">
        <v>104</v>
      </c>
      <c r="AN8" s="164">
        <v>1.30648494485</v>
      </c>
      <c r="AO8" s="165">
        <v>1</v>
      </c>
      <c r="AP8" s="214">
        <f t="shared" si="0"/>
        <v>1.30648494485</v>
      </c>
      <c r="AQ8" s="166">
        <v>9.0373129999999993</v>
      </c>
      <c r="AR8" s="167">
        <v>1.3466499999999999</v>
      </c>
      <c r="AS8" s="214">
        <f t="shared" si="1"/>
        <v>11.807113376397186</v>
      </c>
      <c r="AT8" s="214">
        <f t="shared" si="2"/>
        <v>1.7593779509822525</v>
      </c>
      <c r="AU8" s="165">
        <v>0.873</v>
      </c>
      <c r="AV8" s="165">
        <v>0.76949999999999996</v>
      </c>
      <c r="AW8" s="214">
        <f t="shared" si="3"/>
        <v>10.307609977594744</v>
      </c>
      <c r="AX8" s="214">
        <f t="shared" si="4"/>
        <v>1.3538413332808432</v>
      </c>
    </row>
    <row r="9" spans="1:50">
      <c r="A9" s="163">
        <v>11</v>
      </c>
      <c r="B9" s="163" t="s">
        <v>107</v>
      </c>
      <c r="C9" s="163" t="s">
        <v>113</v>
      </c>
      <c r="D9" s="163" t="s">
        <v>52</v>
      </c>
      <c r="E9" s="163" t="s">
        <v>53</v>
      </c>
      <c r="F9" s="163" t="s">
        <v>54</v>
      </c>
      <c r="G9" s="163" t="s">
        <v>55</v>
      </c>
      <c r="H9" s="162"/>
      <c r="I9" s="163" t="s">
        <v>56</v>
      </c>
      <c r="J9" s="163" t="s">
        <v>57</v>
      </c>
      <c r="K9" s="163">
        <v>0</v>
      </c>
      <c r="L9" s="163">
        <v>21</v>
      </c>
      <c r="M9" s="164">
        <v>-81.242980000000003</v>
      </c>
      <c r="N9" s="164">
        <v>28.99851</v>
      </c>
      <c r="O9" s="163" t="s">
        <v>109</v>
      </c>
      <c r="P9" s="163" t="s">
        <v>59</v>
      </c>
      <c r="Q9" s="163" t="s">
        <v>114</v>
      </c>
      <c r="R9" s="164">
        <v>22.63</v>
      </c>
      <c r="S9" s="164">
        <v>13.86</v>
      </c>
      <c r="T9" s="163" t="s">
        <v>61</v>
      </c>
      <c r="U9" s="162"/>
      <c r="V9" s="162"/>
      <c r="W9" s="162"/>
      <c r="X9" s="162"/>
      <c r="Y9" s="162"/>
      <c r="Z9" s="163" t="s">
        <v>111</v>
      </c>
      <c r="AA9" s="163" t="s">
        <v>63</v>
      </c>
      <c r="AB9" s="163" t="s">
        <v>64</v>
      </c>
      <c r="AC9" s="163" t="s">
        <v>115</v>
      </c>
      <c r="AD9" s="163" t="s">
        <v>66</v>
      </c>
      <c r="AE9" s="163" t="s">
        <v>67</v>
      </c>
      <c r="AF9" s="163">
        <v>132530</v>
      </c>
      <c r="AG9" s="163" t="s">
        <v>68</v>
      </c>
      <c r="AH9" s="163">
        <v>1</v>
      </c>
      <c r="AI9" s="163" t="s">
        <v>70</v>
      </c>
      <c r="AJ9" s="163">
        <v>13</v>
      </c>
      <c r="AK9" s="163">
        <v>6300</v>
      </c>
      <c r="AL9" s="163">
        <v>6300</v>
      </c>
      <c r="AM9" s="163">
        <v>113</v>
      </c>
      <c r="AN9" s="164">
        <v>2.07063171237E-2</v>
      </c>
      <c r="AO9" s="165">
        <v>0.999</v>
      </c>
      <c r="AP9" s="214">
        <f t="shared" si="0"/>
        <v>2.0685610806576299E-2</v>
      </c>
      <c r="AQ9" s="166">
        <v>2.6718839999999999</v>
      </c>
      <c r="AR9" s="167">
        <v>8.8819999999999996E-2</v>
      </c>
      <c r="AS9" s="214">
        <f t="shared" si="1"/>
        <v>5.5269552544318305E-2</v>
      </c>
      <c r="AT9" s="214">
        <f t="shared" si="2"/>
        <v>1.8372959518401068E-3</v>
      </c>
      <c r="AU9" s="165">
        <v>0.873</v>
      </c>
      <c r="AV9" s="165">
        <v>0.76949999999999996</v>
      </c>
      <c r="AW9" s="214">
        <f t="shared" si="3"/>
        <v>4.8250319371189877E-2</v>
      </c>
      <c r="AX9" s="214">
        <f t="shared" si="4"/>
        <v>1.4137992349409622E-3</v>
      </c>
    </row>
    <row r="10" spans="1:50">
      <c r="A10" s="163">
        <v>11</v>
      </c>
      <c r="B10" s="163" t="s">
        <v>107</v>
      </c>
      <c r="C10" s="163" t="s">
        <v>113</v>
      </c>
      <c r="D10" s="163" t="s">
        <v>52</v>
      </c>
      <c r="E10" s="163" t="s">
        <v>53</v>
      </c>
      <c r="F10" s="163" t="s">
        <v>54</v>
      </c>
      <c r="G10" s="163" t="s">
        <v>55</v>
      </c>
      <c r="H10" s="162"/>
      <c r="I10" s="163" t="s">
        <v>56</v>
      </c>
      <c r="J10" s="163" t="s">
        <v>57</v>
      </c>
      <c r="K10" s="163">
        <v>0</v>
      </c>
      <c r="L10" s="163">
        <v>21</v>
      </c>
      <c r="M10" s="164">
        <v>-81.242980000000003</v>
      </c>
      <c r="N10" s="164">
        <v>28.99851</v>
      </c>
      <c r="O10" s="163" t="s">
        <v>109</v>
      </c>
      <c r="P10" s="163" t="s">
        <v>59</v>
      </c>
      <c r="Q10" s="163" t="s">
        <v>114</v>
      </c>
      <c r="R10" s="164">
        <v>22.63</v>
      </c>
      <c r="S10" s="164">
        <v>13.86</v>
      </c>
      <c r="T10" s="163" t="s">
        <v>61</v>
      </c>
      <c r="U10" s="162"/>
      <c r="V10" s="162"/>
      <c r="W10" s="162"/>
      <c r="X10" s="162"/>
      <c r="Y10" s="162"/>
      <c r="Z10" s="163" t="s">
        <v>111</v>
      </c>
      <c r="AA10" s="163" t="s">
        <v>63</v>
      </c>
      <c r="AB10" s="163" t="s">
        <v>64</v>
      </c>
      <c r="AC10" s="163" t="s">
        <v>115</v>
      </c>
      <c r="AD10" s="163" t="s">
        <v>66</v>
      </c>
      <c r="AE10" s="163" t="s">
        <v>67</v>
      </c>
      <c r="AF10" s="163">
        <v>132532</v>
      </c>
      <c r="AG10" s="163" t="s">
        <v>68</v>
      </c>
      <c r="AH10" s="163">
        <v>1</v>
      </c>
      <c r="AI10" s="163" t="s">
        <v>71</v>
      </c>
      <c r="AJ10" s="163">
        <v>4</v>
      </c>
      <c r="AK10" s="163">
        <v>8140</v>
      </c>
      <c r="AL10" s="163">
        <v>8140</v>
      </c>
      <c r="AM10" s="163">
        <v>104</v>
      </c>
      <c r="AN10" s="164">
        <v>1.69109123563E-2</v>
      </c>
      <c r="AO10" s="165">
        <v>1</v>
      </c>
      <c r="AP10" s="214">
        <f t="shared" si="0"/>
        <v>1.69109123563E-2</v>
      </c>
      <c r="AQ10" s="166">
        <v>9.0373129999999993</v>
      </c>
      <c r="AR10" s="167">
        <v>1.3466499999999999</v>
      </c>
      <c r="AS10" s="214">
        <f t="shared" si="1"/>
        <v>0.15282920807945061</v>
      </c>
      <c r="AT10" s="214">
        <f t="shared" si="2"/>
        <v>2.2773080124611392E-2</v>
      </c>
      <c r="AU10" s="165">
        <v>0.873</v>
      </c>
      <c r="AV10" s="165">
        <v>0.76949999999999996</v>
      </c>
      <c r="AW10" s="214">
        <f t="shared" si="3"/>
        <v>0.13341989865336037</v>
      </c>
      <c r="AX10" s="214">
        <f t="shared" si="4"/>
        <v>1.7523885155888465E-2</v>
      </c>
    </row>
    <row r="11" spans="1:50">
      <c r="A11" s="163">
        <v>11</v>
      </c>
      <c r="B11" s="163" t="s">
        <v>107</v>
      </c>
      <c r="C11" s="163" t="s">
        <v>113</v>
      </c>
      <c r="D11" s="163" t="s">
        <v>52</v>
      </c>
      <c r="E11" s="163" t="s">
        <v>53</v>
      </c>
      <c r="F11" s="163" t="s">
        <v>54</v>
      </c>
      <c r="G11" s="163" t="s">
        <v>55</v>
      </c>
      <c r="H11" s="162"/>
      <c r="I11" s="163" t="s">
        <v>56</v>
      </c>
      <c r="J11" s="163" t="s">
        <v>57</v>
      </c>
      <c r="K11" s="163">
        <v>0</v>
      </c>
      <c r="L11" s="163">
        <v>21</v>
      </c>
      <c r="M11" s="164">
        <v>-81.242980000000003</v>
      </c>
      <c r="N11" s="164">
        <v>28.99851</v>
      </c>
      <c r="O11" s="163" t="s">
        <v>109</v>
      </c>
      <c r="P11" s="163" t="s">
        <v>59</v>
      </c>
      <c r="Q11" s="163" t="s">
        <v>114</v>
      </c>
      <c r="R11" s="164">
        <v>22.63</v>
      </c>
      <c r="S11" s="164">
        <v>13.86</v>
      </c>
      <c r="T11" s="163" t="s">
        <v>61</v>
      </c>
      <c r="U11" s="162"/>
      <c r="V11" s="162"/>
      <c r="W11" s="162"/>
      <c r="X11" s="162"/>
      <c r="Y11" s="162"/>
      <c r="Z11" s="163" t="s">
        <v>111</v>
      </c>
      <c r="AA11" s="163" t="s">
        <v>63</v>
      </c>
      <c r="AB11" s="163" t="s">
        <v>64</v>
      </c>
      <c r="AC11" s="163" t="s">
        <v>115</v>
      </c>
      <c r="AD11" s="163" t="s">
        <v>66</v>
      </c>
      <c r="AE11" s="163" t="s">
        <v>67</v>
      </c>
      <c r="AF11" s="163">
        <v>132112</v>
      </c>
      <c r="AG11" s="163" t="s">
        <v>68</v>
      </c>
      <c r="AH11" s="163">
        <v>1</v>
      </c>
      <c r="AI11" s="163" t="s">
        <v>92</v>
      </c>
      <c r="AJ11" s="163">
        <v>1</v>
      </c>
      <c r="AK11" s="163">
        <v>1100</v>
      </c>
      <c r="AL11" s="163">
        <v>1100</v>
      </c>
      <c r="AM11" s="163">
        <v>101</v>
      </c>
      <c r="AN11" s="164">
        <v>0.13202433253400001</v>
      </c>
      <c r="AO11" s="165">
        <v>1</v>
      </c>
      <c r="AP11" s="214">
        <f t="shared" si="0"/>
        <v>0.13202433253400001</v>
      </c>
      <c r="AQ11" s="166">
        <v>4.614395</v>
      </c>
      <c r="AR11" s="167">
        <v>0.78922000000000003</v>
      </c>
      <c r="AS11" s="214">
        <f t="shared" si="1"/>
        <v>0.60921241992322694</v>
      </c>
      <c r="AT11" s="214">
        <f t="shared" si="2"/>
        <v>0.10419624372248348</v>
      </c>
      <c r="AU11" s="165">
        <v>0.873</v>
      </c>
      <c r="AV11" s="165">
        <v>0.76949999999999996</v>
      </c>
      <c r="AW11" s="214">
        <f t="shared" si="3"/>
        <v>0.53184244259297708</v>
      </c>
      <c r="AX11" s="214">
        <f t="shared" si="4"/>
        <v>8.0179009544451035E-2</v>
      </c>
    </row>
    <row r="12" spans="1:50">
      <c r="A12" s="163">
        <v>11</v>
      </c>
      <c r="B12" s="163" t="s">
        <v>107</v>
      </c>
      <c r="C12" s="163" t="s">
        <v>113</v>
      </c>
      <c r="D12" s="163" t="s">
        <v>52</v>
      </c>
      <c r="E12" s="163" t="s">
        <v>53</v>
      </c>
      <c r="F12" s="163" t="s">
        <v>54</v>
      </c>
      <c r="G12" s="163" t="s">
        <v>55</v>
      </c>
      <c r="H12" s="162"/>
      <c r="I12" s="163" t="s">
        <v>56</v>
      </c>
      <c r="J12" s="163" t="s">
        <v>57</v>
      </c>
      <c r="K12" s="163">
        <v>0</v>
      </c>
      <c r="L12" s="163">
        <v>21</v>
      </c>
      <c r="M12" s="164">
        <v>-81.242980000000003</v>
      </c>
      <c r="N12" s="164">
        <v>28.99851</v>
      </c>
      <c r="O12" s="163" t="s">
        <v>109</v>
      </c>
      <c r="P12" s="163" t="s">
        <v>59</v>
      </c>
      <c r="Q12" s="163" t="s">
        <v>114</v>
      </c>
      <c r="R12" s="164">
        <v>22.63</v>
      </c>
      <c r="S12" s="164">
        <v>13.86</v>
      </c>
      <c r="T12" s="163" t="s">
        <v>61</v>
      </c>
      <c r="U12" s="162"/>
      <c r="V12" s="162"/>
      <c r="W12" s="162"/>
      <c r="X12" s="162"/>
      <c r="Y12" s="162"/>
      <c r="Z12" s="163" t="s">
        <v>111</v>
      </c>
      <c r="AA12" s="163" t="s">
        <v>63</v>
      </c>
      <c r="AB12" s="163" t="s">
        <v>64</v>
      </c>
      <c r="AC12" s="163" t="s">
        <v>115</v>
      </c>
      <c r="AD12" s="163" t="s">
        <v>66</v>
      </c>
      <c r="AE12" s="163" t="s">
        <v>67</v>
      </c>
      <c r="AF12" s="163">
        <v>132157</v>
      </c>
      <c r="AG12" s="163" t="s">
        <v>68</v>
      </c>
      <c r="AH12" s="163">
        <v>1</v>
      </c>
      <c r="AI12" s="163" t="s">
        <v>69</v>
      </c>
      <c r="AJ12" s="163">
        <v>11</v>
      </c>
      <c r="AK12" s="163">
        <v>4340</v>
      </c>
      <c r="AL12" s="163">
        <v>4340</v>
      </c>
      <c r="AM12" s="163">
        <v>111</v>
      </c>
      <c r="AN12" s="164">
        <v>1.3771505022299999E-3</v>
      </c>
      <c r="AO12" s="165">
        <v>1</v>
      </c>
      <c r="AP12" s="214">
        <f t="shared" si="0"/>
        <v>1.3771505022299999E-3</v>
      </c>
      <c r="AQ12" s="166">
        <v>4.2217599999999997</v>
      </c>
      <c r="AR12" s="167">
        <v>0.14412</v>
      </c>
      <c r="AS12" s="214">
        <f t="shared" si="1"/>
        <v>5.8139989042945246E-3</v>
      </c>
      <c r="AT12" s="214">
        <f t="shared" si="2"/>
        <v>1.984749303813876E-4</v>
      </c>
      <c r="AU12" s="165">
        <v>0.873</v>
      </c>
      <c r="AV12" s="165">
        <v>0.76949999999999996</v>
      </c>
      <c r="AW12" s="214">
        <f t="shared" si="3"/>
        <v>5.0756210434491199E-3</v>
      </c>
      <c r="AX12" s="214">
        <f t="shared" si="4"/>
        <v>1.5272645892847774E-4</v>
      </c>
    </row>
    <row r="13" spans="1:50">
      <c r="A13" s="163">
        <v>11</v>
      </c>
      <c r="B13" s="163" t="s">
        <v>107</v>
      </c>
      <c r="C13" s="163" t="s">
        <v>113</v>
      </c>
      <c r="D13" s="163" t="s">
        <v>52</v>
      </c>
      <c r="E13" s="163" t="s">
        <v>53</v>
      </c>
      <c r="F13" s="163" t="s">
        <v>54</v>
      </c>
      <c r="G13" s="163" t="s">
        <v>55</v>
      </c>
      <c r="H13" s="162"/>
      <c r="I13" s="163" t="s">
        <v>56</v>
      </c>
      <c r="J13" s="163" t="s">
        <v>57</v>
      </c>
      <c r="K13" s="163">
        <v>0</v>
      </c>
      <c r="L13" s="163">
        <v>21</v>
      </c>
      <c r="M13" s="164">
        <v>-81.242980000000003</v>
      </c>
      <c r="N13" s="164">
        <v>28.99851</v>
      </c>
      <c r="O13" s="163" t="s">
        <v>109</v>
      </c>
      <c r="P13" s="163" t="s">
        <v>59</v>
      </c>
      <c r="Q13" s="163" t="s">
        <v>114</v>
      </c>
      <c r="R13" s="164">
        <v>22.63</v>
      </c>
      <c r="S13" s="164">
        <v>13.86</v>
      </c>
      <c r="T13" s="163" t="s">
        <v>61</v>
      </c>
      <c r="U13" s="162"/>
      <c r="V13" s="162"/>
      <c r="W13" s="162"/>
      <c r="X13" s="162"/>
      <c r="Y13" s="162"/>
      <c r="Z13" s="163" t="s">
        <v>111</v>
      </c>
      <c r="AA13" s="163" t="s">
        <v>63</v>
      </c>
      <c r="AB13" s="163" t="s">
        <v>64</v>
      </c>
      <c r="AC13" s="163" t="s">
        <v>115</v>
      </c>
      <c r="AD13" s="163" t="s">
        <v>66</v>
      </c>
      <c r="AE13" s="163" t="s">
        <v>67</v>
      </c>
      <c r="AF13" s="163">
        <v>132310</v>
      </c>
      <c r="AG13" s="163" t="s">
        <v>68</v>
      </c>
      <c r="AH13" s="163">
        <v>1</v>
      </c>
      <c r="AI13" s="163" t="s">
        <v>70</v>
      </c>
      <c r="AJ13" s="163">
        <v>13</v>
      </c>
      <c r="AK13" s="163">
        <v>6300</v>
      </c>
      <c r="AL13" s="163">
        <v>6300</v>
      </c>
      <c r="AM13" s="163">
        <v>113</v>
      </c>
      <c r="AN13" s="164">
        <v>0.532887095541</v>
      </c>
      <c r="AO13" s="165">
        <v>0.999</v>
      </c>
      <c r="AP13" s="214">
        <f t="shared" si="0"/>
        <v>0.532354208445459</v>
      </c>
      <c r="AQ13" s="166">
        <v>2.6718839999999999</v>
      </c>
      <c r="AR13" s="167">
        <v>8.8819999999999996E-2</v>
      </c>
      <c r="AS13" s="214">
        <f t="shared" si="1"/>
        <v>1.4223886918780868</v>
      </c>
      <c r="AT13" s="214">
        <f t="shared" si="2"/>
        <v>4.7283700794125666E-2</v>
      </c>
      <c r="AU13" s="165">
        <v>0.873</v>
      </c>
      <c r="AV13" s="165">
        <v>0.76949999999999996</v>
      </c>
      <c r="AW13" s="214">
        <f t="shared" si="3"/>
        <v>1.2417453280095698</v>
      </c>
      <c r="AX13" s="214">
        <f t="shared" si="4"/>
        <v>3.6384807761079697E-2</v>
      </c>
    </row>
    <row r="14" spans="1:50">
      <c r="A14" s="163">
        <v>11</v>
      </c>
      <c r="B14" s="163" t="s">
        <v>107</v>
      </c>
      <c r="C14" s="163" t="s">
        <v>113</v>
      </c>
      <c r="D14" s="163" t="s">
        <v>52</v>
      </c>
      <c r="E14" s="163" t="s">
        <v>53</v>
      </c>
      <c r="F14" s="163" t="s">
        <v>54</v>
      </c>
      <c r="G14" s="163" t="s">
        <v>55</v>
      </c>
      <c r="H14" s="162"/>
      <c r="I14" s="163" t="s">
        <v>56</v>
      </c>
      <c r="J14" s="163" t="s">
        <v>57</v>
      </c>
      <c r="K14" s="163">
        <v>0</v>
      </c>
      <c r="L14" s="163">
        <v>21</v>
      </c>
      <c r="M14" s="164">
        <v>-81.242980000000003</v>
      </c>
      <c r="N14" s="164">
        <v>28.99851</v>
      </c>
      <c r="O14" s="163" t="s">
        <v>109</v>
      </c>
      <c r="P14" s="163" t="s">
        <v>59</v>
      </c>
      <c r="Q14" s="163" t="s">
        <v>114</v>
      </c>
      <c r="R14" s="164">
        <v>22.63</v>
      </c>
      <c r="S14" s="164">
        <v>13.86</v>
      </c>
      <c r="T14" s="163" t="s">
        <v>61</v>
      </c>
      <c r="U14" s="162"/>
      <c r="V14" s="162"/>
      <c r="W14" s="162"/>
      <c r="X14" s="162"/>
      <c r="Y14" s="162"/>
      <c r="Z14" s="163" t="s">
        <v>111</v>
      </c>
      <c r="AA14" s="163" t="s">
        <v>63</v>
      </c>
      <c r="AB14" s="163" t="s">
        <v>64</v>
      </c>
      <c r="AC14" s="163" t="s">
        <v>115</v>
      </c>
      <c r="AD14" s="163" t="s">
        <v>66</v>
      </c>
      <c r="AE14" s="163" t="s">
        <v>67</v>
      </c>
      <c r="AF14" s="163">
        <v>132750</v>
      </c>
      <c r="AG14" s="163" t="s">
        <v>68</v>
      </c>
      <c r="AH14" s="163">
        <v>1</v>
      </c>
      <c r="AI14" s="163" t="s">
        <v>70</v>
      </c>
      <c r="AJ14" s="163">
        <v>13</v>
      </c>
      <c r="AK14" s="163">
        <v>6250</v>
      </c>
      <c r="AL14" s="163">
        <v>6250</v>
      </c>
      <c r="AM14" s="163">
        <v>113</v>
      </c>
      <c r="AN14" s="164">
        <v>4.0064928205700001</v>
      </c>
      <c r="AO14" s="165">
        <v>0.999</v>
      </c>
      <c r="AP14" s="214">
        <f t="shared" si="0"/>
        <v>4.0024863277494305</v>
      </c>
      <c r="AQ14" s="166">
        <v>2.6718839999999999</v>
      </c>
      <c r="AR14" s="167">
        <v>8.8819999999999996E-2</v>
      </c>
      <c r="AS14" s="214">
        <f t="shared" si="1"/>
        <v>10.694179179332458</v>
      </c>
      <c r="AT14" s="214">
        <f t="shared" si="2"/>
        <v>0.35550083563070439</v>
      </c>
      <c r="AU14" s="165">
        <v>0.873</v>
      </c>
      <c r="AV14" s="165">
        <v>0.76949999999999996</v>
      </c>
      <c r="AW14" s="214">
        <f t="shared" si="3"/>
        <v>9.3360184235572365</v>
      </c>
      <c r="AX14" s="214">
        <f t="shared" si="4"/>
        <v>0.27355789301782701</v>
      </c>
    </row>
    <row r="15" spans="1:50">
      <c r="A15" s="163">
        <v>11</v>
      </c>
      <c r="B15" s="163" t="s">
        <v>107</v>
      </c>
      <c r="C15" s="163" t="s">
        <v>113</v>
      </c>
      <c r="D15" s="163" t="s">
        <v>52</v>
      </c>
      <c r="E15" s="163" t="s">
        <v>53</v>
      </c>
      <c r="F15" s="163" t="s">
        <v>54</v>
      </c>
      <c r="G15" s="163" t="s">
        <v>55</v>
      </c>
      <c r="H15" s="162"/>
      <c r="I15" s="163" t="s">
        <v>56</v>
      </c>
      <c r="J15" s="163" t="s">
        <v>57</v>
      </c>
      <c r="K15" s="163">
        <v>0</v>
      </c>
      <c r="L15" s="163">
        <v>21</v>
      </c>
      <c r="M15" s="164">
        <v>-81.242980000000003</v>
      </c>
      <c r="N15" s="164">
        <v>28.99851</v>
      </c>
      <c r="O15" s="163" t="s">
        <v>109</v>
      </c>
      <c r="P15" s="163" t="s">
        <v>59</v>
      </c>
      <c r="Q15" s="163" t="s">
        <v>114</v>
      </c>
      <c r="R15" s="164">
        <v>22.63</v>
      </c>
      <c r="S15" s="164">
        <v>13.86</v>
      </c>
      <c r="T15" s="163" t="s">
        <v>61</v>
      </c>
      <c r="U15" s="162"/>
      <c r="V15" s="162"/>
      <c r="W15" s="162"/>
      <c r="X15" s="162"/>
      <c r="Y15" s="162"/>
      <c r="Z15" s="163" t="s">
        <v>111</v>
      </c>
      <c r="AA15" s="163" t="s">
        <v>63</v>
      </c>
      <c r="AB15" s="163" t="s">
        <v>64</v>
      </c>
      <c r="AC15" s="163" t="s">
        <v>115</v>
      </c>
      <c r="AD15" s="163" t="s">
        <v>66</v>
      </c>
      <c r="AE15" s="163" t="s">
        <v>67</v>
      </c>
      <c r="AF15" s="163">
        <v>132533</v>
      </c>
      <c r="AG15" s="163" t="s">
        <v>68</v>
      </c>
      <c r="AH15" s="163">
        <v>1</v>
      </c>
      <c r="AI15" s="163" t="s">
        <v>92</v>
      </c>
      <c r="AJ15" s="163">
        <v>1</v>
      </c>
      <c r="AK15" s="163">
        <v>1100</v>
      </c>
      <c r="AL15" s="163">
        <v>1100</v>
      </c>
      <c r="AM15" s="163">
        <v>101</v>
      </c>
      <c r="AN15" s="164">
        <v>0.244491772931</v>
      </c>
      <c r="AO15" s="165">
        <v>1</v>
      </c>
      <c r="AP15" s="214">
        <f t="shared" si="0"/>
        <v>0.244491772931</v>
      </c>
      <c r="AQ15" s="166">
        <v>4.614395</v>
      </c>
      <c r="AR15" s="167">
        <v>0.78922000000000003</v>
      </c>
      <c r="AS15" s="214">
        <f t="shared" si="1"/>
        <v>1.1281816145539418</v>
      </c>
      <c r="AT15" s="214">
        <f t="shared" si="2"/>
        <v>0.19295779703260382</v>
      </c>
      <c r="AU15" s="165">
        <v>0.873</v>
      </c>
      <c r="AV15" s="165">
        <v>0.76949999999999996</v>
      </c>
      <c r="AW15" s="214">
        <f t="shared" si="3"/>
        <v>0.9849025495055912</v>
      </c>
      <c r="AX15" s="214">
        <f t="shared" si="4"/>
        <v>0.14848102481658865</v>
      </c>
    </row>
    <row r="16" spans="1:50">
      <c r="A16" s="163">
        <v>11</v>
      </c>
      <c r="B16" s="163" t="s">
        <v>107</v>
      </c>
      <c r="C16" s="163" t="s">
        <v>113</v>
      </c>
      <c r="D16" s="163" t="s">
        <v>52</v>
      </c>
      <c r="E16" s="163" t="s">
        <v>53</v>
      </c>
      <c r="F16" s="163" t="s">
        <v>54</v>
      </c>
      <c r="G16" s="163" t="s">
        <v>55</v>
      </c>
      <c r="H16" s="162"/>
      <c r="I16" s="163" t="s">
        <v>56</v>
      </c>
      <c r="J16" s="163" t="s">
        <v>57</v>
      </c>
      <c r="K16" s="163">
        <v>0</v>
      </c>
      <c r="L16" s="163">
        <v>21</v>
      </c>
      <c r="M16" s="164">
        <v>-81.242980000000003</v>
      </c>
      <c r="N16" s="164">
        <v>28.99851</v>
      </c>
      <c r="O16" s="163" t="s">
        <v>109</v>
      </c>
      <c r="P16" s="163" t="s">
        <v>59</v>
      </c>
      <c r="Q16" s="163" t="s">
        <v>114</v>
      </c>
      <c r="R16" s="164">
        <v>22.63</v>
      </c>
      <c r="S16" s="164">
        <v>13.86</v>
      </c>
      <c r="T16" s="163" t="s">
        <v>61</v>
      </c>
      <c r="U16" s="162"/>
      <c r="V16" s="162"/>
      <c r="W16" s="162"/>
      <c r="X16" s="162"/>
      <c r="Y16" s="162"/>
      <c r="Z16" s="163" t="s">
        <v>111</v>
      </c>
      <c r="AA16" s="163" t="s">
        <v>63</v>
      </c>
      <c r="AB16" s="163" t="s">
        <v>64</v>
      </c>
      <c r="AC16" s="163" t="s">
        <v>115</v>
      </c>
      <c r="AD16" s="163" t="s">
        <v>66</v>
      </c>
      <c r="AE16" s="163" t="s">
        <v>67</v>
      </c>
      <c r="AF16" s="163">
        <v>132798</v>
      </c>
      <c r="AG16" s="163" t="s">
        <v>68</v>
      </c>
      <c r="AH16" s="163">
        <v>1</v>
      </c>
      <c r="AI16" s="163" t="s">
        <v>70</v>
      </c>
      <c r="AJ16" s="163">
        <v>13</v>
      </c>
      <c r="AK16" s="163">
        <v>6460</v>
      </c>
      <c r="AL16" s="163">
        <v>6460</v>
      </c>
      <c r="AM16" s="163">
        <v>113</v>
      </c>
      <c r="AN16" s="164">
        <v>0.295749933844</v>
      </c>
      <c r="AO16" s="165">
        <v>0.999</v>
      </c>
      <c r="AP16" s="214">
        <f t="shared" si="0"/>
        <v>0.29545418391015599</v>
      </c>
      <c r="AQ16" s="166">
        <v>2.6718839999999999</v>
      </c>
      <c r="AR16" s="167">
        <v>8.8819999999999996E-2</v>
      </c>
      <c r="AS16" s="214">
        <f t="shared" si="1"/>
        <v>0.78941930672260319</v>
      </c>
      <c r="AT16" s="214">
        <f t="shared" si="2"/>
        <v>2.6242240614900054E-2</v>
      </c>
      <c r="AU16" s="165">
        <v>0.873</v>
      </c>
      <c r="AV16" s="165">
        <v>0.76949999999999996</v>
      </c>
      <c r="AW16" s="214">
        <f t="shared" si="3"/>
        <v>0.68916305476883255</v>
      </c>
      <c r="AX16" s="214">
        <f t="shared" si="4"/>
        <v>2.0193404153165589E-2</v>
      </c>
    </row>
    <row r="17" spans="1:50">
      <c r="A17" s="163">
        <v>11</v>
      </c>
      <c r="B17" s="163" t="s">
        <v>107</v>
      </c>
      <c r="C17" s="163" t="s">
        <v>113</v>
      </c>
      <c r="D17" s="163" t="s">
        <v>52</v>
      </c>
      <c r="E17" s="163" t="s">
        <v>53</v>
      </c>
      <c r="F17" s="163" t="s">
        <v>54</v>
      </c>
      <c r="G17" s="163" t="s">
        <v>55</v>
      </c>
      <c r="H17" s="162"/>
      <c r="I17" s="163" t="s">
        <v>56</v>
      </c>
      <c r="J17" s="163" t="s">
        <v>57</v>
      </c>
      <c r="K17" s="163">
        <v>0</v>
      </c>
      <c r="L17" s="163">
        <v>21</v>
      </c>
      <c r="M17" s="164">
        <v>-81.242980000000003</v>
      </c>
      <c r="N17" s="164">
        <v>28.99851</v>
      </c>
      <c r="O17" s="163" t="s">
        <v>109</v>
      </c>
      <c r="P17" s="163" t="s">
        <v>59</v>
      </c>
      <c r="Q17" s="163" t="s">
        <v>114</v>
      </c>
      <c r="R17" s="164">
        <v>22.63</v>
      </c>
      <c r="S17" s="164">
        <v>13.86</v>
      </c>
      <c r="T17" s="163" t="s">
        <v>61</v>
      </c>
      <c r="U17" s="162"/>
      <c r="V17" s="162"/>
      <c r="W17" s="162"/>
      <c r="X17" s="162"/>
      <c r="Y17" s="162"/>
      <c r="Z17" s="163" t="s">
        <v>111</v>
      </c>
      <c r="AA17" s="163" t="s">
        <v>63</v>
      </c>
      <c r="AB17" s="163" t="s">
        <v>64</v>
      </c>
      <c r="AC17" s="163" t="s">
        <v>115</v>
      </c>
      <c r="AD17" s="163" t="s">
        <v>66</v>
      </c>
      <c r="AE17" s="163" t="s">
        <v>67</v>
      </c>
      <c r="AF17" s="163">
        <v>132813</v>
      </c>
      <c r="AG17" s="163" t="s">
        <v>68</v>
      </c>
      <c r="AH17" s="163">
        <v>1</v>
      </c>
      <c r="AI17" s="163" t="s">
        <v>96</v>
      </c>
      <c r="AJ17" s="163">
        <v>2</v>
      </c>
      <c r="AK17" s="163">
        <v>1200</v>
      </c>
      <c r="AL17" s="163">
        <v>1200</v>
      </c>
      <c r="AM17" s="163">
        <v>102</v>
      </c>
      <c r="AN17" s="164">
        <v>1.46043492027E-2</v>
      </c>
      <c r="AO17" s="165">
        <v>1</v>
      </c>
      <c r="AP17" s="214">
        <f t="shared" si="0"/>
        <v>1.46043492027E-2</v>
      </c>
      <c r="AQ17" s="166">
        <v>7.5610790000000003</v>
      </c>
      <c r="AR17" s="167">
        <v>1.22292</v>
      </c>
      <c r="AS17" s="214">
        <f t="shared" si="1"/>
        <v>0.11042463806520172</v>
      </c>
      <c r="AT17" s="214">
        <f t="shared" si="2"/>
        <v>1.7859950726965883E-2</v>
      </c>
      <c r="AU17" s="165">
        <v>0.873</v>
      </c>
      <c r="AV17" s="165">
        <v>0.76949999999999996</v>
      </c>
      <c r="AW17" s="214">
        <f t="shared" si="3"/>
        <v>9.64007090309211E-2</v>
      </c>
      <c r="AX17" s="214">
        <f t="shared" si="4"/>
        <v>1.3743232084400247E-2</v>
      </c>
    </row>
    <row r="18" spans="1:50">
      <c r="A18" s="163">
        <v>11</v>
      </c>
      <c r="B18" s="163" t="s">
        <v>107</v>
      </c>
      <c r="C18" s="163" t="s">
        <v>113</v>
      </c>
      <c r="D18" s="163" t="s">
        <v>52</v>
      </c>
      <c r="E18" s="163" t="s">
        <v>53</v>
      </c>
      <c r="F18" s="163" t="s">
        <v>54</v>
      </c>
      <c r="G18" s="163" t="s">
        <v>55</v>
      </c>
      <c r="H18" s="162"/>
      <c r="I18" s="163" t="s">
        <v>56</v>
      </c>
      <c r="J18" s="163" t="s">
        <v>57</v>
      </c>
      <c r="K18" s="163">
        <v>0</v>
      </c>
      <c r="L18" s="163">
        <v>21</v>
      </c>
      <c r="M18" s="164">
        <v>-81.242980000000003</v>
      </c>
      <c r="N18" s="164">
        <v>28.99851</v>
      </c>
      <c r="O18" s="163" t="s">
        <v>109</v>
      </c>
      <c r="P18" s="163" t="s">
        <v>59</v>
      </c>
      <c r="Q18" s="163" t="s">
        <v>114</v>
      </c>
      <c r="R18" s="164">
        <v>22.63</v>
      </c>
      <c r="S18" s="164">
        <v>13.86</v>
      </c>
      <c r="T18" s="163" t="s">
        <v>61</v>
      </c>
      <c r="U18" s="162"/>
      <c r="V18" s="162"/>
      <c r="W18" s="162"/>
      <c r="X18" s="162"/>
      <c r="Y18" s="162"/>
      <c r="Z18" s="163" t="s">
        <v>111</v>
      </c>
      <c r="AA18" s="163" t="s">
        <v>63</v>
      </c>
      <c r="AB18" s="163" t="s">
        <v>64</v>
      </c>
      <c r="AC18" s="163" t="s">
        <v>115</v>
      </c>
      <c r="AD18" s="163" t="s">
        <v>66</v>
      </c>
      <c r="AE18" s="163" t="s">
        <v>67</v>
      </c>
      <c r="AF18" s="163">
        <v>132750</v>
      </c>
      <c r="AG18" s="163" t="s">
        <v>68</v>
      </c>
      <c r="AH18" s="163">
        <v>1</v>
      </c>
      <c r="AI18" s="163" t="s">
        <v>70</v>
      </c>
      <c r="AJ18" s="163">
        <v>13</v>
      </c>
      <c r="AK18" s="163">
        <v>6250</v>
      </c>
      <c r="AL18" s="163">
        <v>6250</v>
      </c>
      <c r="AM18" s="163">
        <v>113</v>
      </c>
      <c r="AN18" s="164">
        <v>4.5770953688099997E-2</v>
      </c>
      <c r="AO18" s="165">
        <v>0.999</v>
      </c>
      <c r="AP18" s="214">
        <f t="shared" si="0"/>
        <v>4.5725182734411896E-2</v>
      </c>
      <c r="AQ18" s="166">
        <v>2.6718839999999999</v>
      </c>
      <c r="AR18" s="167">
        <v>8.8819999999999996E-2</v>
      </c>
      <c r="AS18" s="214">
        <f t="shared" si="1"/>
        <v>0.12217238414515139</v>
      </c>
      <c r="AT18" s="214">
        <f t="shared" si="2"/>
        <v>4.0613107304704648E-3</v>
      </c>
      <c r="AU18" s="165">
        <v>0.873</v>
      </c>
      <c r="AV18" s="165">
        <v>0.76949999999999996</v>
      </c>
      <c r="AW18" s="214">
        <f t="shared" si="3"/>
        <v>0.10665649135871716</v>
      </c>
      <c r="AX18" s="214">
        <f t="shared" si="4"/>
        <v>3.1251786070970226E-3</v>
      </c>
    </row>
    <row r="19" spans="1:50">
      <c r="A19" s="163">
        <v>11</v>
      </c>
      <c r="B19" s="163" t="s">
        <v>107</v>
      </c>
      <c r="C19" s="163" t="s">
        <v>113</v>
      </c>
      <c r="D19" s="163" t="s">
        <v>52</v>
      </c>
      <c r="E19" s="163" t="s">
        <v>53</v>
      </c>
      <c r="F19" s="163" t="s">
        <v>54</v>
      </c>
      <c r="G19" s="163" t="s">
        <v>55</v>
      </c>
      <c r="H19" s="162"/>
      <c r="I19" s="163" t="s">
        <v>56</v>
      </c>
      <c r="J19" s="163" t="s">
        <v>57</v>
      </c>
      <c r="K19" s="163">
        <v>0</v>
      </c>
      <c r="L19" s="163">
        <v>21</v>
      </c>
      <c r="M19" s="164">
        <v>-81.242980000000003</v>
      </c>
      <c r="N19" s="164">
        <v>28.99851</v>
      </c>
      <c r="O19" s="163" t="s">
        <v>109</v>
      </c>
      <c r="P19" s="163" t="s">
        <v>59</v>
      </c>
      <c r="Q19" s="163" t="s">
        <v>114</v>
      </c>
      <c r="R19" s="164">
        <v>22.63</v>
      </c>
      <c r="S19" s="164">
        <v>13.86</v>
      </c>
      <c r="T19" s="163" t="s">
        <v>61</v>
      </c>
      <c r="U19" s="162"/>
      <c r="V19" s="162"/>
      <c r="W19" s="162"/>
      <c r="X19" s="162"/>
      <c r="Y19" s="162"/>
      <c r="Z19" s="163" t="s">
        <v>111</v>
      </c>
      <c r="AA19" s="163" t="s">
        <v>63</v>
      </c>
      <c r="AB19" s="163" t="s">
        <v>64</v>
      </c>
      <c r="AC19" s="163" t="s">
        <v>115</v>
      </c>
      <c r="AD19" s="163" t="s">
        <v>66</v>
      </c>
      <c r="AE19" s="163" t="s">
        <v>67</v>
      </c>
      <c r="AF19" s="163">
        <v>132533</v>
      </c>
      <c r="AG19" s="163" t="s">
        <v>68</v>
      </c>
      <c r="AH19" s="163">
        <v>1</v>
      </c>
      <c r="AI19" s="163" t="s">
        <v>92</v>
      </c>
      <c r="AJ19" s="163">
        <v>1</v>
      </c>
      <c r="AK19" s="163">
        <v>1100</v>
      </c>
      <c r="AL19" s="163">
        <v>1100</v>
      </c>
      <c r="AM19" s="163">
        <v>101</v>
      </c>
      <c r="AN19" s="164">
        <v>6.6896466783999994E-5</v>
      </c>
      <c r="AO19" s="165">
        <v>1</v>
      </c>
      <c r="AP19" s="214">
        <f t="shared" si="0"/>
        <v>6.6896466783999994E-5</v>
      </c>
      <c r="AQ19" s="166">
        <v>4.614395</v>
      </c>
      <c r="AR19" s="167">
        <v>0.78922000000000003</v>
      </c>
      <c r="AS19" s="214">
        <f t="shared" si="1"/>
        <v>3.0868672184575566E-4</v>
      </c>
      <c r="AT19" s="214">
        <f t="shared" si="2"/>
        <v>5.2796029515268478E-5</v>
      </c>
      <c r="AU19" s="165">
        <v>0.873</v>
      </c>
      <c r="AV19" s="165">
        <v>0.76949999999999996</v>
      </c>
      <c r="AW19" s="214">
        <f t="shared" si="3"/>
        <v>2.6948350817134468E-4</v>
      </c>
      <c r="AX19" s="214">
        <f t="shared" si="4"/>
        <v>4.0626544711999092E-5</v>
      </c>
    </row>
    <row r="20" spans="1:50">
      <c r="A20" s="163">
        <v>11</v>
      </c>
      <c r="B20" s="163" t="s">
        <v>107</v>
      </c>
      <c r="C20" s="163" t="s">
        <v>113</v>
      </c>
      <c r="D20" s="163" t="s">
        <v>52</v>
      </c>
      <c r="E20" s="163" t="s">
        <v>53</v>
      </c>
      <c r="F20" s="163" t="s">
        <v>54</v>
      </c>
      <c r="G20" s="163" t="s">
        <v>55</v>
      </c>
      <c r="H20" s="162"/>
      <c r="I20" s="163" t="s">
        <v>56</v>
      </c>
      <c r="J20" s="163" t="s">
        <v>57</v>
      </c>
      <c r="K20" s="163">
        <v>0</v>
      </c>
      <c r="L20" s="163">
        <v>21</v>
      </c>
      <c r="M20" s="164">
        <v>-81.242980000000003</v>
      </c>
      <c r="N20" s="164">
        <v>28.99851</v>
      </c>
      <c r="O20" s="163" t="s">
        <v>109</v>
      </c>
      <c r="P20" s="163" t="s">
        <v>59</v>
      </c>
      <c r="Q20" s="163" t="s">
        <v>114</v>
      </c>
      <c r="R20" s="164">
        <v>22.63</v>
      </c>
      <c r="S20" s="164">
        <v>13.86</v>
      </c>
      <c r="T20" s="163" t="s">
        <v>61</v>
      </c>
      <c r="U20" s="162"/>
      <c r="V20" s="162"/>
      <c r="W20" s="162"/>
      <c r="X20" s="162"/>
      <c r="Y20" s="162"/>
      <c r="Z20" s="163" t="s">
        <v>111</v>
      </c>
      <c r="AA20" s="163" t="s">
        <v>63</v>
      </c>
      <c r="AB20" s="163" t="s">
        <v>64</v>
      </c>
      <c r="AC20" s="163" t="s">
        <v>115</v>
      </c>
      <c r="AD20" s="163" t="s">
        <v>66</v>
      </c>
      <c r="AE20" s="163" t="s">
        <v>67</v>
      </c>
      <c r="AF20" s="163">
        <v>132798</v>
      </c>
      <c r="AG20" s="163" t="s">
        <v>68</v>
      </c>
      <c r="AH20" s="163">
        <v>1</v>
      </c>
      <c r="AI20" s="163" t="s">
        <v>70</v>
      </c>
      <c r="AJ20" s="163">
        <v>13</v>
      </c>
      <c r="AK20" s="163">
        <v>6460</v>
      </c>
      <c r="AL20" s="163">
        <v>6460</v>
      </c>
      <c r="AM20" s="163">
        <v>113</v>
      </c>
      <c r="AN20" s="164">
        <v>1.0779788989699999E-5</v>
      </c>
      <c r="AO20" s="165">
        <v>0.999</v>
      </c>
      <c r="AP20" s="214">
        <f t="shared" si="0"/>
        <v>1.0769009200710299E-5</v>
      </c>
      <c r="AQ20" s="166">
        <v>2.6718839999999999</v>
      </c>
      <c r="AR20" s="167">
        <v>8.8819999999999996E-2</v>
      </c>
      <c r="AS20" s="214">
        <f t="shared" si="1"/>
        <v>2.8773543379230636E-5</v>
      </c>
      <c r="AT20" s="214">
        <f t="shared" si="2"/>
        <v>9.5650339720708877E-7</v>
      </c>
      <c r="AU20" s="165">
        <v>0.873</v>
      </c>
      <c r="AV20" s="165">
        <v>0.76949999999999996</v>
      </c>
      <c r="AW20" s="214">
        <f t="shared" si="3"/>
        <v>2.5119303370068346E-5</v>
      </c>
      <c r="AX20" s="214">
        <f t="shared" si="4"/>
        <v>7.360293641508548E-7</v>
      </c>
    </row>
    <row r="21" spans="1:50">
      <c r="A21" s="163">
        <v>11</v>
      </c>
      <c r="B21" s="163" t="s">
        <v>107</v>
      </c>
      <c r="C21" s="163" t="s">
        <v>113</v>
      </c>
      <c r="D21" s="163" t="s">
        <v>52</v>
      </c>
      <c r="E21" s="163" t="s">
        <v>53</v>
      </c>
      <c r="F21" s="163" t="s">
        <v>54</v>
      </c>
      <c r="G21" s="163" t="s">
        <v>55</v>
      </c>
      <c r="H21" s="162"/>
      <c r="I21" s="163" t="s">
        <v>56</v>
      </c>
      <c r="J21" s="163" t="s">
        <v>57</v>
      </c>
      <c r="K21" s="163">
        <v>0</v>
      </c>
      <c r="L21" s="163">
        <v>21</v>
      </c>
      <c r="M21" s="164">
        <v>-81.242980000000003</v>
      </c>
      <c r="N21" s="164">
        <v>28.99851</v>
      </c>
      <c r="O21" s="163" t="s">
        <v>109</v>
      </c>
      <c r="P21" s="163" t="s">
        <v>59</v>
      </c>
      <c r="Q21" s="163" t="s">
        <v>114</v>
      </c>
      <c r="R21" s="164">
        <v>22.63</v>
      </c>
      <c r="S21" s="164">
        <v>13.86</v>
      </c>
      <c r="T21" s="163" t="s">
        <v>61</v>
      </c>
      <c r="U21" s="162"/>
      <c r="V21" s="162"/>
      <c r="W21" s="162"/>
      <c r="X21" s="162"/>
      <c r="Y21" s="162"/>
      <c r="Z21" s="163" t="s">
        <v>111</v>
      </c>
      <c r="AA21" s="163" t="s">
        <v>63</v>
      </c>
      <c r="AB21" s="163" t="s">
        <v>64</v>
      </c>
      <c r="AC21" s="163" t="s">
        <v>115</v>
      </c>
      <c r="AD21" s="163" t="s">
        <v>66</v>
      </c>
      <c r="AE21" s="163" t="s">
        <v>67</v>
      </c>
      <c r="AF21" s="163">
        <v>132532</v>
      </c>
      <c r="AG21" s="163" t="s">
        <v>68</v>
      </c>
      <c r="AH21" s="163">
        <v>1</v>
      </c>
      <c r="AI21" s="163" t="s">
        <v>71</v>
      </c>
      <c r="AJ21" s="163">
        <v>4</v>
      </c>
      <c r="AK21" s="163">
        <v>8140</v>
      </c>
      <c r="AL21" s="163">
        <v>8140</v>
      </c>
      <c r="AM21" s="163">
        <v>104</v>
      </c>
      <c r="AN21" s="164">
        <v>4.5263429753400004</v>
      </c>
      <c r="AO21" s="165">
        <v>1</v>
      </c>
      <c r="AP21" s="214">
        <f t="shared" si="0"/>
        <v>4.5263429753400004</v>
      </c>
      <c r="AQ21" s="166">
        <v>9.0373129999999993</v>
      </c>
      <c r="AR21" s="167">
        <v>1.3466499999999999</v>
      </c>
      <c r="AS21" s="214">
        <f t="shared" si="1"/>
        <v>40.905978213498862</v>
      </c>
      <c r="AT21" s="214">
        <f t="shared" si="2"/>
        <v>6.0953997677416112</v>
      </c>
      <c r="AU21" s="165">
        <v>0.873</v>
      </c>
      <c r="AV21" s="165">
        <v>0.76949999999999996</v>
      </c>
      <c r="AW21" s="214">
        <f t="shared" si="3"/>
        <v>35.710918980384506</v>
      </c>
      <c r="AX21" s="214">
        <f t="shared" si="4"/>
        <v>4.6904101212771696</v>
      </c>
    </row>
    <row r="22" spans="1:50">
      <c r="A22" s="163">
        <v>11</v>
      </c>
      <c r="B22" s="163" t="s">
        <v>107</v>
      </c>
      <c r="C22" s="163" t="s">
        <v>113</v>
      </c>
      <c r="D22" s="163" t="s">
        <v>52</v>
      </c>
      <c r="E22" s="163" t="s">
        <v>53</v>
      </c>
      <c r="F22" s="163" t="s">
        <v>54</v>
      </c>
      <c r="G22" s="163" t="s">
        <v>55</v>
      </c>
      <c r="H22" s="162"/>
      <c r="I22" s="163" t="s">
        <v>56</v>
      </c>
      <c r="J22" s="163" t="s">
        <v>57</v>
      </c>
      <c r="K22" s="163">
        <v>0</v>
      </c>
      <c r="L22" s="163">
        <v>21</v>
      </c>
      <c r="M22" s="164">
        <v>-81.242980000000003</v>
      </c>
      <c r="N22" s="164">
        <v>28.99851</v>
      </c>
      <c r="O22" s="163" t="s">
        <v>109</v>
      </c>
      <c r="P22" s="163" t="s">
        <v>59</v>
      </c>
      <c r="Q22" s="163" t="s">
        <v>114</v>
      </c>
      <c r="R22" s="164">
        <v>22.63</v>
      </c>
      <c r="S22" s="164">
        <v>13.86</v>
      </c>
      <c r="T22" s="163" t="s">
        <v>61</v>
      </c>
      <c r="U22" s="162"/>
      <c r="V22" s="162"/>
      <c r="W22" s="162"/>
      <c r="X22" s="162"/>
      <c r="Y22" s="162"/>
      <c r="Z22" s="163" t="s">
        <v>111</v>
      </c>
      <c r="AA22" s="163" t="s">
        <v>63</v>
      </c>
      <c r="AB22" s="163" t="s">
        <v>64</v>
      </c>
      <c r="AC22" s="163" t="s">
        <v>115</v>
      </c>
      <c r="AD22" s="163" t="s">
        <v>66</v>
      </c>
      <c r="AE22" s="163" t="s">
        <v>67</v>
      </c>
      <c r="AF22" s="163">
        <v>132750</v>
      </c>
      <c r="AG22" s="163" t="s">
        <v>68</v>
      </c>
      <c r="AH22" s="163">
        <v>1</v>
      </c>
      <c r="AI22" s="163" t="s">
        <v>70</v>
      </c>
      <c r="AJ22" s="163">
        <v>13</v>
      </c>
      <c r="AK22" s="163">
        <v>6250</v>
      </c>
      <c r="AL22" s="163">
        <v>6250</v>
      </c>
      <c r="AM22" s="163">
        <v>113</v>
      </c>
      <c r="AN22" s="164">
        <v>0.123109096291</v>
      </c>
      <c r="AO22" s="165">
        <v>0.999</v>
      </c>
      <c r="AP22" s="214">
        <f t="shared" si="0"/>
        <v>0.122985987194709</v>
      </c>
      <c r="AQ22" s="166">
        <v>2.6718839999999999</v>
      </c>
      <c r="AR22" s="167">
        <v>8.8819999999999996E-2</v>
      </c>
      <c r="AS22" s="214">
        <f t="shared" si="1"/>
        <v>0.32860429140974784</v>
      </c>
      <c r="AT22" s="214">
        <f t="shared" si="2"/>
        <v>1.0923615382634054E-2</v>
      </c>
      <c r="AU22" s="165">
        <v>0.873</v>
      </c>
      <c r="AV22" s="165">
        <v>0.76949999999999996</v>
      </c>
      <c r="AW22" s="214">
        <f t="shared" si="3"/>
        <v>0.28687154640070989</v>
      </c>
      <c r="AX22" s="214">
        <f t="shared" si="4"/>
        <v>8.4057220369369041E-3</v>
      </c>
    </row>
    <row r="23" spans="1:50">
      <c r="A23" s="163">
        <v>11</v>
      </c>
      <c r="B23" s="163" t="s">
        <v>107</v>
      </c>
      <c r="C23" s="163" t="s">
        <v>113</v>
      </c>
      <c r="D23" s="163" t="s">
        <v>52</v>
      </c>
      <c r="E23" s="163" t="s">
        <v>53</v>
      </c>
      <c r="F23" s="163" t="s">
        <v>54</v>
      </c>
      <c r="G23" s="163" t="s">
        <v>55</v>
      </c>
      <c r="H23" s="162"/>
      <c r="I23" s="163" t="s">
        <v>56</v>
      </c>
      <c r="J23" s="163" t="s">
        <v>57</v>
      </c>
      <c r="K23" s="163">
        <v>0</v>
      </c>
      <c r="L23" s="163">
        <v>21</v>
      </c>
      <c r="M23" s="164">
        <v>-81.242980000000003</v>
      </c>
      <c r="N23" s="164">
        <v>28.99851</v>
      </c>
      <c r="O23" s="163" t="s">
        <v>109</v>
      </c>
      <c r="P23" s="163" t="s">
        <v>59</v>
      </c>
      <c r="Q23" s="163" t="s">
        <v>114</v>
      </c>
      <c r="R23" s="164">
        <v>22.63</v>
      </c>
      <c r="S23" s="164">
        <v>13.86</v>
      </c>
      <c r="T23" s="163" t="s">
        <v>61</v>
      </c>
      <c r="U23" s="162"/>
      <c r="V23" s="162"/>
      <c r="W23" s="162"/>
      <c r="X23" s="162"/>
      <c r="Y23" s="162"/>
      <c r="Z23" s="163" t="s">
        <v>111</v>
      </c>
      <c r="AA23" s="163" t="s">
        <v>63</v>
      </c>
      <c r="AB23" s="163" t="s">
        <v>64</v>
      </c>
      <c r="AC23" s="163" t="s">
        <v>115</v>
      </c>
      <c r="AD23" s="163" t="s">
        <v>66</v>
      </c>
      <c r="AE23" s="163" t="s">
        <v>67</v>
      </c>
      <c r="AF23" s="163">
        <v>132655</v>
      </c>
      <c r="AG23" s="163" t="s">
        <v>68</v>
      </c>
      <c r="AH23" s="163">
        <v>1</v>
      </c>
      <c r="AI23" s="163" t="s">
        <v>69</v>
      </c>
      <c r="AJ23" s="163">
        <v>11</v>
      </c>
      <c r="AK23" s="163">
        <v>4340</v>
      </c>
      <c r="AL23" s="163">
        <v>4340</v>
      </c>
      <c r="AM23" s="163">
        <v>111</v>
      </c>
      <c r="AN23" s="164">
        <v>1.0458942976300001</v>
      </c>
      <c r="AO23" s="165">
        <v>1</v>
      </c>
      <c r="AP23" s="214">
        <f t="shared" si="0"/>
        <v>1.0458942976300001</v>
      </c>
      <c r="AQ23" s="166">
        <v>4.2217599999999997</v>
      </c>
      <c r="AR23" s="167">
        <v>0.14412</v>
      </c>
      <c r="AS23" s="214">
        <f t="shared" si="1"/>
        <v>4.4155147099624292</v>
      </c>
      <c r="AT23" s="214">
        <f t="shared" si="2"/>
        <v>0.1507342861744356</v>
      </c>
      <c r="AU23" s="165">
        <v>0.873</v>
      </c>
      <c r="AV23" s="165">
        <v>0.76949999999999996</v>
      </c>
      <c r="AW23" s="214">
        <f t="shared" si="3"/>
        <v>3.8547443417972005</v>
      </c>
      <c r="AX23" s="214">
        <f t="shared" si="4"/>
        <v>0.11599003321122819</v>
      </c>
    </row>
    <row r="24" spans="1:50">
      <c r="A24" s="163">
        <v>11</v>
      </c>
      <c r="B24" s="163" t="s">
        <v>107</v>
      </c>
      <c r="C24" s="163" t="s">
        <v>113</v>
      </c>
      <c r="D24" s="163" t="s">
        <v>52</v>
      </c>
      <c r="E24" s="163" t="s">
        <v>53</v>
      </c>
      <c r="F24" s="163" t="s">
        <v>54</v>
      </c>
      <c r="G24" s="163" t="s">
        <v>55</v>
      </c>
      <c r="H24" s="162"/>
      <c r="I24" s="163" t="s">
        <v>56</v>
      </c>
      <c r="J24" s="163" t="s">
        <v>57</v>
      </c>
      <c r="K24" s="163">
        <v>0</v>
      </c>
      <c r="L24" s="163">
        <v>21</v>
      </c>
      <c r="M24" s="164">
        <v>-81.242980000000003</v>
      </c>
      <c r="N24" s="164">
        <v>28.99851</v>
      </c>
      <c r="O24" s="163" t="s">
        <v>109</v>
      </c>
      <c r="P24" s="163" t="s">
        <v>59</v>
      </c>
      <c r="Q24" s="163" t="s">
        <v>114</v>
      </c>
      <c r="R24" s="164">
        <v>22.63</v>
      </c>
      <c r="S24" s="164">
        <v>13.86</v>
      </c>
      <c r="T24" s="163" t="s">
        <v>61</v>
      </c>
      <c r="U24" s="162"/>
      <c r="V24" s="162"/>
      <c r="W24" s="162"/>
      <c r="X24" s="162"/>
      <c r="Y24" s="162"/>
      <c r="Z24" s="163" t="s">
        <v>111</v>
      </c>
      <c r="AA24" s="163" t="s">
        <v>63</v>
      </c>
      <c r="AB24" s="163" t="s">
        <v>64</v>
      </c>
      <c r="AC24" s="163" t="s">
        <v>115</v>
      </c>
      <c r="AD24" s="163" t="s">
        <v>66</v>
      </c>
      <c r="AE24" s="163" t="s">
        <v>67</v>
      </c>
      <c r="AF24" s="163">
        <v>132533</v>
      </c>
      <c r="AG24" s="163" t="s">
        <v>68</v>
      </c>
      <c r="AH24" s="163">
        <v>1</v>
      </c>
      <c r="AI24" s="163" t="s">
        <v>92</v>
      </c>
      <c r="AJ24" s="163">
        <v>1</v>
      </c>
      <c r="AK24" s="163">
        <v>1100</v>
      </c>
      <c r="AL24" s="163">
        <v>1100</v>
      </c>
      <c r="AM24" s="163">
        <v>101</v>
      </c>
      <c r="AN24" s="164">
        <v>4.3506208391000003</v>
      </c>
      <c r="AO24" s="165">
        <v>1</v>
      </c>
      <c r="AP24" s="214">
        <f t="shared" si="0"/>
        <v>4.3506208391000003</v>
      </c>
      <c r="AQ24" s="166">
        <v>4.614395</v>
      </c>
      <c r="AR24" s="167">
        <v>0.78922000000000003</v>
      </c>
      <c r="AS24" s="214">
        <f t="shared" si="1"/>
        <v>20.075483046838848</v>
      </c>
      <c r="AT24" s="214">
        <f t="shared" si="2"/>
        <v>3.4335969786345024</v>
      </c>
      <c r="AU24" s="165">
        <v>0.873</v>
      </c>
      <c r="AV24" s="165">
        <v>0.76949999999999996</v>
      </c>
      <c r="AW24" s="214">
        <f t="shared" si="3"/>
        <v>17.525896699890314</v>
      </c>
      <c r="AX24" s="214">
        <f t="shared" si="4"/>
        <v>2.6421528750592493</v>
      </c>
    </row>
    <row r="25" spans="1:50">
      <c r="A25" s="163">
        <v>11</v>
      </c>
      <c r="B25" s="163" t="s">
        <v>107</v>
      </c>
      <c r="C25" s="163" t="s">
        <v>113</v>
      </c>
      <c r="D25" s="163" t="s">
        <v>52</v>
      </c>
      <c r="E25" s="163" t="s">
        <v>53</v>
      </c>
      <c r="F25" s="163" t="s">
        <v>54</v>
      </c>
      <c r="G25" s="163" t="s">
        <v>55</v>
      </c>
      <c r="H25" s="162"/>
      <c r="I25" s="163" t="s">
        <v>56</v>
      </c>
      <c r="J25" s="163" t="s">
        <v>57</v>
      </c>
      <c r="K25" s="163">
        <v>0</v>
      </c>
      <c r="L25" s="163">
        <v>21</v>
      </c>
      <c r="M25" s="164">
        <v>-81.242980000000003</v>
      </c>
      <c r="N25" s="164">
        <v>28.99851</v>
      </c>
      <c r="O25" s="163" t="s">
        <v>109</v>
      </c>
      <c r="P25" s="163" t="s">
        <v>59</v>
      </c>
      <c r="Q25" s="163" t="s">
        <v>114</v>
      </c>
      <c r="R25" s="164">
        <v>22.63</v>
      </c>
      <c r="S25" s="164">
        <v>13.86</v>
      </c>
      <c r="T25" s="163" t="s">
        <v>61</v>
      </c>
      <c r="U25" s="162"/>
      <c r="V25" s="162"/>
      <c r="W25" s="162"/>
      <c r="X25" s="162"/>
      <c r="Y25" s="162"/>
      <c r="Z25" s="163" t="s">
        <v>111</v>
      </c>
      <c r="AA25" s="163" t="s">
        <v>63</v>
      </c>
      <c r="AB25" s="163" t="s">
        <v>64</v>
      </c>
      <c r="AC25" s="163" t="s">
        <v>115</v>
      </c>
      <c r="AD25" s="163" t="s">
        <v>66</v>
      </c>
      <c r="AE25" s="163" t="s">
        <v>67</v>
      </c>
      <c r="AF25" s="163">
        <v>132798</v>
      </c>
      <c r="AG25" s="163" t="s">
        <v>68</v>
      </c>
      <c r="AH25" s="163">
        <v>1</v>
      </c>
      <c r="AI25" s="163" t="s">
        <v>70</v>
      </c>
      <c r="AJ25" s="163">
        <v>13</v>
      </c>
      <c r="AK25" s="163">
        <v>6460</v>
      </c>
      <c r="AL25" s="163">
        <v>6460</v>
      </c>
      <c r="AM25" s="163">
        <v>113</v>
      </c>
      <c r="AN25" s="164">
        <v>3.6300541443200003E-2</v>
      </c>
      <c r="AO25" s="165">
        <v>0.999</v>
      </c>
      <c r="AP25" s="214">
        <f t="shared" si="0"/>
        <v>3.6264240901756804E-2</v>
      </c>
      <c r="AQ25" s="166">
        <v>2.6718839999999999</v>
      </c>
      <c r="AR25" s="167">
        <v>8.8819999999999996E-2</v>
      </c>
      <c r="AS25" s="214">
        <f t="shared" si="1"/>
        <v>9.6893845037549581E-2</v>
      </c>
      <c r="AT25" s="214">
        <f t="shared" si="2"/>
        <v>3.2209898768940392E-3</v>
      </c>
      <c r="AU25" s="165">
        <v>0.873</v>
      </c>
      <c r="AV25" s="165">
        <v>0.76949999999999996</v>
      </c>
      <c r="AW25" s="214">
        <f t="shared" si="3"/>
        <v>8.4588326717780785E-2</v>
      </c>
      <c r="AX25" s="214">
        <f t="shared" si="4"/>
        <v>2.4785517102699629E-3</v>
      </c>
    </row>
    <row r="26" spans="1:50">
      <c r="A26" s="163">
        <v>11</v>
      </c>
      <c r="B26" s="163" t="s">
        <v>107</v>
      </c>
      <c r="C26" s="163" t="s">
        <v>113</v>
      </c>
      <c r="D26" s="163" t="s">
        <v>52</v>
      </c>
      <c r="E26" s="163" t="s">
        <v>53</v>
      </c>
      <c r="F26" s="163" t="s">
        <v>54</v>
      </c>
      <c r="G26" s="163" t="s">
        <v>55</v>
      </c>
      <c r="H26" s="162"/>
      <c r="I26" s="163" t="s">
        <v>56</v>
      </c>
      <c r="J26" s="163" t="s">
        <v>57</v>
      </c>
      <c r="K26" s="163">
        <v>0</v>
      </c>
      <c r="L26" s="163">
        <v>21</v>
      </c>
      <c r="M26" s="164">
        <v>-81.242980000000003</v>
      </c>
      <c r="N26" s="164">
        <v>28.99851</v>
      </c>
      <c r="O26" s="163" t="s">
        <v>109</v>
      </c>
      <c r="P26" s="163" t="s">
        <v>59</v>
      </c>
      <c r="Q26" s="163" t="s">
        <v>114</v>
      </c>
      <c r="R26" s="164">
        <v>22.63</v>
      </c>
      <c r="S26" s="164">
        <v>13.86</v>
      </c>
      <c r="T26" s="163" t="s">
        <v>61</v>
      </c>
      <c r="U26" s="162"/>
      <c r="V26" s="162"/>
      <c r="W26" s="162"/>
      <c r="X26" s="162"/>
      <c r="Y26" s="162"/>
      <c r="Z26" s="163" t="s">
        <v>111</v>
      </c>
      <c r="AA26" s="163" t="s">
        <v>63</v>
      </c>
      <c r="AB26" s="163" t="s">
        <v>64</v>
      </c>
      <c r="AC26" s="163" t="s">
        <v>115</v>
      </c>
      <c r="AD26" s="163" t="s">
        <v>66</v>
      </c>
      <c r="AE26" s="163" t="s">
        <v>67</v>
      </c>
      <c r="AF26" s="163">
        <v>132813</v>
      </c>
      <c r="AG26" s="163" t="s">
        <v>68</v>
      </c>
      <c r="AH26" s="163">
        <v>1</v>
      </c>
      <c r="AI26" s="163" t="s">
        <v>96</v>
      </c>
      <c r="AJ26" s="163">
        <v>2</v>
      </c>
      <c r="AK26" s="163">
        <v>1200</v>
      </c>
      <c r="AL26" s="163">
        <v>1200</v>
      </c>
      <c r="AM26" s="163">
        <v>102</v>
      </c>
      <c r="AN26" s="164">
        <v>0.63641736868400001</v>
      </c>
      <c r="AO26" s="165">
        <v>1</v>
      </c>
      <c r="AP26" s="214">
        <f t="shared" si="0"/>
        <v>0.63641736868400001</v>
      </c>
      <c r="AQ26" s="166">
        <v>7.5610790000000003</v>
      </c>
      <c r="AR26" s="167">
        <v>1.22292</v>
      </c>
      <c r="AS26" s="214">
        <f t="shared" si="1"/>
        <v>4.8120020015918499</v>
      </c>
      <c r="AT26" s="214">
        <f t="shared" si="2"/>
        <v>0.77828752851103733</v>
      </c>
      <c r="AU26" s="165">
        <v>0.873</v>
      </c>
      <c r="AV26" s="165">
        <v>0.76949999999999996</v>
      </c>
      <c r="AW26" s="214">
        <f t="shared" si="3"/>
        <v>4.2008777473896846</v>
      </c>
      <c r="AX26" s="214">
        <f t="shared" si="4"/>
        <v>0.59889225318924322</v>
      </c>
    </row>
    <row r="27" spans="1:50">
      <c r="A27" s="163">
        <v>11</v>
      </c>
      <c r="B27" s="163" t="s">
        <v>107</v>
      </c>
      <c r="C27" s="163" t="s">
        <v>113</v>
      </c>
      <c r="D27" s="163" t="s">
        <v>52</v>
      </c>
      <c r="E27" s="163" t="s">
        <v>53</v>
      </c>
      <c r="F27" s="163" t="s">
        <v>54</v>
      </c>
      <c r="G27" s="163" t="s">
        <v>55</v>
      </c>
      <c r="H27" s="162"/>
      <c r="I27" s="163" t="s">
        <v>56</v>
      </c>
      <c r="J27" s="163" t="s">
        <v>57</v>
      </c>
      <c r="K27" s="163">
        <v>0</v>
      </c>
      <c r="L27" s="163">
        <v>21</v>
      </c>
      <c r="M27" s="164">
        <v>-81.242980000000003</v>
      </c>
      <c r="N27" s="164">
        <v>28.99851</v>
      </c>
      <c r="O27" s="163" t="s">
        <v>109</v>
      </c>
      <c r="P27" s="163" t="s">
        <v>59</v>
      </c>
      <c r="Q27" s="163" t="s">
        <v>114</v>
      </c>
      <c r="R27" s="164">
        <v>22.63</v>
      </c>
      <c r="S27" s="164">
        <v>13.86</v>
      </c>
      <c r="T27" s="163" t="s">
        <v>61</v>
      </c>
      <c r="U27" s="162"/>
      <c r="V27" s="162"/>
      <c r="W27" s="162"/>
      <c r="X27" s="162"/>
      <c r="Y27" s="162"/>
      <c r="Z27" s="163" t="s">
        <v>111</v>
      </c>
      <c r="AA27" s="163" t="s">
        <v>63</v>
      </c>
      <c r="AB27" s="163" t="s">
        <v>64</v>
      </c>
      <c r="AC27" s="163" t="s">
        <v>115</v>
      </c>
      <c r="AD27" s="163" t="s">
        <v>66</v>
      </c>
      <c r="AE27" s="163" t="s">
        <v>67</v>
      </c>
      <c r="AF27" s="163">
        <v>124579</v>
      </c>
      <c r="AG27" s="163" t="s">
        <v>68</v>
      </c>
      <c r="AH27" s="163">
        <v>1</v>
      </c>
      <c r="AI27" s="163" t="s">
        <v>71</v>
      </c>
      <c r="AJ27" s="163">
        <v>4</v>
      </c>
      <c r="AK27" s="163">
        <v>8140</v>
      </c>
      <c r="AL27" s="163">
        <v>8140</v>
      </c>
      <c r="AM27" s="163">
        <v>104</v>
      </c>
      <c r="AN27" s="164">
        <v>0.110741083034</v>
      </c>
      <c r="AO27" s="165">
        <v>1</v>
      </c>
      <c r="AP27" s="214">
        <f t="shared" si="0"/>
        <v>0.110741083034</v>
      </c>
      <c r="AQ27" s="166">
        <v>9.0373129999999993</v>
      </c>
      <c r="AR27" s="167">
        <v>1.3466499999999999</v>
      </c>
      <c r="AS27" s="214">
        <f t="shared" si="1"/>
        <v>1.0008018293372476</v>
      </c>
      <c r="AT27" s="214">
        <f t="shared" si="2"/>
        <v>0.14912947946773608</v>
      </c>
      <c r="AU27" s="165">
        <v>0.873</v>
      </c>
      <c r="AV27" s="165">
        <v>0.76949999999999996</v>
      </c>
      <c r="AW27" s="214">
        <f t="shared" si="3"/>
        <v>0.8736999970114171</v>
      </c>
      <c r="AX27" s="214">
        <f t="shared" si="4"/>
        <v>0.1147551344504229</v>
      </c>
    </row>
    <row r="28" spans="1:50">
      <c r="A28" s="163">
        <v>11</v>
      </c>
      <c r="B28" s="163" t="s">
        <v>107</v>
      </c>
      <c r="C28" s="163" t="s">
        <v>113</v>
      </c>
      <c r="D28" s="163" t="s">
        <v>52</v>
      </c>
      <c r="E28" s="163" t="s">
        <v>53</v>
      </c>
      <c r="F28" s="163" t="s">
        <v>54</v>
      </c>
      <c r="G28" s="163" t="s">
        <v>55</v>
      </c>
      <c r="H28" s="162"/>
      <c r="I28" s="163" t="s">
        <v>56</v>
      </c>
      <c r="J28" s="163" t="s">
        <v>57</v>
      </c>
      <c r="K28" s="163">
        <v>0</v>
      </c>
      <c r="L28" s="163">
        <v>21</v>
      </c>
      <c r="M28" s="164">
        <v>-81.242980000000003</v>
      </c>
      <c r="N28" s="164">
        <v>28.99851</v>
      </c>
      <c r="O28" s="163" t="s">
        <v>109</v>
      </c>
      <c r="P28" s="163" t="s">
        <v>59</v>
      </c>
      <c r="Q28" s="163" t="s">
        <v>114</v>
      </c>
      <c r="R28" s="164">
        <v>22.63</v>
      </c>
      <c r="S28" s="164">
        <v>13.86</v>
      </c>
      <c r="T28" s="163" t="s">
        <v>61</v>
      </c>
      <c r="U28" s="162"/>
      <c r="V28" s="162"/>
      <c r="W28" s="162"/>
      <c r="X28" s="162"/>
      <c r="Y28" s="162"/>
      <c r="Z28" s="163" t="s">
        <v>111</v>
      </c>
      <c r="AA28" s="163" t="s">
        <v>63</v>
      </c>
      <c r="AB28" s="163" t="s">
        <v>64</v>
      </c>
      <c r="AC28" s="163" t="s">
        <v>115</v>
      </c>
      <c r="AD28" s="163" t="s">
        <v>66</v>
      </c>
      <c r="AE28" s="163" t="s">
        <v>67</v>
      </c>
      <c r="AF28" s="163">
        <v>132530</v>
      </c>
      <c r="AG28" s="163" t="s">
        <v>68</v>
      </c>
      <c r="AH28" s="163">
        <v>1</v>
      </c>
      <c r="AI28" s="163" t="s">
        <v>70</v>
      </c>
      <c r="AJ28" s="163">
        <v>13</v>
      </c>
      <c r="AK28" s="163">
        <v>6300</v>
      </c>
      <c r="AL28" s="163">
        <v>6300</v>
      </c>
      <c r="AM28" s="163">
        <v>113</v>
      </c>
      <c r="AN28" s="164">
        <v>0.126838261428</v>
      </c>
      <c r="AO28" s="165">
        <v>0.999</v>
      </c>
      <c r="AP28" s="214">
        <f t="shared" si="0"/>
        <v>0.126711423166572</v>
      </c>
      <c r="AQ28" s="166">
        <v>2.6718839999999999</v>
      </c>
      <c r="AR28" s="167">
        <v>8.8819999999999996E-2</v>
      </c>
      <c r="AS28" s="214">
        <f t="shared" si="1"/>
        <v>0.33855822417599302</v>
      </c>
      <c r="AT28" s="214">
        <f t="shared" si="2"/>
        <v>1.1254508605654924E-2</v>
      </c>
      <c r="AU28" s="165">
        <v>0.873</v>
      </c>
      <c r="AV28" s="165">
        <v>0.76949999999999996</v>
      </c>
      <c r="AW28" s="214">
        <f t="shared" si="3"/>
        <v>0.29556132970564192</v>
      </c>
      <c r="AX28" s="214">
        <f t="shared" si="4"/>
        <v>8.6603443720514629E-3</v>
      </c>
    </row>
    <row r="29" spans="1:50">
      <c r="A29" s="163">
        <v>11</v>
      </c>
      <c r="B29" s="163" t="s">
        <v>107</v>
      </c>
      <c r="C29" s="163" t="s">
        <v>113</v>
      </c>
      <c r="D29" s="163" t="s">
        <v>52</v>
      </c>
      <c r="E29" s="163" t="s">
        <v>53</v>
      </c>
      <c r="F29" s="163" t="s">
        <v>54</v>
      </c>
      <c r="G29" s="163" t="s">
        <v>55</v>
      </c>
      <c r="H29" s="162"/>
      <c r="I29" s="163" t="s">
        <v>56</v>
      </c>
      <c r="J29" s="163" t="s">
        <v>57</v>
      </c>
      <c r="K29" s="163">
        <v>0</v>
      </c>
      <c r="L29" s="163">
        <v>21</v>
      </c>
      <c r="M29" s="164">
        <v>-81.242980000000003</v>
      </c>
      <c r="N29" s="164">
        <v>28.99851</v>
      </c>
      <c r="O29" s="163" t="s">
        <v>109</v>
      </c>
      <c r="P29" s="163" t="s">
        <v>59</v>
      </c>
      <c r="Q29" s="163" t="s">
        <v>114</v>
      </c>
      <c r="R29" s="164">
        <v>22.63</v>
      </c>
      <c r="S29" s="164">
        <v>13.86</v>
      </c>
      <c r="T29" s="163" t="s">
        <v>61</v>
      </c>
      <c r="U29" s="162"/>
      <c r="V29" s="162"/>
      <c r="W29" s="162"/>
      <c r="X29" s="162"/>
      <c r="Y29" s="162"/>
      <c r="Z29" s="163" t="s">
        <v>111</v>
      </c>
      <c r="AA29" s="163" t="s">
        <v>63</v>
      </c>
      <c r="AB29" s="163" t="s">
        <v>64</v>
      </c>
      <c r="AC29" s="163" t="s">
        <v>115</v>
      </c>
      <c r="AD29" s="163" t="s">
        <v>66</v>
      </c>
      <c r="AE29" s="163" t="s">
        <v>67</v>
      </c>
      <c r="AF29" s="163">
        <v>132532</v>
      </c>
      <c r="AG29" s="163" t="s">
        <v>68</v>
      </c>
      <c r="AH29" s="163">
        <v>1</v>
      </c>
      <c r="AI29" s="163" t="s">
        <v>71</v>
      </c>
      <c r="AJ29" s="163">
        <v>4</v>
      </c>
      <c r="AK29" s="163">
        <v>8140</v>
      </c>
      <c r="AL29" s="163">
        <v>8140</v>
      </c>
      <c r="AM29" s="163">
        <v>104</v>
      </c>
      <c r="AN29" s="164">
        <v>0.62472701735199998</v>
      </c>
      <c r="AO29" s="165">
        <v>1</v>
      </c>
      <c r="AP29" s="214">
        <f t="shared" si="0"/>
        <v>0.62472701735199998</v>
      </c>
      <c r="AQ29" s="166">
        <v>9.0373129999999993</v>
      </c>
      <c r="AR29" s="167">
        <v>1.3466499999999999</v>
      </c>
      <c r="AS29" s="214">
        <f t="shared" si="1"/>
        <v>5.6458535953664546</v>
      </c>
      <c r="AT29" s="214">
        <f t="shared" si="2"/>
        <v>0.84128863791707076</v>
      </c>
      <c r="AU29" s="165">
        <v>0.873</v>
      </c>
      <c r="AV29" s="165">
        <v>0.76949999999999996</v>
      </c>
      <c r="AW29" s="214">
        <f t="shared" si="3"/>
        <v>4.9288301887549144</v>
      </c>
      <c r="AX29" s="214">
        <f t="shared" si="4"/>
        <v>0.64737160687718587</v>
      </c>
    </row>
    <row r="30" spans="1:50">
      <c r="A30" s="163">
        <v>11</v>
      </c>
      <c r="B30" s="163" t="s">
        <v>107</v>
      </c>
      <c r="C30" s="163" t="s">
        <v>113</v>
      </c>
      <c r="D30" s="163" t="s">
        <v>52</v>
      </c>
      <c r="E30" s="163" t="s">
        <v>53</v>
      </c>
      <c r="F30" s="163" t="s">
        <v>54</v>
      </c>
      <c r="G30" s="163" t="s">
        <v>55</v>
      </c>
      <c r="H30" s="162"/>
      <c r="I30" s="163" t="s">
        <v>56</v>
      </c>
      <c r="J30" s="163" t="s">
        <v>57</v>
      </c>
      <c r="K30" s="163">
        <v>0</v>
      </c>
      <c r="L30" s="163">
        <v>21</v>
      </c>
      <c r="M30" s="164">
        <v>-81.242980000000003</v>
      </c>
      <c r="N30" s="164">
        <v>28.99851</v>
      </c>
      <c r="O30" s="163" t="s">
        <v>109</v>
      </c>
      <c r="P30" s="163" t="s">
        <v>59</v>
      </c>
      <c r="Q30" s="163" t="s">
        <v>114</v>
      </c>
      <c r="R30" s="164">
        <v>22.63</v>
      </c>
      <c r="S30" s="164">
        <v>13.86</v>
      </c>
      <c r="T30" s="163" t="s">
        <v>61</v>
      </c>
      <c r="U30" s="162"/>
      <c r="V30" s="162"/>
      <c r="W30" s="162"/>
      <c r="X30" s="162"/>
      <c r="Y30" s="162"/>
      <c r="Z30" s="163" t="s">
        <v>111</v>
      </c>
      <c r="AA30" s="163" t="s">
        <v>63</v>
      </c>
      <c r="AB30" s="163" t="s">
        <v>64</v>
      </c>
      <c r="AC30" s="163" t="s">
        <v>115</v>
      </c>
      <c r="AD30" s="163" t="s">
        <v>66</v>
      </c>
      <c r="AE30" s="163" t="s">
        <v>67</v>
      </c>
      <c r="AF30" s="163">
        <v>132112</v>
      </c>
      <c r="AG30" s="163" t="s">
        <v>68</v>
      </c>
      <c r="AH30" s="163">
        <v>1</v>
      </c>
      <c r="AI30" s="163" t="s">
        <v>92</v>
      </c>
      <c r="AJ30" s="163">
        <v>1</v>
      </c>
      <c r="AK30" s="163">
        <v>1100</v>
      </c>
      <c r="AL30" s="163">
        <v>1100</v>
      </c>
      <c r="AM30" s="163">
        <v>101</v>
      </c>
      <c r="AN30" s="164">
        <v>0.21557722188799999</v>
      </c>
      <c r="AO30" s="165">
        <v>1</v>
      </c>
      <c r="AP30" s="214">
        <f t="shared" si="0"/>
        <v>0.21557722188799999</v>
      </c>
      <c r="AQ30" s="166">
        <v>4.614395</v>
      </c>
      <c r="AR30" s="167">
        <v>0.78922000000000003</v>
      </c>
      <c r="AS30" s="214">
        <f t="shared" si="1"/>
        <v>0.9947584547938777</v>
      </c>
      <c r="AT30" s="214">
        <f t="shared" si="2"/>
        <v>0.17013785505844736</v>
      </c>
      <c r="AU30" s="165">
        <v>0.873</v>
      </c>
      <c r="AV30" s="165">
        <v>0.76949999999999996</v>
      </c>
      <c r="AW30" s="214">
        <f t="shared" si="3"/>
        <v>0.86842413103505522</v>
      </c>
      <c r="AX30" s="214">
        <f t="shared" si="4"/>
        <v>0.13092107946747525</v>
      </c>
    </row>
    <row r="31" spans="1:50">
      <c r="A31" s="163">
        <v>11</v>
      </c>
      <c r="B31" s="163" t="s">
        <v>107</v>
      </c>
      <c r="C31" s="163" t="s">
        <v>113</v>
      </c>
      <c r="D31" s="163" t="s">
        <v>52</v>
      </c>
      <c r="E31" s="163" t="s">
        <v>53</v>
      </c>
      <c r="F31" s="163" t="s">
        <v>54</v>
      </c>
      <c r="G31" s="163" t="s">
        <v>55</v>
      </c>
      <c r="H31" s="162"/>
      <c r="I31" s="163" t="s">
        <v>56</v>
      </c>
      <c r="J31" s="163" t="s">
        <v>57</v>
      </c>
      <c r="K31" s="163">
        <v>0</v>
      </c>
      <c r="L31" s="163">
        <v>21</v>
      </c>
      <c r="M31" s="164">
        <v>-81.242980000000003</v>
      </c>
      <c r="N31" s="164">
        <v>28.99851</v>
      </c>
      <c r="O31" s="163" t="s">
        <v>109</v>
      </c>
      <c r="P31" s="163" t="s">
        <v>59</v>
      </c>
      <c r="Q31" s="163" t="s">
        <v>114</v>
      </c>
      <c r="R31" s="164">
        <v>22.63</v>
      </c>
      <c r="S31" s="164">
        <v>13.86</v>
      </c>
      <c r="T31" s="163" t="s">
        <v>61</v>
      </c>
      <c r="U31" s="162"/>
      <c r="V31" s="162"/>
      <c r="W31" s="162"/>
      <c r="X31" s="162"/>
      <c r="Y31" s="162"/>
      <c r="Z31" s="163" t="s">
        <v>111</v>
      </c>
      <c r="AA31" s="163" t="s">
        <v>63</v>
      </c>
      <c r="AB31" s="163" t="s">
        <v>64</v>
      </c>
      <c r="AC31" s="163" t="s">
        <v>115</v>
      </c>
      <c r="AD31" s="163" t="s">
        <v>66</v>
      </c>
      <c r="AE31" s="163" t="s">
        <v>67</v>
      </c>
      <c r="AF31" s="163">
        <v>132655</v>
      </c>
      <c r="AG31" s="163" t="s">
        <v>68</v>
      </c>
      <c r="AH31" s="163">
        <v>1</v>
      </c>
      <c r="AI31" s="163" t="s">
        <v>69</v>
      </c>
      <c r="AJ31" s="163">
        <v>11</v>
      </c>
      <c r="AK31" s="163">
        <v>4340</v>
      </c>
      <c r="AL31" s="163">
        <v>4340</v>
      </c>
      <c r="AM31" s="163">
        <v>111</v>
      </c>
      <c r="AN31" s="164">
        <v>9.4929373228199998E-2</v>
      </c>
      <c r="AO31" s="165">
        <v>1</v>
      </c>
      <c r="AP31" s="214">
        <f t="shared" si="0"/>
        <v>9.4929373228199998E-2</v>
      </c>
      <c r="AQ31" s="166">
        <v>4.2217599999999997</v>
      </c>
      <c r="AR31" s="167">
        <v>0.14412</v>
      </c>
      <c r="AS31" s="214">
        <f t="shared" si="1"/>
        <v>0.40076903071988562</v>
      </c>
      <c r="AT31" s="214">
        <f t="shared" si="2"/>
        <v>1.3681221269648184E-2</v>
      </c>
      <c r="AU31" s="165">
        <v>0.873</v>
      </c>
      <c r="AV31" s="165">
        <v>0.76949999999999996</v>
      </c>
      <c r="AW31" s="214">
        <f t="shared" si="3"/>
        <v>0.34987136381846012</v>
      </c>
      <c r="AX31" s="214">
        <f t="shared" si="4"/>
        <v>1.0527699766994277E-2</v>
      </c>
    </row>
    <row r="32" spans="1:50">
      <c r="A32" s="163">
        <v>11</v>
      </c>
      <c r="B32" s="163" t="s">
        <v>107</v>
      </c>
      <c r="C32" s="163" t="s">
        <v>113</v>
      </c>
      <c r="D32" s="163" t="s">
        <v>52</v>
      </c>
      <c r="E32" s="163" t="s">
        <v>53</v>
      </c>
      <c r="F32" s="163" t="s">
        <v>54</v>
      </c>
      <c r="G32" s="163" t="s">
        <v>55</v>
      </c>
      <c r="H32" s="162"/>
      <c r="I32" s="163" t="s">
        <v>56</v>
      </c>
      <c r="J32" s="163" t="s">
        <v>57</v>
      </c>
      <c r="K32" s="163">
        <v>0</v>
      </c>
      <c r="L32" s="163">
        <v>21</v>
      </c>
      <c r="M32" s="164">
        <v>-81.242980000000003</v>
      </c>
      <c r="N32" s="164">
        <v>28.99851</v>
      </c>
      <c r="O32" s="163" t="s">
        <v>109</v>
      </c>
      <c r="P32" s="163" t="s">
        <v>59</v>
      </c>
      <c r="Q32" s="163" t="s">
        <v>114</v>
      </c>
      <c r="R32" s="164">
        <v>22.63</v>
      </c>
      <c r="S32" s="164">
        <v>13.86</v>
      </c>
      <c r="T32" s="163" t="s">
        <v>61</v>
      </c>
      <c r="U32" s="162"/>
      <c r="V32" s="162"/>
      <c r="W32" s="162"/>
      <c r="X32" s="162"/>
      <c r="Y32" s="162"/>
      <c r="Z32" s="163" t="s">
        <v>111</v>
      </c>
      <c r="AA32" s="163" t="s">
        <v>63</v>
      </c>
      <c r="AB32" s="163" t="s">
        <v>64</v>
      </c>
      <c r="AC32" s="163" t="s">
        <v>115</v>
      </c>
      <c r="AD32" s="163" t="s">
        <v>66</v>
      </c>
      <c r="AE32" s="163" t="s">
        <v>67</v>
      </c>
      <c r="AF32" s="163">
        <v>132533</v>
      </c>
      <c r="AG32" s="163" t="s">
        <v>68</v>
      </c>
      <c r="AH32" s="163">
        <v>1</v>
      </c>
      <c r="AI32" s="163" t="s">
        <v>92</v>
      </c>
      <c r="AJ32" s="163">
        <v>1</v>
      </c>
      <c r="AK32" s="163">
        <v>1100</v>
      </c>
      <c r="AL32" s="163">
        <v>1100</v>
      </c>
      <c r="AM32" s="163">
        <v>101</v>
      </c>
      <c r="AN32" s="164">
        <v>0.143528107194</v>
      </c>
      <c r="AO32" s="165">
        <v>1</v>
      </c>
      <c r="AP32" s="214">
        <f t="shared" si="0"/>
        <v>0.143528107194</v>
      </c>
      <c r="AQ32" s="166">
        <v>4.614395</v>
      </c>
      <c r="AR32" s="167">
        <v>0.78922000000000003</v>
      </c>
      <c r="AS32" s="214">
        <f t="shared" si="1"/>
        <v>0.66229538019545764</v>
      </c>
      <c r="AT32" s="214">
        <f t="shared" si="2"/>
        <v>0.11327525275964868</v>
      </c>
      <c r="AU32" s="165">
        <v>0.873</v>
      </c>
      <c r="AV32" s="165">
        <v>0.76949999999999996</v>
      </c>
      <c r="AW32" s="214">
        <f t="shared" si="3"/>
        <v>0.5781838669106345</v>
      </c>
      <c r="AX32" s="214">
        <f t="shared" si="4"/>
        <v>8.7165306998549658E-2</v>
      </c>
    </row>
    <row r="33" spans="40:50">
      <c r="AN33" s="212">
        <f>SUM(AN2:AN32)</f>
        <v>22.633278398627606</v>
      </c>
      <c r="AP33" s="214">
        <f>SUM(AP2:AP32)</f>
        <v>22.627278450931481</v>
      </c>
      <c r="AW33" s="214">
        <f>SUM(AW2:AW32)</f>
        <v>111.61001185471592</v>
      </c>
      <c r="AX33" s="214">
        <f>SUM(AX2:AX32)</f>
        <v>13.2051637988043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X12"/>
  <sheetViews>
    <sheetView topLeftCell="AC1" workbookViewId="0">
      <selection activeCell="AX12" sqref="AX12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56" t="s">
        <v>10</v>
      </c>
      <c r="L1" s="56" t="s">
        <v>11</v>
      </c>
      <c r="M1" s="57" t="s">
        <v>12</v>
      </c>
      <c r="N1" s="57" t="s">
        <v>13</v>
      </c>
      <c r="O1" s="56" t="s">
        <v>14</v>
      </c>
      <c r="P1" s="56" t="s">
        <v>15</v>
      </c>
      <c r="Q1" s="56" t="s">
        <v>16</v>
      </c>
      <c r="R1" s="57" t="s">
        <v>17</v>
      </c>
      <c r="S1" s="57" t="s">
        <v>18</v>
      </c>
      <c r="T1" s="56" t="s">
        <v>19</v>
      </c>
      <c r="U1" s="56" t="s">
        <v>20</v>
      </c>
      <c r="V1" s="56" t="s">
        <v>21</v>
      </c>
      <c r="W1" s="56" t="s">
        <v>22</v>
      </c>
      <c r="X1" s="56" t="s">
        <v>23</v>
      </c>
      <c r="Y1" s="56" t="s">
        <v>24</v>
      </c>
      <c r="Z1" s="56" t="s">
        <v>25</v>
      </c>
      <c r="AA1" s="56" t="s">
        <v>26</v>
      </c>
      <c r="AB1" s="56" t="s">
        <v>27</v>
      </c>
      <c r="AC1" s="56" t="s">
        <v>28</v>
      </c>
      <c r="AD1" s="56" t="s">
        <v>29</v>
      </c>
      <c r="AE1" s="56" t="s">
        <v>30</v>
      </c>
      <c r="AF1" s="56" t="s">
        <v>31</v>
      </c>
      <c r="AG1" s="56" t="s">
        <v>32</v>
      </c>
      <c r="AH1" s="56" t="s">
        <v>33</v>
      </c>
      <c r="AI1" s="56" t="s">
        <v>34</v>
      </c>
      <c r="AJ1" s="56" t="s">
        <v>35</v>
      </c>
      <c r="AK1" s="56" t="s">
        <v>36</v>
      </c>
      <c r="AL1" s="56" t="s">
        <v>37</v>
      </c>
      <c r="AM1" s="56" t="s">
        <v>38</v>
      </c>
      <c r="AN1" s="57" t="s">
        <v>49</v>
      </c>
      <c r="AO1" s="58" t="s">
        <v>39</v>
      </c>
      <c r="AP1" s="59" t="s">
        <v>40</v>
      </c>
      <c r="AQ1" s="59" t="s">
        <v>41</v>
      </c>
      <c r="AR1" s="60" t="s">
        <v>42</v>
      </c>
      <c r="AS1" s="59" t="s">
        <v>43</v>
      </c>
      <c r="AT1" s="59" t="s">
        <v>44</v>
      </c>
      <c r="AU1" s="58" t="s">
        <v>45</v>
      </c>
      <c r="AV1" s="58" t="s">
        <v>46</v>
      </c>
      <c r="AW1" s="59" t="s">
        <v>47</v>
      </c>
      <c r="AX1" s="59" t="s">
        <v>48</v>
      </c>
    </row>
    <row r="2" spans="1:50">
      <c r="A2" s="169">
        <v>12</v>
      </c>
      <c r="B2" s="169" t="s">
        <v>107</v>
      </c>
      <c r="C2" s="169" t="s">
        <v>116</v>
      </c>
      <c r="D2" s="169" t="s">
        <v>52</v>
      </c>
      <c r="E2" s="169" t="s">
        <v>53</v>
      </c>
      <c r="F2" s="169" t="s">
        <v>54</v>
      </c>
      <c r="G2" s="169" t="s">
        <v>55</v>
      </c>
      <c r="H2" s="168"/>
      <c r="I2" s="169" t="s">
        <v>56</v>
      </c>
      <c r="J2" s="169" t="s">
        <v>57</v>
      </c>
      <c r="K2" s="169">
        <v>0</v>
      </c>
      <c r="L2" s="169">
        <v>21</v>
      </c>
      <c r="M2" s="170">
        <v>-81.24203</v>
      </c>
      <c r="N2" s="170">
        <v>29.002120000000001</v>
      </c>
      <c r="O2" s="169" t="s">
        <v>109</v>
      </c>
      <c r="P2" s="169" t="s">
        <v>59</v>
      </c>
      <c r="Q2" s="169" t="s">
        <v>117</v>
      </c>
      <c r="R2" s="170">
        <v>10.75</v>
      </c>
      <c r="S2" s="170">
        <v>10.81</v>
      </c>
      <c r="T2" s="169" t="s">
        <v>61</v>
      </c>
      <c r="U2" s="168"/>
      <c r="V2" s="168"/>
      <c r="W2" s="168"/>
      <c r="X2" s="168"/>
      <c r="Y2" s="168"/>
      <c r="Z2" s="169" t="s">
        <v>111</v>
      </c>
      <c r="AA2" s="169" t="s">
        <v>63</v>
      </c>
      <c r="AB2" s="169" t="s">
        <v>64</v>
      </c>
      <c r="AC2" s="169" t="s">
        <v>118</v>
      </c>
      <c r="AD2" s="169" t="s">
        <v>66</v>
      </c>
      <c r="AE2" s="169" t="s">
        <v>67</v>
      </c>
      <c r="AF2" s="169">
        <v>124579</v>
      </c>
      <c r="AG2" s="169" t="s">
        <v>68</v>
      </c>
      <c r="AH2" s="169">
        <v>1</v>
      </c>
      <c r="AI2" s="169" t="s">
        <v>71</v>
      </c>
      <c r="AJ2" s="169">
        <v>4</v>
      </c>
      <c r="AK2" s="169">
        <v>8140</v>
      </c>
      <c r="AL2" s="169">
        <v>8140</v>
      </c>
      <c r="AM2" s="169">
        <v>104</v>
      </c>
      <c r="AN2" s="170">
        <v>1.1394667914700001</v>
      </c>
      <c r="AO2" s="171">
        <v>1</v>
      </c>
      <c r="AP2" s="172">
        <f>AN2*AO2</f>
        <v>1.1394667914700001</v>
      </c>
      <c r="AQ2" s="172">
        <v>9.0373129999999993</v>
      </c>
      <c r="AR2" s="173">
        <v>1.3466499999999999</v>
      </c>
      <c r="AS2" s="172">
        <f>AP2*AQ2</f>
        <v>10.297718047620119</v>
      </c>
      <c r="AT2" s="172">
        <f>AP2*AR2</f>
        <v>1.5344629547330755</v>
      </c>
      <c r="AU2" s="171">
        <v>0.873</v>
      </c>
      <c r="AV2" s="171">
        <v>0.76949999999999996</v>
      </c>
      <c r="AW2" s="172">
        <f>AS2*AU2</f>
        <v>8.9899078555723637</v>
      </c>
      <c r="AX2" s="172">
        <f>AT2*AV2</f>
        <v>1.1807692436671016</v>
      </c>
    </row>
    <row r="3" spans="1:50">
      <c r="A3" s="169">
        <v>12</v>
      </c>
      <c r="B3" s="169" t="s">
        <v>107</v>
      </c>
      <c r="C3" s="169" t="s">
        <v>116</v>
      </c>
      <c r="D3" s="169" t="s">
        <v>52</v>
      </c>
      <c r="E3" s="169" t="s">
        <v>53</v>
      </c>
      <c r="F3" s="169" t="s">
        <v>54</v>
      </c>
      <c r="G3" s="169" t="s">
        <v>55</v>
      </c>
      <c r="H3" s="168"/>
      <c r="I3" s="169" t="s">
        <v>56</v>
      </c>
      <c r="J3" s="169" t="s">
        <v>57</v>
      </c>
      <c r="K3" s="169">
        <v>0</v>
      </c>
      <c r="L3" s="169">
        <v>21</v>
      </c>
      <c r="M3" s="170">
        <v>-81.24203</v>
      </c>
      <c r="N3" s="170">
        <v>29.002120000000001</v>
      </c>
      <c r="O3" s="169" t="s">
        <v>109</v>
      </c>
      <c r="P3" s="169" t="s">
        <v>59</v>
      </c>
      <c r="Q3" s="169" t="s">
        <v>117</v>
      </c>
      <c r="R3" s="170">
        <v>10.75</v>
      </c>
      <c r="S3" s="170">
        <v>10.81</v>
      </c>
      <c r="T3" s="169" t="s">
        <v>61</v>
      </c>
      <c r="U3" s="168"/>
      <c r="V3" s="168"/>
      <c r="W3" s="168"/>
      <c r="X3" s="168"/>
      <c r="Y3" s="168"/>
      <c r="Z3" s="169" t="s">
        <v>111</v>
      </c>
      <c r="AA3" s="169" t="s">
        <v>63</v>
      </c>
      <c r="AB3" s="169" t="s">
        <v>64</v>
      </c>
      <c r="AC3" s="169" t="s">
        <v>118</v>
      </c>
      <c r="AD3" s="169" t="s">
        <v>66</v>
      </c>
      <c r="AE3" s="169" t="s">
        <v>67</v>
      </c>
      <c r="AF3" s="169">
        <v>132112</v>
      </c>
      <c r="AG3" s="169" t="s">
        <v>68</v>
      </c>
      <c r="AH3" s="169">
        <v>1</v>
      </c>
      <c r="AI3" s="169" t="s">
        <v>92</v>
      </c>
      <c r="AJ3" s="169">
        <v>1</v>
      </c>
      <c r="AK3" s="169">
        <v>1100</v>
      </c>
      <c r="AL3" s="169">
        <v>1100</v>
      </c>
      <c r="AM3" s="169">
        <v>101</v>
      </c>
      <c r="AN3" s="170">
        <v>0.375919400766</v>
      </c>
      <c r="AO3" s="171">
        <v>1</v>
      </c>
      <c r="AP3" s="214">
        <f t="shared" ref="AP3:AP11" si="0">AN3*AO3</f>
        <v>0.375919400766</v>
      </c>
      <c r="AQ3" s="172">
        <v>4.614395</v>
      </c>
      <c r="AR3" s="173">
        <v>0.78922000000000003</v>
      </c>
      <c r="AS3" s="214">
        <f t="shared" ref="AS3:AS11" si="1">AP3*AQ3</f>
        <v>1.7346406032976265</v>
      </c>
      <c r="AT3" s="214">
        <f t="shared" ref="AT3:AT11" si="2">AP3*AR3</f>
        <v>0.29668310947254251</v>
      </c>
      <c r="AU3" s="171">
        <v>0.873</v>
      </c>
      <c r="AV3" s="171">
        <v>0.76949999999999996</v>
      </c>
      <c r="AW3" s="214">
        <f t="shared" ref="AW3:AW11" si="3">AS3*AU3</f>
        <v>1.514341246678828</v>
      </c>
      <c r="AX3" s="214">
        <f t="shared" ref="AX3:AX11" si="4">AT3*AV3</f>
        <v>0.22829765273912145</v>
      </c>
    </row>
    <row r="4" spans="1:50">
      <c r="A4" s="169">
        <v>12</v>
      </c>
      <c r="B4" s="169" t="s">
        <v>107</v>
      </c>
      <c r="C4" s="169" t="s">
        <v>116</v>
      </c>
      <c r="D4" s="169" t="s">
        <v>52</v>
      </c>
      <c r="E4" s="169" t="s">
        <v>53</v>
      </c>
      <c r="F4" s="169" t="s">
        <v>54</v>
      </c>
      <c r="G4" s="169" t="s">
        <v>55</v>
      </c>
      <c r="H4" s="168"/>
      <c r="I4" s="169" t="s">
        <v>56</v>
      </c>
      <c r="J4" s="169" t="s">
        <v>57</v>
      </c>
      <c r="K4" s="169">
        <v>0</v>
      </c>
      <c r="L4" s="169">
        <v>21</v>
      </c>
      <c r="M4" s="170">
        <v>-81.24203</v>
      </c>
      <c r="N4" s="170">
        <v>29.002120000000001</v>
      </c>
      <c r="O4" s="169" t="s">
        <v>109</v>
      </c>
      <c r="P4" s="169" t="s">
        <v>59</v>
      </c>
      <c r="Q4" s="169" t="s">
        <v>117</v>
      </c>
      <c r="R4" s="170">
        <v>10.75</v>
      </c>
      <c r="S4" s="170">
        <v>10.81</v>
      </c>
      <c r="T4" s="169" t="s">
        <v>61</v>
      </c>
      <c r="U4" s="168"/>
      <c r="V4" s="168"/>
      <c r="W4" s="168"/>
      <c r="X4" s="168"/>
      <c r="Y4" s="168"/>
      <c r="Z4" s="169" t="s">
        <v>111</v>
      </c>
      <c r="AA4" s="169" t="s">
        <v>63</v>
      </c>
      <c r="AB4" s="169" t="s">
        <v>64</v>
      </c>
      <c r="AC4" s="169" t="s">
        <v>118</v>
      </c>
      <c r="AD4" s="169" t="s">
        <v>66</v>
      </c>
      <c r="AE4" s="169" t="s">
        <v>67</v>
      </c>
      <c r="AF4" s="169">
        <v>132157</v>
      </c>
      <c r="AG4" s="169" t="s">
        <v>68</v>
      </c>
      <c r="AH4" s="169">
        <v>1</v>
      </c>
      <c r="AI4" s="169" t="s">
        <v>69</v>
      </c>
      <c r="AJ4" s="169">
        <v>11</v>
      </c>
      <c r="AK4" s="169">
        <v>4340</v>
      </c>
      <c r="AL4" s="169">
        <v>4340</v>
      </c>
      <c r="AM4" s="169">
        <v>111</v>
      </c>
      <c r="AN4" s="170">
        <v>0.24136320428499999</v>
      </c>
      <c r="AO4" s="171">
        <v>1</v>
      </c>
      <c r="AP4" s="214">
        <f t="shared" si="0"/>
        <v>0.24136320428499999</v>
      </c>
      <c r="AQ4" s="172">
        <v>4.2217599999999997</v>
      </c>
      <c r="AR4" s="173">
        <v>0.14412</v>
      </c>
      <c r="AS4" s="214">
        <f t="shared" si="1"/>
        <v>1.0189775213222416</v>
      </c>
      <c r="AT4" s="214">
        <f t="shared" si="2"/>
        <v>3.4785265001554197E-2</v>
      </c>
      <c r="AU4" s="171">
        <v>0.873</v>
      </c>
      <c r="AV4" s="171">
        <v>0.76949999999999996</v>
      </c>
      <c r="AW4" s="214">
        <f t="shared" si="3"/>
        <v>0.88956737611431691</v>
      </c>
      <c r="AX4" s="214">
        <f t="shared" si="4"/>
        <v>2.6767261418695953E-2</v>
      </c>
    </row>
    <row r="5" spans="1:50">
      <c r="A5" s="169">
        <v>12</v>
      </c>
      <c r="B5" s="169" t="s">
        <v>107</v>
      </c>
      <c r="C5" s="169" t="s">
        <v>116</v>
      </c>
      <c r="D5" s="169" t="s">
        <v>52</v>
      </c>
      <c r="E5" s="169" t="s">
        <v>53</v>
      </c>
      <c r="F5" s="169" t="s">
        <v>54</v>
      </c>
      <c r="G5" s="169" t="s">
        <v>55</v>
      </c>
      <c r="H5" s="168"/>
      <c r="I5" s="169" t="s">
        <v>56</v>
      </c>
      <c r="J5" s="169" t="s">
        <v>57</v>
      </c>
      <c r="K5" s="169">
        <v>0</v>
      </c>
      <c r="L5" s="169">
        <v>21</v>
      </c>
      <c r="M5" s="170">
        <v>-81.24203</v>
      </c>
      <c r="N5" s="170">
        <v>29.002120000000001</v>
      </c>
      <c r="O5" s="169" t="s">
        <v>109</v>
      </c>
      <c r="P5" s="169" t="s">
        <v>59</v>
      </c>
      <c r="Q5" s="169" t="s">
        <v>117</v>
      </c>
      <c r="R5" s="170">
        <v>10.75</v>
      </c>
      <c r="S5" s="170">
        <v>10.81</v>
      </c>
      <c r="T5" s="169" t="s">
        <v>61</v>
      </c>
      <c r="U5" s="168"/>
      <c r="V5" s="168"/>
      <c r="W5" s="168"/>
      <c r="X5" s="168"/>
      <c r="Y5" s="168"/>
      <c r="Z5" s="169" t="s">
        <v>111</v>
      </c>
      <c r="AA5" s="169" t="s">
        <v>63</v>
      </c>
      <c r="AB5" s="169" t="s">
        <v>64</v>
      </c>
      <c r="AC5" s="169" t="s">
        <v>118</v>
      </c>
      <c r="AD5" s="169" t="s">
        <v>66</v>
      </c>
      <c r="AE5" s="169" t="s">
        <v>67</v>
      </c>
      <c r="AF5" s="169">
        <v>132310</v>
      </c>
      <c r="AG5" s="169" t="s">
        <v>68</v>
      </c>
      <c r="AH5" s="169">
        <v>1</v>
      </c>
      <c r="AI5" s="169" t="s">
        <v>70</v>
      </c>
      <c r="AJ5" s="169">
        <v>13</v>
      </c>
      <c r="AK5" s="169">
        <v>6300</v>
      </c>
      <c r="AL5" s="169">
        <v>6300</v>
      </c>
      <c r="AM5" s="169">
        <v>113</v>
      </c>
      <c r="AN5" s="170">
        <v>3.9758866753500004E-3</v>
      </c>
      <c r="AO5" s="171">
        <v>0.999</v>
      </c>
      <c r="AP5" s="214">
        <f t="shared" si="0"/>
        <v>3.9719107886746503E-3</v>
      </c>
      <c r="AQ5" s="172">
        <v>2.6718839999999999</v>
      </c>
      <c r="AR5" s="173">
        <v>8.8819999999999996E-2</v>
      </c>
      <c r="AS5" s="214">
        <f t="shared" si="1"/>
        <v>1.0612484885687178E-2</v>
      </c>
      <c r="AT5" s="214">
        <f t="shared" si="2"/>
        <v>3.5278511625008241E-4</v>
      </c>
      <c r="AU5" s="171">
        <v>0.873</v>
      </c>
      <c r="AV5" s="171">
        <v>0.76949999999999996</v>
      </c>
      <c r="AW5" s="214">
        <f t="shared" si="3"/>
        <v>9.264699305204906E-3</v>
      </c>
      <c r="AX5" s="214">
        <f t="shared" si="4"/>
        <v>2.7146814695443839E-4</v>
      </c>
    </row>
    <row r="6" spans="1:50">
      <c r="A6" s="169">
        <v>12</v>
      </c>
      <c r="B6" s="169" t="s">
        <v>107</v>
      </c>
      <c r="C6" s="169" t="s">
        <v>116</v>
      </c>
      <c r="D6" s="169" t="s">
        <v>52</v>
      </c>
      <c r="E6" s="169" t="s">
        <v>53</v>
      </c>
      <c r="F6" s="169" t="s">
        <v>54</v>
      </c>
      <c r="G6" s="169" t="s">
        <v>55</v>
      </c>
      <c r="H6" s="168"/>
      <c r="I6" s="169" t="s">
        <v>56</v>
      </c>
      <c r="J6" s="169" t="s">
        <v>57</v>
      </c>
      <c r="K6" s="169">
        <v>0</v>
      </c>
      <c r="L6" s="169">
        <v>21</v>
      </c>
      <c r="M6" s="170">
        <v>-81.24203</v>
      </c>
      <c r="N6" s="170">
        <v>29.002120000000001</v>
      </c>
      <c r="O6" s="169" t="s">
        <v>109</v>
      </c>
      <c r="P6" s="169" t="s">
        <v>59</v>
      </c>
      <c r="Q6" s="169" t="s">
        <v>117</v>
      </c>
      <c r="R6" s="170">
        <v>10.75</v>
      </c>
      <c r="S6" s="170">
        <v>10.81</v>
      </c>
      <c r="T6" s="169" t="s">
        <v>61</v>
      </c>
      <c r="U6" s="168"/>
      <c r="V6" s="168"/>
      <c r="W6" s="168"/>
      <c r="X6" s="168"/>
      <c r="Y6" s="168"/>
      <c r="Z6" s="169" t="s">
        <v>111</v>
      </c>
      <c r="AA6" s="169" t="s">
        <v>63</v>
      </c>
      <c r="AB6" s="169" t="s">
        <v>64</v>
      </c>
      <c r="AC6" s="169" t="s">
        <v>118</v>
      </c>
      <c r="AD6" s="169" t="s">
        <v>66</v>
      </c>
      <c r="AE6" s="169" t="s">
        <v>67</v>
      </c>
      <c r="AF6" s="169">
        <v>132112</v>
      </c>
      <c r="AG6" s="169" t="s">
        <v>68</v>
      </c>
      <c r="AH6" s="169">
        <v>1</v>
      </c>
      <c r="AI6" s="169" t="s">
        <v>92</v>
      </c>
      <c r="AJ6" s="169">
        <v>1</v>
      </c>
      <c r="AK6" s="169">
        <v>1100</v>
      </c>
      <c r="AL6" s="169">
        <v>1100</v>
      </c>
      <c r="AM6" s="169">
        <v>101</v>
      </c>
      <c r="AN6" s="170">
        <v>0.34325897371399999</v>
      </c>
      <c r="AO6" s="171">
        <v>1</v>
      </c>
      <c r="AP6" s="214">
        <f t="shared" si="0"/>
        <v>0.34325897371399999</v>
      </c>
      <c r="AQ6" s="172">
        <v>4.614395</v>
      </c>
      <c r="AR6" s="173">
        <v>0.78922000000000003</v>
      </c>
      <c r="AS6" s="214">
        <f t="shared" si="1"/>
        <v>1.5839324920110129</v>
      </c>
      <c r="AT6" s="214">
        <f t="shared" si="2"/>
        <v>0.2709068472345631</v>
      </c>
      <c r="AU6" s="171">
        <v>0.873</v>
      </c>
      <c r="AV6" s="171">
        <v>0.76949999999999996</v>
      </c>
      <c r="AW6" s="214">
        <f t="shared" si="3"/>
        <v>1.3827730655256143</v>
      </c>
      <c r="AX6" s="214">
        <f t="shared" si="4"/>
        <v>0.20846281894699628</v>
      </c>
    </row>
    <row r="7" spans="1:50">
      <c r="A7" s="169">
        <v>12</v>
      </c>
      <c r="B7" s="169" t="s">
        <v>107</v>
      </c>
      <c r="C7" s="169" t="s">
        <v>116</v>
      </c>
      <c r="D7" s="169" t="s">
        <v>52</v>
      </c>
      <c r="E7" s="169" t="s">
        <v>53</v>
      </c>
      <c r="F7" s="169" t="s">
        <v>54</v>
      </c>
      <c r="G7" s="169" t="s">
        <v>55</v>
      </c>
      <c r="H7" s="168"/>
      <c r="I7" s="169" t="s">
        <v>56</v>
      </c>
      <c r="J7" s="169" t="s">
        <v>57</v>
      </c>
      <c r="K7" s="169">
        <v>0</v>
      </c>
      <c r="L7" s="169">
        <v>21</v>
      </c>
      <c r="M7" s="170">
        <v>-81.24203</v>
      </c>
      <c r="N7" s="170">
        <v>29.002120000000001</v>
      </c>
      <c r="O7" s="169" t="s">
        <v>109</v>
      </c>
      <c r="P7" s="169" t="s">
        <v>59</v>
      </c>
      <c r="Q7" s="169" t="s">
        <v>117</v>
      </c>
      <c r="R7" s="170">
        <v>10.75</v>
      </c>
      <c r="S7" s="170">
        <v>10.81</v>
      </c>
      <c r="T7" s="169" t="s">
        <v>61</v>
      </c>
      <c r="U7" s="168"/>
      <c r="V7" s="168"/>
      <c r="W7" s="168"/>
      <c r="X7" s="168"/>
      <c r="Y7" s="168"/>
      <c r="Z7" s="169" t="s">
        <v>111</v>
      </c>
      <c r="AA7" s="169" t="s">
        <v>63</v>
      </c>
      <c r="AB7" s="169" t="s">
        <v>64</v>
      </c>
      <c r="AC7" s="169" t="s">
        <v>118</v>
      </c>
      <c r="AD7" s="169" t="s">
        <v>66</v>
      </c>
      <c r="AE7" s="169" t="s">
        <v>67</v>
      </c>
      <c r="AF7" s="169">
        <v>124579</v>
      </c>
      <c r="AG7" s="169" t="s">
        <v>68</v>
      </c>
      <c r="AH7" s="169">
        <v>1</v>
      </c>
      <c r="AI7" s="169" t="s">
        <v>71</v>
      </c>
      <c r="AJ7" s="169">
        <v>4</v>
      </c>
      <c r="AK7" s="169">
        <v>8140</v>
      </c>
      <c r="AL7" s="169">
        <v>8140</v>
      </c>
      <c r="AM7" s="169">
        <v>104</v>
      </c>
      <c r="AN7" s="170">
        <v>3.8580060519499999</v>
      </c>
      <c r="AO7" s="171">
        <v>1</v>
      </c>
      <c r="AP7" s="214">
        <f t="shared" si="0"/>
        <v>3.8580060519499999</v>
      </c>
      <c r="AQ7" s="172">
        <v>9.0373129999999993</v>
      </c>
      <c r="AR7" s="173">
        <v>1.3466499999999999</v>
      </c>
      <c r="AS7" s="214">
        <f t="shared" si="1"/>
        <v>34.866008247366409</v>
      </c>
      <c r="AT7" s="214">
        <f t="shared" si="2"/>
        <v>5.1953838498584668</v>
      </c>
      <c r="AU7" s="171">
        <v>0.873</v>
      </c>
      <c r="AV7" s="171">
        <v>0.76949999999999996</v>
      </c>
      <c r="AW7" s="214">
        <f t="shared" si="3"/>
        <v>30.438025199950875</v>
      </c>
      <c r="AX7" s="214">
        <f t="shared" si="4"/>
        <v>3.9978478724660902</v>
      </c>
    </row>
    <row r="8" spans="1:50">
      <c r="A8" s="169">
        <v>12</v>
      </c>
      <c r="B8" s="169" t="s">
        <v>107</v>
      </c>
      <c r="C8" s="169" t="s">
        <v>116</v>
      </c>
      <c r="D8" s="169" t="s">
        <v>52</v>
      </c>
      <c r="E8" s="169" t="s">
        <v>53</v>
      </c>
      <c r="F8" s="169" t="s">
        <v>54</v>
      </c>
      <c r="G8" s="169" t="s">
        <v>55</v>
      </c>
      <c r="H8" s="168"/>
      <c r="I8" s="169" t="s">
        <v>56</v>
      </c>
      <c r="J8" s="169" t="s">
        <v>57</v>
      </c>
      <c r="K8" s="169">
        <v>0</v>
      </c>
      <c r="L8" s="169">
        <v>21</v>
      </c>
      <c r="M8" s="170">
        <v>-81.24203</v>
      </c>
      <c r="N8" s="170">
        <v>29.002120000000001</v>
      </c>
      <c r="O8" s="169" t="s">
        <v>109</v>
      </c>
      <c r="P8" s="169" t="s">
        <v>59</v>
      </c>
      <c r="Q8" s="169" t="s">
        <v>117</v>
      </c>
      <c r="R8" s="170">
        <v>10.75</v>
      </c>
      <c r="S8" s="170">
        <v>10.81</v>
      </c>
      <c r="T8" s="169" t="s">
        <v>61</v>
      </c>
      <c r="U8" s="168"/>
      <c r="V8" s="168"/>
      <c r="W8" s="168"/>
      <c r="X8" s="168"/>
      <c r="Y8" s="168"/>
      <c r="Z8" s="169" t="s">
        <v>111</v>
      </c>
      <c r="AA8" s="169" t="s">
        <v>63</v>
      </c>
      <c r="AB8" s="169" t="s">
        <v>64</v>
      </c>
      <c r="AC8" s="169" t="s">
        <v>118</v>
      </c>
      <c r="AD8" s="169" t="s">
        <v>66</v>
      </c>
      <c r="AE8" s="169" t="s">
        <v>67</v>
      </c>
      <c r="AF8" s="169">
        <v>132112</v>
      </c>
      <c r="AG8" s="169" t="s">
        <v>68</v>
      </c>
      <c r="AH8" s="169">
        <v>1</v>
      </c>
      <c r="AI8" s="169" t="s">
        <v>92</v>
      </c>
      <c r="AJ8" s="169">
        <v>1</v>
      </c>
      <c r="AK8" s="169">
        <v>1100</v>
      </c>
      <c r="AL8" s="169">
        <v>1100</v>
      </c>
      <c r="AM8" s="169">
        <v>101</v>
      </c>
      <c r="AN8" s="170">
        <v>2.57023465898</v>
      </c>
      <c r="AO8" s="171">
        <v>1</v>
      </c>
      <c r="AP8" s="214">
        <f t="shared" si="0"/>
        <v>2.57023465898</v>
      </c>
      <c r="AQ8" s="172">
        <v>4.614395</v>
      </c>
      <c r="AR8" s="173">
        <v>0.78922000000000003</v>
      </c>
      <c r="AS8" s="214">
        <f t="shared" si="1"/>
        <v>11.860077959224018</v>
      </c>
      <c r="AT8" s="214">
        <f t="shared" si="2"/>
        <v>2.0284805975601956</v>
      </c>
      <c r="AU8" s="171">
        <v>0.873</v>
      </c>
      <c r="AV8" s="171">
        <v>0.76949999999999996</v>
      </c>
      <c r="AW8" s="214">
        <f t="shared" si="3"/>
        <v>10.353848058402567</v>
      </c>
      <c r="AX8" s="214">
        <f t="shared" si="4"/>
        <v>1.5609158198225705</v>
      </c>
    </row>
    <row r="9" spans="1:50">
      <c r="A9" s="169">
        <v>12</v>
      </c>
      <c r="B9" s="169" t="s">
        <v>107</v>
      </c>
      <c r="C9" s="169" t="s">
        <v>116</v>
      </c>
      <c r="D9" s="169" t="s">
        <v>52</v>
      </c>
      <c r="E9" s="169" t="s">
        <v>53</v>
      </c>
      <c r="F9" s="169" t="s">
        <v>54</v>
      </c>
      <c r="G9" s="169" t="s">
        <v>55</v>
      </c>
      <c r="H9" s="168"/>
      <c r="I9" s="169" t="s">
        <v>56</v>
      </c>
      <c r="J9" s="169" t="s">
        <v>57</v>
      </c>
      <c r="K9" s="169">
        <v>0</v>
      </c>
      <c r="L9" s="169">
        <v>21</v>
      </c>
      <c r="M9" s="170">
        <v>-81.24203</v>
      </c>
      <c r="N9" s="170">
        <v>29.002120000000001</v>
      </c>
      <c r="O9" s="169" t="s">
        <v>109</v>
      </c>
      <c r="P9" s="169" t="s">
        <v>59</v>
      </c>
      <c r="Q9" s="169" t="s">
        <v>117</v>
      </c>
      <c r="R9" s="170">
        <v>10.75</v>
      </c>
      <c r="S9" s="170">
        <v>10.81</v>
      </c>
      <c r="T9" s="169" t="s">
        <v>61</v>
      </c>
      <c r="U9" s="168"/>
      <c r="V9" s="168"/>
      <c r="W9" s="168"/>
      <c r="X9" s="168"/>
      <c r="Y9" s="168"/>
      <c r="Z9" s="169" t="s">
        <v>111</v>
      </c>
      <c r="AA9" s="169" t="s">
        <v>63</v>
      </c>
      <c r="AB9" s="169" t="s">
        <v>64</v>
      </c>
      <c r="AC9" s="169" t="s">
        <v>118</v>
      </c>
      <c r="AD9" s="169" t="s">
        <v>66</v>
      </c>
      <c r="AE9" s="169" t="s">
        <v>67</v>
      </c>
      <c r="AF9" s="169">
        <v>132157</v>
      </c>
      <c r="AG9" s="169" t="s">
        <v>68</v>
      </c>
      <c r="AH9" s="169">
        <v>1</v>
      </c>
      <c r="AI9" s="169" t="s">
        <v>69</v>
      </c>
      <c r="AJ9" s="169">
        <v>11</v>
      </c>
      <c r="AK9" s="169">
        <v>4340</v>
      </c>
      <c r="AL9" s="169">
        <v>4340</v>
      </c>
      <c r="AM9" s="169">
        <v>111</v>
      </c>
      <c r="AN9" s="170">
        <v>0.97388328837799998</v>
      </c>
      <c r="AO9" s="171">
        <v>1</v>
      </c>
      <c r="AP9" s="214">
        <f t="shared" si="0"/>
        <v>0.97388328837799998</v>
      </c>
      <c r="AQ9" s="172">
        <v>4.2217599999999997</v>
      </c>
      <c r="AR9" s="173">
        <v>0.14412</v>
      </c>
      <c r="AS9" s="214">
        <f t="shared" si="1"/>
        <v>4.1115015115427047</v>
      </c>
      <c r="AT9" s="214">
        <f t="shared" si="2"/>
        <v>0.14035605952103736</v>
      </c>
      <c r="AU9" s="171">
        <v>0.873</v>
      </c>
      <c r="AV9" s="171">
        <v>0.76949999999999996</v>
      </c>
      <c r="AW9" s="214">
        <f t="shared" si="3"/>
        <v>3.5893408195767811</v>
      </c>
      <c r="AX9" s="214">
        <f t="shared" si="4"/>
        <v>0.10800398780143824</v>
      </c>
    </row>
    <row r="10" spans="1:50">
      <c r="A10" s="169">
        <v>12</v>
      </c>
      <c r="B10" s="169" t="s">
        <v>107</v>
      </c>
      <c r="C10" s="169" t="s">
        <v>116</v>
      </c>
      <c r="D10" s="169" t="s">
        <v>52</v>
      </c>
      <c r="E10" s="169" t="s">
        <v>53</v>
      </c>
      <c r="F10" s="169" t="s">
        <v>54</v>
      </c>
      <c r="G10" s="169" t="s">
        <v>55</v>
      </c>
      <c r="H10" s="168"/>
      <c r="I10" s="169" t="s">
        <v>56</v>
      </c>
      <c r="J10" s="169" t="s">
        <v>57</v>
      </c>
      <c r="K10" s="169">
        <v>0</v>
      </c>
      <c r="L10" s="169">
        <v>21</v>
      </c>
      <c r="M10" s="170">
        <v>-81.24203</v>
      </c>
      <c r="N10" s="170">
        <v>29.002120000000001</v>
      </c>
      <c r="O10" s="169" t="s">
        <v>109</v>
      </c>
      <c r="P10" s="169" t="s">
        <v>59</v>
      </c>
      <c r="Q10" s="169" t="s">
        <v>117</v>
      </c>
      <c r="R10" s="170">
        <v>10.75</v>
      </c>
      <c r="S10" s="170">
        <v>10.81</v>
      </c>
      <c r="T10" s="169" t="s">
        <v>61</v>
      </c>
      <c r="U10" s="168"/>
      <c r="V10" s="168"/>
      <c r="W10" s="168"/>
      <c r="X10" s="168"/>
      <c r="Y10" s="168"/>
      <c r="Z10" s="169" t="s">
        <v>111</v>
      </c>
      <c r="AA10" s="169" t="s">
        <v>63</v>
      </c>
      <c r="AB10" s="169" t="s">
        <v>64</v>
      </c>
      <c r="AC10" s="169" t="s">
        <v>118</v>
      </c>
      <c r="AD10" s="169" t="s">
        <v>66</v>
      </c>
      <c r="AE10" s="169" t="s">
        <v>67</v>
      </c>
      <c r="AF10" s="169">
        <v>131899</v>
      </c>
      <c r="AG10" s="169" t="s">
        <v>68</v>
      </c>
      <c r="AH10" s="169">
        <v>1</v>
      </c>
      <c r="AI10" s="169" t="s">
        <v>84</v>
      </c>
      <c r="AJ10" s="169">
        <v>10</v>
      </c>
      <c r="AK10" s="169">
        <v>3200</v>
      </c>
      <c r="AL10" s="169">
        <v>3200</v>
      </c>
      <c r="AM10" s="169">
        <v>110</v>
      </c>
      <c r="AN10" s="170">
        <v>0.89075854082000006</v>
      </c>
      <c r="AO10" s="171">
        <v>1</v>
      </c>
      <c r="AP10" s="214">
        <f t="shared" si="0"/>
        <v>0.89075854082000006</v>
      </c>
      <c r="AQ10" s="172">
        <v>4.5650399999999998</v>
      </c>
      <c r="AR10" s="173">
        <v>0.15609000000000001</v>
      </c>
      <c r="AS10" s="214">
        <f t="shared" si="1"/>
        <v>4.0663483691849329</v>
      </c>
      <c r="AT10" s="214">
        <f t="shared" si="2"/>
        <v>0.13903850063659381</v>
      </c>
      <c r="AU10" s="171">
        <v>0.873</v>
      </c>
      <c r="AV10" s="171">
        <v>0.76949999999999996</v>
      </c>
      <c r="AW10" s="214">
        <f t="shared" si="3"/>
        <v>3.5499221262984464</v>
      </c>
      <c r="AX10" s="214">
        <f t="shared" si="4"/>
        <v>0.10699012623985893</v>
      </c>
    </row>
    <row r="11" spans="1:50">
      <c r="A11" s="169">
        <v>12</v>
      </c>
      <c r="B11" s="169" t="s">
        <v>107</v>
      </c>
      <c r="C11" s="169" t="s">
        <v>116</v>
      </c>
      <c r="D11" s="169" t="s">
        <v>52</v>
      </c>
      <c r="E11" s="169" t="s">
        <v>53</v>
      </c>
      <c r="F11" s="169" t="s">
        <v>54</v>
      </c>
      <c r="G11" s="169" t="s">
        <v>55</v>
      </c>
      <c r="H11" s="168"/>
      <c r="I11" s="169" t="s">
        <v>56</v>
      </c>
      <c r="J11" s="169" t="s">
        <v>57</v>
      </c>
      <c r="K11" s="169">
        <v>0</v>
      </c>
      <c r="L11" s="169">
        <v>21</v>
      </c>
      <c r="M11" s="170">
        <v>-81.24203</v>
      </c>
      <c r="N11" s="170">
        <v>29.002120000000001</v>
      </c>
      <c r="O11" s="169" t="s">
        <v>109</v>
      </c>
      <c r="P11" s="169" t="s">
        <v>59</v>
      </c>
      <c r="Q11" s="169" t="s">
        <v>117</v>
      </c>
      <c r="R11" s="170">
        <v>10.75</v>
      </c>
      <c r="S11" s="170">
        <v>10.81</v>
      </c>
      <c r="T11" s="169" t="s">
        <v>61</v>
      </c>
      <c r="U11" s="168"/>
      <c r="V11" s="168"/>
      <c r="W11" s="168"/>
      <c r="X11" s="168"/>
      <c r="Y11" s="168"/>
      <c r="Z11" s="169" t="s">
        <v>111</v>
      </c>
      <c r="AA11" s="169" t="s">
        <v>63</v>
      </c>
      <c r="AB11" s="169" t="s">
        <v>64</v>
      </c>
      <c r="AC11" s="169" t="s">
        <v>118</v>
      </c>
      <c r="AD11" s="169" t="s">
        <v>66</v>
      </c>
      <c r="AE11" s="169" t="s">
        <v>67</v>
      </c>
      <c r="AF11" s="169">
        <v>131652</v>
      </c>
      <c r="AG11" s="169" t="s">
        <v>68</v>
      </c>
      <c r="AH11" s="169">
        <v>1</v>
      </c>
      <c r="AI11" s="169" t="s">
        <v>84</v>
      </c>
      <c r="AJ11" s="169">
        <v>10</v>
      </c>
      <c r="AK11" s="169">
        <v>3300</v>
      </c>
      <c r="AL11" s="169">
        <v>3300</v>
      </c>
      <c r="AM11" s="169">
        <v>110</v>
      </c>
      <c r="AN11" s="170">
        <v>0.34850225149000003</v>
      </c>
      <c r="AO11" s="171">
        <v>1</v>
      </c>
      <c r="AP11" s="214">
        <f t="shared" si="0"/>
        <v>0.34850225149000003</v>
      </c>
      <c r="AQ11" s="172">
        <v>4.5650399999999998</v>
      </c>
      <c r="AR11" s="173">
        <v>0.15609000000000001</v>
      </c>
      <c r="AS11" s="214">
        <f t="shared" si="1"/>
        <v>1.5909267181419096</v>
      </c>
      <c r="AT11" s="214">
        <f t="shared" si="2"/>
        <v>5.4397716435074107E-2</v>
      </c>
      <c r="AU11" s="171">
        <v>0.873</v>
      </c>
      <c r="AV11" s="171">
        <v>0.76949999999999996</v>
      </c>
      <c r="AW11" s="214">
        <f t="shared" si="3"/>
        <v>1.3888790249378871</v>
      </c>
      <c r="AX11" s="214">
        <f t="shared" si="4"/>
        <v>4.1859042796789522E-2</v>
      </c>
    </row>
    <row r="12" spans="1:50">
      <c r="AN12" s="212">
        <f>SUM(AN2:AN11)</f>
        <v>10.745369048528351</v>
      </c>
      <c r="AP12" s="214">
        <f>SUM(AP2:AP11)</f>
        <v>10.745365072641675</v>
      </c>
      <c r="AW12" s="214">
        <f>SUM(AW2:AW11)</f>
        <v>62.10586947236289</v>
      </c>
      <c r="AX12" s="214">
        <f>SUM(AX2:AX11)</f>
        <v>7.4601852940456173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X29"/>
  <sheetViews>
    <sheetView topLeftCell="AC1" workbookViewId="0">
      <selection activeCell="AX2" sqref="AX2:AX29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2" t="s">
        <v>12</v>
      </c>
      <c r="N1" s="62" t="s">
        <v>13</v>
      </c>
      <c r="O1" s="61" t="s">
        <v>14</v>
      </c>
      <c r="P1" s="61" t="s">
        <v>15</v>
      </c>
      <c r="Q1" s="61" t="s">
        <v>16</v>
      </c>
      <c r="R1" s="62" t="s">
        <v>17</v>
      </c>
      <c r="S1" s="62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1" t="s">
        <v>34</v>
      </c>
      <c r="AJ1" s="61" t="s">
        <v>35</v>
      </c>
      <c r="AK1" s="61" t="s">
        <v>36</v>
      </c>
      <c r="AL1" s="61" t="s">
        <v>37</v>
      </c>
      <c r="AM1" s="61" t="s">
        <v>38</v>
      </c>
      <c r="AN1" s="62" t="s">
        <v>49</v>
      </c>
      <c r="AO1" s="63" t="s">
        <v>39</v>
      </c>
      <c r="AP1" s="64" t="s">
        <v>40</v>
      </c>
      <c r="AQ1" s="64" t="s">
        <v>41</v>
      </c>
      <c r="AR1" s="65" t="s">
        <v>42</v>
      </c>
      <c r="AS1" s="64" t="s">
        <v>43</v>
      </c>
      <c r="AT1" s="64" t="s">
        <v>44</v>
      </c>
      <c r="AU1" s="63" t="s">
        <v>45</v>
      </c>
      <c r="AV1" s="63" t="s">
        <v>46</v>
      </c>
      <c r="AW1" s="64" t="s">
        <v>47</v>
      </c>
      <c r="AX1" s="64" t="s">
        <v>48</v>
      </c>
    </row>
    <row r="2" spans="1:50">
      <c r="A2" s="175">
        <v>13</v>
      </c>
      <c r="B2" s="175" t="s">
        <v>107</v>
      </c>
      <c r="C2" s="175" t="s">
        <v>119</v>
      </c>
      <c r="D2" s="175" t="s">
        <v>52</v>
      </c>
      <c r="E2" s="175" t="s">
        <v>53</v>
      </c>
      <c r="F2" s="175" t="s">
        <v>54</v>
      </c>
      <c r="G2" s="175" t="s">
        <v>55</v>
      </c>
      <c r="H2" s="174"/>
      <c r="I2" s="175" t="s">
        <v>56</v>
      </c>
      <c r="J2" s="175" t="s">
        <v>57</v>
      </c>
      <c r="K2" s="175">
        <v>0</v>
      </c>
      <c r="L2" s="175">
        <v>21</v>
      </c>
      <c r="M2" s="176">
        <v>-81.237449999999995</v>
      </c>
      <c r="N2" s="176">
        <v>29.01005</v>
      </c>
      <c r="O2" s="175" t="s">
        <v>109</v>
      </c>
      <c r="P2" s="175" t="s">
        <v>59</v>
      </c>
      <c r="Q2" s="175" t="s">
        <v>120</v>
      </c>
      <c r="R2" s="176">
        <v>29.97</v>
      </c>
      <c r="S2" s="176">
        <v>13.525</v>
      </c>
      <c r="T2" s="175" t="s">
        <v>61</v>
      </c>
      <c r="U2" s="174"/>
      <c r="V2" s="174"/>
      <c r="W2" s="174"/>
      <c r="X2" s="174"/>
      <c r="Y2" s="174"/>
      <c r="Z2" s="175" t="s">
        <v>111</v>
      </c>
      <c r="AA2" s="175" t="s">
        <v>63</v>
      </c>
      <c r="AB2" s="175" t="s">
        <v>64</v>
      </c>
      <c r="AC2" s="175" t="s">
        <v>121</v>
      </c>
      <c r="AD2" s="175" t="s">
        <v>66</v>
      </c>
      <c r="AE2" s="175" t="s">
        <v>67</v>
      </c>
      <c r="AF2" s="175">
        <v>124579</v>
      </c>
      <c r="AG2" s="175" t="s">
        <v>68</v>
      </c>
      <c r="AH2" s="175">
        <v>1</v>
      </c>
      <c r="AI2" s="175" t="s">
        <v>71</v>
      </c>
      <c r="AJ2" s="175">
        <v>4</v>
      </c>
      <c r="AK2" s="175">
        <v>8140</v>
      </c>
      <c r="AL2" s="175">
        <v>8140</v>
      </c>
      <c r="AM2" s="175">
        <v>104</v>
      </c>
      <c r="AN2" s="176">
        <v>1.43602227442</v>
      </c>
      <c r="AO2" s="177">
        <v>1</v>
      </c>
      <c r="AP2" s="178">
        <f>AN2*AO2</f>
        <v>1.43602227442</v>
      </c>
      <c r="AQ2" s="178">
        <v>9.0373129999999993</v>
      </c>
      <c r="AR2" s="179">
        <v>1.3466499999999999</v>
      </c>
      <c r="AS2" s="178">
        <f>AP2*AQ2</f>
        <v>12.977782768905431</v>
      </c>
      <c r="AT2" s="178">
        <f>AP2*AR2</f>
        <v>1.9338193958476928</v>
      </c>
      <c r="AU2" s="177">
        <v>0.873</v>
      </c>
      <c r="AV2" s="177">
        <v>0.76949999999999996</v>
      </c>
      <c r="AW2" s="178">
        <f>AS2*AU2</f>
        <v>11.329604357254441</v>
      </c>
      <c r="AX2" s="178">
        <f>AT2*AV2</f>
        <v>1.4880740251047995</v>
      </c>
    </row>
    <row r="3" spans="1:50">
      <c r="A3" s="175">
        <v>13</v>
      </c>
      <c r="B3" s="175" t="s">
        <v>107</v>
      </c>
      <c r="C3" s="175" t="s">
        <v>119</v>
      </c>
      <c r="D3" s="175" t="s">
        <v>52</v>
      </c>
      <c r="E3" s="175" t="s">
        <v>53</v>
      </c>
      <c r="F3" s="175" t="s">
        <v>54</v>
      </c>
      <c r="G3" s="175" t="s">
        <v>55</v>
      </c>
      <c r="H3" s="174"/>
      <c r="I3" s="175" t="s">
        <v>56</v>
      </c>
      <c r="J3" s="175" t="s">
        <v>57</v>
      </c>
      <c r="K3" s="175">
        <v>0</v>
      </c>
      <c r="L3" s="175">
        <v>21</v>
      </c>
      <c r="M3" s="176">
        <v>-81.237449999999995</v>
      </c>
      <c r="N3" s="176">
        <v>29.01005</v>
      </c>
      <c r="O3" s="175" t="s">
        <v>109</v>
      </c>
      <c r="P3" s="175" t="s">
        <v>59</v>
      </c>
      <c r="Q3" s="175" t="s">
        <v>120</v>
      </c>
      <c r="R3" s="176">
        <v>29.97</v>
      </c>
      <c r="S3" s="176">
        <v>13.525</v>
      </c>
      <c r="T3" s="175" t="s">
        <v>61</v>
      </c>
      <c r="U3" s="174"/>
      <c r="V3" s="174"/>
      <c r="W3" s="174"/>
      <c r="X3" s="174"/>
      <c r="Y3" s="174"/>
      <c r="Z3" s="175" t="s">
        <v>111</v>
      </c>
      <c r="AA3" s="175" t="s">
        <v>63</v>
      </c>
      <c r="AB3" s="175" t="s">
        <v>64</v>
      </c>
      <c r="AC3" s="175" t="s">
        <v>121</v>
      </c>
      <c r="AD3" s="175" t="s">
        <v>66</v>
      </c>
      <c r="AE3" s="175" t="s">
        <v>67</v>
      </c>
      <c r="AF3" s="175">
        <v>129512</v>
      </c>
      <c r="AG3" s="175" t="s">
        <v>68</v>
      </c>
      <c r="AH3" s="175">
        <v>1</v>
      </c>
      <c r="AI3" s="175" t="s">
        <v>122</v>
      </c>
      <c r="AJ3" s="175">
        <v>9</v>
      </c>
      <c r="AK3" s="175">
        <v>2240</v>
      </c>
      <c r="AL3" s="175">
        <v>2240</v>
      </c>
      <c r="AM3" s="175">
        <v>109</v>
      </c>
      <c r="AN3" s="176">
        <v>0.28704392748500002</v>
      </c>
      <c r="AO3" s="177">
        <v>1</v>
      </c>
      <c r="AP3" s="214">
        <f t="shared" ref="AP3:AP28" si="0">AN3*AO3</f>
        <v>0.28704392748500002</v>
      </c>
      <c r="AQ3" s="178">
        <v>5.5371319999999997</v>
      </c>
      <c r="AR3" s="179">
        <v>1.09443</v>
      </c>
      <c r="AS3" s="214">
        <f t="shared" ref="AS3:AS28" si="1">AP3*AQ3</f>
        <v>1.589400116282873</v>
      </c>
      <c r="AT3" s="214">
        <f t="shared" ref="AT3:AT28" si="2">AP3*AR3</f>
        <v>0.31414948555740857</v>
      </c>
      <c r="AU3" s="177">
        <v>0.873</v>
      </c>
      <c r="AV3" s="177">
        <v>0.76949999999999996</v>
      </c>
      <c r="AW3" s="214">
        <f t="shared" ref="AW3:AW28" si="3">AS3*AU3</f>
        <v>1.3875463015149481</v>
      </c>
      <c r="AX3" s="214">
        <f t="shared" ref="AX3:AX28" si="4">AT3*AV3</f>
        <v>0.24173802913642589</v>
      </c>
    </row>
    <row r="4" spans="1:50">
      <c r="A4" s="175">
        <v>13</v>
      </c>
      <c r="B4" s="175" t="s">
        <v>107</v>
      </c>
      <c r="C4" s="175" t="s">
        <v>119</v>
      </c>
      <c r="D4" s="175" t="s">
        <v>52</v>
      </c>
      <c r="E4" s="175" t="s">
        <v>53</v>
      </c>
      <c r="F4" s="175" t="s">
        <v>54</v>
      </c>
      <c r="G4" s="175" t="s">
        <v>55</v>
      </c>
      <c r="H4" s="174"/>
      <c r="I4" s="175" t="s">
        <v>56</v>
      </c>
      <c r="J4" s="175" t="s">
        <v>57</v>
      </c>
      <c r="K4" s="175">
        <v>0</v>
      </c>
      <c r="L4" s="175">
        <v>21</v>
      </c>
      <c r="M4" s="176">
        <v>-81.237449999999995</v>
      </c>
      <c r="N4" s="176">
        <v>29.01005</v>
      </c>
      <c r="O4" s="175" t="s">
        <v>109</v>
      </c>
      <c r="P4" s="175" t="s">
        <v>59</v>
      </c>
      <c r="Q4" s="175" t="s">
        <v>120</v>
      </c>
      <c r="R4" s="176">
        <v>29.97</v>
      </c>
      <c r="S4" s="176">
        <v>13.525</v>
      </c>
      <c r="T4" s="175" t="s">
        <v>61</v>
      </c>
      <c r="U4" s="174"/>
      <c r="V4" s="174"/>
      <c r="W4" s="174"/>
      <c r="X4" s="174"/>
      <c r="Y4" s="174"/>
      <c r="Z4" s="175" t="s">
        <v>111</v>
      </c>
      <c r="AA4" s="175" t="s">
        <v>63</v>
      </c>
      <c r="AB4" s="175" t="s">
        <v>64</v>
      </c>
      <c r="AC4" s="175" t="s">
        <v>121</v>
      </c>
      <c r="AD4" s="175" t="s">
        <v>66</v>
      </c>
      <c r="AE4" s="175" t="s">
        <v>67</v>
      </c>
      <c r="AF4" s="175">
        <v>131866</v>
      </c>
      <c r="AG4" s="175" t="s">
        <v>68</v>
      </c>
      <c r="AH4" s="175">
        <v>1</v>
      </c>
      <c r="AI4" s="175" t="s">
        <v>122</v>
      </c>
      <c r="AJ4" s="175">
        <v>9</v>
      </c>
      <c r="AK4" s="175">
        <v>2210</v>
      </c>
      <c r="AL4" s="175">
        <v>2210</v>
      </c>
      <c r="AM4" s="175">
        <v>109</v>
      </c>
      <c r="AN4" s="176">
        <v>3.20731121641E-4</v>
      </c>
      <c r="AO4" s="177">
        <v>1</v>
      </c>
      <c r="AP4" s="214">
        <f t="shared" si="0"/>
        <v>3.20731121641E-4</v>
      </c>
      <c r="AQ4" s="178">
        <v>5.5371319999999997</v>
      </c>
      <c r="AR4" s="179">
        <v>1.09443</v>
      </c>
      <c r="AS4" s="214">
        <f t="shared" si="1"/>
        <v>1.7759305570342735E-3</v>
      </c>
      <c r="AT4" s="214">
        <f t="shared" si="2"/>
        <v>3.5101776145755962E-4</v>
      </c>
      <c r="AU4" s="177">
        <v>0.873</v>
      </c>
      <c r="AV4" s="177">
        <v>0.76949999999999996</v>
      </c>
      <c r="AW4" s="214">
        <f t="shared" si="3"/>
        <v>1.5503873762909208E-3</v>
      </c>
      <c r="AX4" s="214">
        <f t="shared" si="4"/>
        <v>2.7010816744159214E-4</v>
      </c>
    </row>
    <row r="5" spans="1:50">
      <c r="A5" s="175">
        <v>13</v>
      </c>
      <c r="B5" s="175" t="s">
        <v>107</v>
      </c>
      <c r="C5" s="175" t="s">
        <v>119</v>
      </c>
      <c r="D5" s="175" t="s">
        <v>52</v>
      </c>
      <c r="E5" s="175" t="s">
        <v>53</v>
      </c>
      <c r="F5" s="175" t="s">
        <v>54</v>
      </c>
      <c r="G5" s="175" t="s">
        <v>55</v>
      </c>
      <c r="H5" s="174"/>
      <c r="I5" s="175" t="s">
        <v>56</v>
      </c>
      <c r="J5" s="175" t="s">
        <v>57</v>
      </c>
      <c r="K5" s="175">
        <v>0</v>
      </c>
      <c r="L5" s="175">
        <v>21</v>
      </c>
      <c r="M5" s="176">
        <v>-81.237449999999995</v>
      </c>
      <c r="N5" s="176">
        <v>29.01005</v>
      </c>
      <c r="O5" s="175" t="s">
        <v>109</v>
      </c>
      <c r="P5" s="175" t="s">
        <v>59</v>
      </c>
      <c r="Q5" s="175" t="s">
        <v>120</v>
      </c>
      <c r="R5" s="176">
        <v>29.97</v>
      </c>
      <c r="S5" s="176">
        <v>13.525</v>
      </c>
      <c r="T5" s="175" t="s">
        <v>61</v>
      </c>
      <c r="U5" s="174"/>
      <c r="V5" s="174"/>
      <c r="W5" s="174"/>
      <c r="X5" s="174"/>
      <c r="Y5" s="174"/>
      <c r="Z5" s="175" t="s">
        <v>111</v>
      </c>
      <c r="AA5" s="175" t="s">
        <v>63</v>
      </c>
      <c r="AB5" s="175" t="s">
        <v>64</v>
      </c>
      <c r="AC5" s="175" t="s">
        <v>121</v>
      </c>
      <c r="AD5" s="175" t="s">
        <v>66</v>
      </c>
      <c r="AE5" s="175" t="s">
        <v>67</v>
      </c>
      <c r="AF5" s="175">
        <v>131525</v>
      </c>
      <c r="AG5" s="175" t="s">
        <v>68</v>
      </c>
      <c r="AH5" s="175">
        <v>1</v>
      </c>
      <c r="AI5" s="175" t="s">
        <v>92</v>
      </c>
      <c r="AJ5" s="175">
        <v>1</v>
      </c>
      <c r="AK5" s="175">
        <v>1100</v>
      </c>
      <c r="AL5" s="175">
        <v>1100</v>
      </c>
      <c r="AM5" s="175">
        <v>101</v>
      </c>
      <c r="AN5" s="176">
        <v>6.7515292711299996E-2</v>
      </c>
      <c r="AO5" s="177">
        <v>1</v>
      </c>
      <c r="AP5" s="214">
        <f t="shared" si="0"/>
        <v>6.7515292711299996E-2</v>
      </c>
      <c r="AQ5" s="178">
        <v>4.614395</v>
      </c>
      <c r="AR5" s="179">
        <v>0.78922000000000003</v>
      </c>
      <c r="AS5" s="214">
        <f t="shared" si="1"/>
        <v>0.31154222911055912</v>
      </c>
      <c r="AT5" s="214">
        <f t="shared" si="2"/>
        <v>5.3284419313612184E-2</v>
      </c>
      <c r="AU5" s="177">
        <v>0.873</v>
      </c>
      <c r="AV5" s="177">
        <v>0.76949999999999996</v>
      </c>
      <c r="AW5" s="214">
        <f t="shared" si="3"/>
        <v>0.2719763660135181</v>
      </c>
      <c r="AX5" s="214">
        <f t="shared" si="4"/>
        <v>4.1002360661824576E-2</v>
      </c>
    </row>
    <row r="6" spans="1:50">
      <c r="A6" s="175">
        <v>13</v>
      </c>
      <c r="B6" s="175" t="s">
        <v>107</v>
      </c>
      <c r="C6" s="175" t="s">
        <v>119</v>
      </c>
      <c r="D6" s="175" t="s">
        <v>52</v>
      </c>
      <c r="E6" s="175" t="s">
        <v>53</v>
      </c>
      <c r="F6" s="175" t="s">
        <v>54</v>
      </c>
      <c r="G6" s="175" t="s">
        <v>55</v>
      </c>
      <c r="H6" s="174"/>
      <c r="I6" s="175" t="s">
        <v>56</v>
      </c>
      <c r="J6" s="175" t="s">
        <v>57</v>
      </c>
      <c r="K6" s="175">
        <v>0</v>
      </c>
      <c r="L6" s="175">
        <v>21</v>
      </c>
      <c r="M6" s="176">
        <v>-81.237449999999995</v>
      </c>
      <c r="N6" s="176">
        <v>29.01005</v>
      </c>
      <c r="O6" s="175" t="s">
        <v>109</v>
      </c>
      <c r="P6" s="175" t="s">
        <v>59</v>
      </c>
      <c r="Q6" s="175" t="s">
        <v>120</v>
      </c>
      <c r="R6" s="176">
        <v>29.97</v>
      </c>
      <c r="S6" s="176">
        <v>13.525</v>
      </c>
      <c r="T6" s="175" t="s">
        <v>61</v>
      </c>
      <c r="U6" s="174"/>
      <c r="V6" s="174"/>
      <c r="W6" s="174"/>
      <c r="X6" s="174"/>
      <c r="Y6" s="174"/>
      <c r="Z6" s="175" t="s">
        <v>111</v>
      </c>
      <c r="AA6" s="175" t="s">
        <v>63</v>
      </c>
      <c r="AB6" s="175" t="s">
        <v>64</v>
      </c>
      <c r="AC6" s="175" t="s">
        <v>121</v>
      </c>
      <c r="AD6" s="175" t="s">
        <v>66</v>
      </c>
      <c r="AE6" s="175" t="s">
        <v>67</v>
      </c>
      <c r="AF6" s="175">
        <v>131652</v>
      </c>
      <c r="AG6" s="175" t="s">
        <v>68</v>
      </c>
      <c r="AH6" s="175">
        <v>1</v>
      </c>
      <c r="AI6" s="175" t="s">
        <v>84</v>
      </c>
      <c r="AJ6" s="175">
        <v>10</v>
      </c>
      <c r="AK6" s="175">
        <v>3300</v>
      </c>
      <c r="AL6" s="175">
        <v>3300</v>
      </c>
      <c r="AM6" s="175">
        <v>110</v>
      </c>
      <c r="AN6" s="176">
        <v>1.3739171612800001</v>
      </c>
      <c r="AO6" s="177">
        <v>1</v>
      </c>
      <c r="AP6" s="214">
        <f t="shared" si="0"/>
        <v>1.3739171612800001</v>
      </c>
      <c r="AQ6" s="178">
        <v>4.5650399999999998</v>
      </c>
      <c r="AR6" s="179">
        <v>0.15609000000000001</v>
      </c>
      <c r="AS6" s="214">
        <f t="shared" si="1"/>
        <v>6.2719867979296513</v>
      </c>
      <c r="AT6" s="214">
        <f t="shared" si="2"/>
        <v>0.21445472970419521</v>
      </c>
      <c r="AU6" s="177">
        <v>0.873</v>
      </c>
      <c r="AV6" s="177">
        <v>0.76949999999999996</v>
      </c>
      <c r="AW6" s="214">
        <f t="shared" si="3"/>
        <v>5.4754444745925852</v>
      </c>
      <c r="AX6" s="214">
        <f t="shared" si="4"/>
        <v>0.16502291450737822</v>
      </c>
    </row>
    <row r="7" spans="1:50">
      <c r="A7" s="175">
        <v>13</v>
      </c>
      <c r="B7" s="175" t="s">
        <v>107</v>
      </c>
      <c r="C7" s="175" t="s">
        <v>119</v>
      </c>
      <c r="D7" s="175" t="s">
        <v>52</v>
      </c>
      <c r="E7" s="175" t="s">
        <v>53</v>
      </c>
      <c r="F7" s="175" t="s">
        <v>54</v>
      </c>
      <c r="G7" s="175" t="s">
        <v>55</v>
      </c>
      <c r="H7" s="174"/>
      <c r="I7" s="175" t="s">
        <v>56</v>
      </c>
      <c r="J7" s="175" t="s">
        <v>57</v>
      </c>
      <c r="K7" s="175">
        <v>0</v>
      </c>
      <c r="L7" s="175">
        <v>21</v>
      </c>
      <c r="M7" s="176">
        <v>-81.237449999999995</v>
      </c>
      <c r="N7" s="176">
        <v>29.01005</v>
      </c>
      <c r="O7" s="175" t="s">
        <v>109</v>
      </c>
      <c r="P7" s="175" t="s">
        <v>59</v>
      </c>
      <c r="Q7" s="175" t="s">
        <v>120</v>
      </c>
      <c r="R7" s="176">
        <v>29.97</v>
      </c>
      <c r="S7" s="176">
        <v>13.525</v>
      </c>
      <c r="T7" s="175" t="s">
        <v>61</v>
      </c>
      <c r="U7" s="174"/>
      <c r="V7" s="174"/>
      <c r="W7" s="174"/>
      <c r="X7" s="174"/>
      <c r="Y7" s="174"/>
      <c r="Z7" s="175" t="s">
        <v>111</v>
      </c>
      <c r="AA7" s="175" t="s">
        <v>63</v>
      </c>
      <c r="AB7" s="175" t="s">
        <v>64</v>
      </c>
      <c r="AC7" s="175" t="s">
        <v>121</v>
      </c>
      <c r="AD7" s="175" t="s">
        <v>66</v>
      </c>
      <c r="AE7" s="175" t="s">
        <v>67</v>
      </c>
      <c r="AF7" s="175">
        <v>124579</v>
      </c>
      <c r="AG7" s="175" t="s">
        <v>68</v>
      </c>
      <c r="AH7" s="175">
        <v>1</v>
      </c>
      <c r="AI7" s="175" t="s">
        <v>71</v>
      </c>
      <c r="AJ7" s="175">
        <v>4</v>
      </c>
      <c r="AK7" s="175">
        <v>8140</v>
      </c>
      <c r="AL7" s="175">
        <v>8140</v>
      </c>
      <c r="AM7" s="175">
        <v>104</v>
      </c>
      <c r="AN7" s="176">
        <v>4.5133404658899998</v>
      </c>
      <c r="AO7" s="177">
        <v>1</v>
      </c>
      <c r="AP7" s="214">
        <f t="shared" si="0"/>
        <v>4.5133404658899998</v>
      </c>
      <c r="AQ7" s="178">
        <v>9.0373129999999993</v>
      </c>
      <c r="AR7" s="179">
        <v>1.3466499999999999</v>
      </c>
      <c r="AS7" s="214">
        <f t="shared" si="1"/>
        <v>40.788470465813745</v>
      </c>
      <c r="AT7" s="214">
        <f t="shared" si="2"/>
        <v>6.0778899383907676</v>
      </c>
      <c r="AU7" s="177">
        <v>0.873</v>
      </c>
      <c r="AV7" s="177">
        <v>0.76949999999999996</v>
      </c>
      <c r="AW7" s="214">
        <f t="shared" si="3"/>
        <v>35.608334716655399</v>
      </c>
      <c r="AX7" s="214">
        <f t="shared" si="4"/>
        <v>4.6769363075916957</v>
      </c>
    </row>
    <row r="8" spans="1:50">
      <c r="A8" s="175">
        <v>13</v>
      </c>
      <c r="B8" s="175" t="s">
        <v>107</v>
      </c>
      <c r="C8" s="175" t="s">
        <v>119</v>
      </c>
      <c r="D8" s="175" t="s">
        <v>52</v>
      </c>
      <c r="E8" s="175" t="s">
        <v>53</v>
      </c>
      <c r="F8" s="175" t="s">
        <v>54</v>
      </c>
      <c r="G8" s="175" t="s">
        <v>55</v>
      </c>
      <c r="H8" s="174"/>
      <c r="I8" s="175" t="s">
        <v>56</v>
      </c>
      <c r="J8" s="175" t="s">
        <v>57</v>
      </c>
      <c r="K8" s="175">
        <v>0</v>
      </c>
      <c r="L8" s="175">
        <v>21</v>
      </c>
      <c r="M8" s="176">
        <v>-81.237449999999995</v>
      </c>
      <c r="N8" s="176">
        <v>29.01005</v>
      </c>
      <c r="O8" s="175" t="s">
        <v>109</v>
      </c>
      <c r="P8" s="175" t="s">
        <v>59</v>
      </c>
      <c r="Q8" s="175" t="s">
        <v>120</v>
      </c>
      <c r="R8" s="176">
        <v>29.97</v>
      </c>
      <c r="S8" s="176">
        <v>13.525</v>
      </c>
      <c r="T8" s="175" t="s">
        <v>61</v>
      </c>
      <c r="U8" s="174"/>
      <c r="V8" s="174"/>
      <c r="W8" s="174"/>
      <c r="X8" s="174"/>
      <c r="Y8" s="174"/>
      <c r="Z8" s="175" t="s">
        <v>111</v>
      </c>
      <c r="AA8" s="175" t="s">
        <v>63</v>
      </c>
      <c r="AB8" s="175" t="s">
        <v>64</v>
      </c>
      <c r="AC8" s="175" t="s">
        <v>121</v>
      </c>
      <c r="AD8" s="175" t="s">
        <v>66</v>
      </c>
      <c r="AE8" s="175" t="s">
        <v>67</v>
      </c>
      <c r="AF8" s="175">
        <v>129512</v>
      </c>
      <c r="AG8" s="175" t="s">
        <v>68</v>
      </c>
      <c r="AH8" s="175">
        <v>1</v>
      </c>
      <c r="AI8" s="175" t="s">
        <v>122</v>
      </c>
      <c r="AJ8" s="175">
        <v>9</v>
      </c>
      <c r="AK8" s="175">
        <v>2240</v>
      </c>
      <c r="AL8" s="175">
        <v>2240</v>
      </c>
      <c r="AM8" s="175">
        <v>109</v>
      </c>
      <c r="AN8" s="176">
        <v>1.07157469235</v>
      </c>
      <c r="AO8" s="177">
        <v>1</v>
      </c>
      <c r="AP8" s="214">
        <f t="shared" si="0"/>
        <v>1.07157469235</v>
      </c>
      <c r="AQ8" s="178">
        <v>5.5371319999999997</v>
      </c>
      <c r="AR8" s="179">
        <v>1.09443</v>
      </c>
      <c r="AS8" s="214">
        <f t="shared" si="1"/>
        <v>5.9334505194013403</v>
      </c>
      <c r="AT8" s="214">
        <f t="shared" si="2"/>
        <v>1.1727634905486106</v>
      </c>
      <c r="AU8" s="177">
        <v>0.873</v>
      </c>
      <c r="AV8" s="177">
        <v>0.76949999999999996</v>
      </c>
      <c r="AW8" s="214">
        <f t="shared" si="3"/>
        <v>5.1799023034373697</v>
      </c>
      <c r="AX8" s="214">
        <f t="shared" si="4"/>
        <v>0.90244150597715578</v>
      </c>
    </row>
    <row r="9" spans="1:50">
      <c r="A9" s="175">
        <v>13</v>
      </c>
      <c r="B9" s="175" t="s">
        <v>107</v>
      </c>
      <c r="C9" s="175" t="s">
        <v>119</v>
      </c>
      <c r="D9" s="175" t="s">
        <v>52</v>
      </c>
      <c r="E9" s="175" t="s">
        <v>53</v>
      </c>
      <c r="F9" s="175" t="s">
        <v>54</v>
      </c>
      <c r="G9" s="175" t="s">
        <v>55</v>
      </c>
      <c r="H9" s="174"/>
      <c r="I9" s="175" t="s">
        <v>56</v>
      </c>
      <c r="J9" s="175" t="s">
        <v>57</v>
      </c>
      <c r="K9" s="175">
        <v>0</v>
      </c>
      <c r="L9" s="175">
        <v>21</v>
      </c>
      <c r="M9" s="176">
        <v>-81.237449999999995</v>
      </c>
      <c r="N9" s="176">
        <v>29.01005</v>
      </c>
      <c r="O9" s="175" t="s">
        <v>109</v>
      </c>
      <c r="P9" s="175" t="s">
        <v>59</v>
      </c>
      <c r="Q9" s="175" t="s">
        <v>120</v>
      </c>
      <c r="R9" s="176">
        <v>29.97</v>
      </c>
      <c r="S9" s="176">
        <v>13.525</v>
      </c>
      <c r="T9" s="175" t="s">
        <v>61</v>
      </c>
      <c r="U9" s="174"/>
      <c r="V9" s="174"/>
      <c r="W9" s="174"/>
      <c r="X9" s="174"/>
      <c r="Y9" s="174"/>
      <c r="Z9" s="175" t="s">
        <v>111</v>
      </c>
      <c r="AA9" s="175" t="s">
        <v>63</v>
      </c>
      <c r="AB9" s="175" t="s">
        <v>64</v>
      </c>
      <c r="AC9" s="175" t="s">
        <v>121</v>
      </c>
      <c r="AD9" s="175" t="s">
        <v>66</v>
      </c>
      <c r="AE9" s="175" t="s">
        <v>67</v>
      </c>
      <c r="AF9" s="175">
        <v>131221</v>
      </c>
      <c r="AG9" s="175" t="s">
        <v>68</v>
      </c>
      <c r="AH9" s="175">
        <v>1</v>
      </c>
      <c r="AI9" s="175" t="s">
        <v>70</v>
      </c>
      <c r="AJ9" s="175">
        <v>13</v>
      </c>
      <c r="AK9" s="175">
        <v>6300</v>
      </c>
      <c r="AL9" s="175">
        <v>6300</v>
      </c>
      <c r="AM9" s="175">
        <v>113</v>
      </c>
      <c r="AN9" s="176">
        <v>9.8550226735399996E-2</v>
      </c>
      <c r="AO9" s="177">
        <v>0.999</v>
      </c>
      <c r="AP9" s="214">
        <f t="shared" si="0"/>
        <v>9.8451676508664598E-2</v>
      </c>
      <c r="AQ9" s="178">
        <v>2.6718839999999999</v>
      </c>
      <c r="AR9" s="179">
        <v>8.8819999999999996E-2</v>
      </c>
      <c r="AS9" s="214">
        <f t="shared" si="1"/>
        <v>0.26305145923667678</v>
      </c>
      <c r="AT9" s="214">
        <f t="shared" si="2"/>
        <v>8.7444779074995899E-3</v>
      </c>
      <c r="AU9" s="177">
        <v>0.873</v>
      </c>
      <c r="AV9" s="177">
        <v>0.76949999999999996</v>
      </c>
      <c r="AW9" s="214">
        <f t="shared" si="3"/>
        <v>0.22964392391361882</v>
      </c>
      <c r="AX9" s="214">
        <f t="shared" si="4"/>
        <v>6.7288757498209341E-3</v>
      </c>
    </row>
    <row r="10" spans="1:50">
      <c r="A10" s="175">
        <v>13</v>
      </c>
      <c r="B10" s="175" t="s">
        <v>107</v>
      </c>
      <c r="C10" s="175" t="s">
        <v>119</v>
      </c>
      <c r="D10" s="175" t="s">
        <v>52</v>
      </c>
      <c r="E10" s="175" t="s">
        <v>53</v>
      </c>
      <c r="F10" s="175" t="s">
        <v>54</v>
      </c>
      <c r="G10" s="175" t="s">
        <v>55</v>
      </c>
      <c r="H10" s="174"/>
      <c r="I10" s="175" t="s">
        <v>56</v>
      </c>
      <c r="J10" s="175" t="s">
        <v>57</v>
      </c>
      <c r="K10" s="175">
        <v>0</v>
      </c>
      <c r="L10" s="175">
        <v>21</v>
      </c>
      <c r="M10" s="176">
        <v>-81.237449999999995</v>
      </c>
      <c r="N10" s="176">
        <v>29.01005</v>
      </c>
      <c r="O10" s="175" t="s">
        <v>109</v>
      </c>
      <c r="P10" s="175" t="s">
        <v>59</v>
      </c>
      <c r="Q10" s="175" t="s">
        <v>120</v>
      </c>
      <c r="R10" s="176">
        <v>29.97</v>
      </c>
      <c r="S10" s="176">
        <v>13.525</v>
      </c>
      <c r="T10" s="175" t="s">
        <v>61</v>
      </c>
      <c r="U10" s="174"/>
      <c r="V10" s="174"/>
      <c r="W10" s="174"/>
      <c r="X10" s="174"/>
      <c r="Y10" s="174"/>
      <c r="Z10" s="175" t="s">
        <v>111</v>
      </c>
      <c r="AA10" s="175" t="s">
        <v>63</v>
      </c>
      <c r="AB10" s="175" t="s">
        <v>64</v>
      </c>
      <c r="AC10" s="175" t="s">
        <v>121</v>
      </c>
      <c r="AD10" s="175" t="s">
        <v>66</v>
      </c>
      <c r="AE10" s="175" t="s">
        <v>67</v>
      </c>
      <c r="AF10" s="175">
        <v>131525</v>
      </c>
      <c r="AG10" s="175" t="s">
        <v>68</v>
      </c>
      <c r="AH10" s="175">
        <v>1</v>
      </c>
      <c r="AI10" s="175" t="s">
        <v>92</v>
      </c>
      <c r="AJ10" s="175">
        <v>1</v>
      </c>
      <c r="AK10" s="175">
        <v>1100</v>
      </c>
      <c r="AL10" s="175">
        <v>1100</v>
      </c>
      <c r="AM10" s="175">
        <v>101</v>
      </c>
      <c r="AN10" s="176">
        <v>0.51167078881500005</v>
      </c>
      <c r="AO10" s="177">
        <v>1</v>
      </c>
      <c r="AP10" s="214">
        <f t="shared" si="0"/>
        <v>0.51167078881500005</v>
      </c>
      <c r="AQ10" s="178">
        <v>4.614395</v>
      </c>
      <c r="AR10" s="179">
        <v>0.78922000000000003</v>
      </c>
      <c r="AS10" s="214">
        <f t="shared" si="1"/>
        <v>2.3610511295539922</v>
      </c>
      <c r="AT10" s="214">
        <f t="shared" si="2"/>
        <v>0.40382081994857438</v>
      </c>
      <c r="AU10" s="177">
        <v>0.873</v>
      </c>
      <c r="AV10" s="177">
        <v>0.76949999999999996</v>
      </c>
      <c r="AW10" s="214">
        <f t="shared" si="3"/>
        <v>2.0611976361006352</v>
      </c>
      <c r="AX10" s="214">
        <f t="shared" si="4"/>
        <v>0.31074012095042797</v>
      </c>
    </row>
    <row r="11" spans="1:50">
      <c r="A11" s="175">
        <v>13</v>
      </c>
      <c r="B11" s="175" t="s">
        <v>107</v>
      </c>
      <c r="C11" s="175" t="s">
        <v>119</v>
      </c>
      <c r="D11" s="175" t="s">
        <v>52</v>
      </c>
      <c r="E11" s="175" t="s">
        <v>53</v>
      </c>
      <c r="F11" s="175" t="s">
        <v>54</v>
      </c>
      <c r="G11" s="175" t="s">
        <v>55</v>
      </c>
      <c r="H11" s="174"/>
      <c r="I11" s="175" t="s">
        <v>56</v>
      </c>
      <c r="J11" s="175" t="s">
        <v>57</v>
      </c>
      <c r="K11" s="175">
        <v>0</v>
      </c>
      <c r="L11" s="175">
        <v>21</v>
      </c>
      <c r="M11" s="176">
        <v>-81.237449999999995</v>
      </c>
      <c r="N11" s="176">
        <v>29.01005</v>
      </c>
      <c r="O11" s="175" t="s">
        <v>109</v>
      </c>
      <c r="P11" s="175" t="s">
        <v>59</v>
      </c>
      <c r="Q11" s="175" t="s">
        <v>120</v>
      </c>
      <c r="R11" s="176">
        <v>29.97</v>
      </c>
      <c r="S11" s="176">
        <v>13.525</v>
      </c>
      <c r="T11" s="175" t="s">
        <v>61</v>
      </c>
      <c r="U11" s="174"/>
      <c r="V11" s="174"/>
      <c r="W11" s="174"/>
      <c r="X11" s="174"/>
      <c r="Y11" s="174"/>
      <c r="Z11" s="175" t="s">
        <v>111</v>
      </c>
      <c r="AA11" s="175" t="s">
        <v>63</v>
      </c>
      <c r="AB11" s="175" t="s">
        <v>64</v>
      </c>
      <c r="AC11" s="175" t="s">
        <v>121</v>
      </c>
      <c r="AD11" s="175" t="s">
        <v>66</v>
      </c>
      <c r="AE11" s="175" t="s">
        <v>67</v>
      </c>
      <c r="AF11" s="175">
        <v>131652</v>
      </c>
      <c r="AG11" s="175" t="s">
        <v>68</v>
      </c>
      <c r="AH11" s="175">
        <v>1</v>
      </c>
      <c r="AI11" s="175" t="s">
        <v>84</v>
      </c>
      <c r="AJ11" s="175">
        <v>10</v>
      </c>
      <c r="AK11" s="175">
        <v>3300</v>
      </c>
      <c r="AL11" s="175">
        <v>3300</v>
      </c>
      <c r="AM11" s="175">
        <v>110</v>
      </c>
      <c r="AN11" s="176">
        <v>1.8318858176999999</v>
      </c>
      <c r="AO11" s="177">
        <v>1</v>
      </c>
      <c r="AP11" s="214">
        <f t="shared" si="0"/>
        <v>1.8318858176999999</v>
      </c>
      <c r="AQ11" s="178">
        <v>4.5650399999999998</v>
      </c>
      <c r="AR11" s="179">
        <v>0.15609000000000001</v>
      </c>
      <c r="AS11" s="214">
        <f t="shared" si="1"/>
        <v>8.3626320332332078</v>
      </c>
      <c r="AT11" s="214">
        <f t="shared" si="2"/>
        <v>0.28593905728479302</v>
      </c>
      <c r="AU11" s="177">
        <v>0.873</v>
      </c>
      <c r="AV11" s="177">
        <v>0.76949999999999996</v>
      </c>
      <c r="AW11" s="214">
        <f t="shared" si="3"/>
        <v>7.3005777650125907</v>
      </c>
      <c r="AX11" s="214">
        <f t="shared" si="4"/>
        <v>0.22003010458064823</v>
      </c>
    </row>
    <row r="12" spans="1:50">
      <c r="A12" s="175">
        <v>13</v>
      </c>
      <c r="B12" s="175" t="s">
        <v>107</v>
      </c>
      <c r="C12" s="175" t="s">
        <v>119</v>
      </c>
      <c r="D12" s="175" t="s">
        <v>52</v>
      </c>
      <c r="E12" s="175" t="s">
        <v>53</v>
      </c>
      <c r="F12" s="175" t="s">
        <v>54</v>
      </c>
      <c r="G12" s="175" t="s">
        <v>55</v>
      </c>
      <c r="H12" s="174"/>
      <c r="I12" s="175" t="s">
        <v>56</v>
      </c>
      <c r="J12" s="175" t="s">
        <v>57</v>
      </c>
      <c r="K12" s="175">
        <v>0</v>
      </c>
      <c r="L12" s="175">
        <v>21</v>
      </c>
      <c r="M12" s="176">
        <v>-81.237449999999995</v>
      </c>
      <c r="N12" s="176">
        <v>29.01005</v>
      </c>
      <c r="O12" s="175" t="s">
        <v>109</v>
      </c>
      <c r="P12" s="175" t="s">
        <v>59</v>
      </c>
      <c r="Q12" s="175" t="s">
        <v>120</v>
      </c>
      <c r="R12" s="176">
        <v>29.97</v>
      </c>
      <c r="S12" s="176">
        <v>13.525</v>
      </c>
      <c r="T12" s="175" t="s">
        <v>61</v>
      </c>
      <c r="U12" s="174"/>
      <c r="V12" s="174"/>
      <c r="W12" s="174"/>
      <c r="X12" s="174"/>
      <c r="Y12" s="174"/>
      <c r="Z12" s="175" t="s">
        <v>111</v>
      </c>
      <c r="AA12" s="175" t="s">
        <v>63</v>
      </c>
      <c r="AB12" s="175" t="s">
        <v>64</v>
      </c>
      <c r="AC12" s="175" t="s">
        <v>121</v>
      </c>
      <c r="AD12" s="175" t="s">
        <v>66</v>
      </c>
      <c r="AE12" s="175" t="s">
        <v>67</v>
      </c>
      <c r="AF12" s="175">
        <v>124579</v>
      </c>
      <c r="AG12" s="175" t="s">
        <v>68</v>
      </c>
      <c r="AH12" s="175">
        <v>1</v>
      </c>
      <c r="AI12" s="175" t="s">
        <v>71</v>
      </c>
      <c r="AJ12" s="175">
        <v>4</v>
      </c>
      <c r="AK12" s="175">
        <v>8140</v>
      </c>
      <c r="AL12" s="175">
        <v>8140</v>
      </c>
      <c r="AM12" s="175">
        <v>104</v>
      </c>
      <c r="AN12" s="176">
        <v>2.36168528932</v>
      </c>
      <c r="AO12" s="177">
        <v>1</v>
      </c>
      <c r="AP12" s="214">
        <f t="shared" si="0"/>
        <v>2.36168528932</v>
      </c>
      <c r="AQ12" s="178">
        <v>9.0373129999999993</v>
      </c>
      <c r="AR12" s="179">
        <v>1.3466499999999999</v>
      </c>
      <c r="AS12" s="214">
        <f t="shared" si="1"/>
        <v>21.343289167080396</v>
      </c>
      <c r="AT12" s="214">
        <f t="shared" si="2"/>
        <v>3.1803634948627777</v>
      </c>
      <c r="AU12" s="177">
        <v>0.873</v>
      </c>
      <c r="AV12" s="177">
        <v>0.76949999999999996</v>
      </c>
      <c r="AW12" s="214">
        <f t="shared" si="3"/>
        <v>18.632691442861187</v>
      </c>
      <c r="AX12" s="214">
        <f t="shared" si="4"/>
        <v>2.4472897092969075</v>
      </c>
    </row>
    <row r="13" spans="1:50">
      <c r="A13" s="175">
        <v>13</v>
      </c>
      <c r="B13" s="175" t="s">
        <v>107</v>
      </c>
      <c r="C13" s="175" t="s">
        <v>119</v>
      </c>
      <c r="D13" s="175" t="s">
        <v>52</v>
      </c>
      <c r="E13" s="175" t="s">
        <v>53</v>
      </c>
      <c r="F13" s="175" t="s">
        <v>54</v>
      </c>
      <c r="G13" s="175" t="s">
        <v>55</v>
      </c>
      <c r="H13" s="174"/>
      <c r="I13" s="175" t="s">
        <v>56</v>
      </c>
      <c r="J13" s="175" t="s">
        <v>57</v>
      </c>
      <c r="K13" s="175">
        <v>0</v>
      </c>
      <c r="L13" s="175">
        <v>21</v>
      </c>
      <c r="M13" s="176">
        <v>-81.237449999999995</v>
      </c>
      <c r="N13" s="176">
        <v>29.01005</v>
      </c>
      <c r="O13" s="175" t="s">
        <v>109</v>
      </c>
      <c r="P13" s="175" t="s">
        <v>59</v>
      </c>
      <c r="Q13" s="175" t="s">
        <v>120</v>
      </c>
      <c r="R13" s="176">
        <v>29.97</v>
      </c>
      <c r="S13" s="176">
        <v>13.525</v>
      </c>
      <c r="T13" s="175" t="s">
        <v>61</v>
      </c>
      <c r="U13" s="174"/>
      <c r="V13" s="174"/>
      <c r="W13" s="174"/>
      <c r="X13" s="174"/>
      <c r="Y13" s="174"/>
      <c r="Z13" s="175" t="s">
        <v>111</v>
      </c>
      <c r="AA13" s="175" t="s">
        <v>63</v>
      </c>
      <c r="AB13" s="175" t="s">
        <v>64</v>
      </c>
      <c r="AC13" s="175" t="s">
        <v>121</v>
      </c>
      <c r="AD13" s="175" t="s">
        <v>66</v>
      </c>
      <c r="AE13" s="175" t="s">
        <v>67</v>
      </c>
      <c r="AF13" s="175">
        <v>131221</v>
      </c>
      <c r="AG13" s="175" t="s">
        <v>68</v>
      </c>
      <c r="AH13" s="175">
        <v>1</v>
      </c>
      <c r="AI13" s="175" t="s">
        <v>70</v>
      </c>
      <c r="AJ13" s="175">
        <v>13</v>
      </c>
      <c r="AK13" s="175">
        <v>6300</v>
      </c>
      <c r="AL13" s="175">
        <v>6300</v>
      </c>
      <c r="AM13" s="175">
        <v>113</v>
      </c>
      <c r="AN13" s="176">
        <v>1.5192585266500001</v>
      </c>
      <c r="AO13" s="177">
        <v>0.999</v>
      </c>
      <c r="AP13" s="214">
        <f t="shared" si="0"/>
        <v>1.5177392681233501</v>
      </c>
      <c r="AQ13" s="178">
        <v>2.6718839999999999</v>
      </c>
      <c r="AR13" s="179">
        <v>8.8819999999999996E-2</v>
      </c>
      <c r="AS13" s="214">
        <f t="shared" si="1"/>
        <v>4.055223266670489</v>
      </c>
      <c r="AT13" s="214">
        <f t="shared" si="2"/>
        <v>0.13480560179471596</v>
      </c>
      <c r="AU13" s="177">
        <v>0.873</v>
      </c>
      <c r="AV13" s="177">
        <v>0.76949999999999996</v>
      </c>
      <c r="AW13" s="214">
        <f t="shared" si="3"/>
        <v>3.5402099118033368</v>
      </c>
      <c r="AX13" s="214">
        <f t="shared" si="4"/>
        <v>0.10373291058103393</v>
      </c>
    </row>
    <row r="14" spans="1:50">
      <c r="A14" s="175">
        <v>13</v>
      </c>
      <c r="B14" s="175" t="s">
        <v>107</v>
      </c>
      <c r="C14" s="175" t="s">
        <v>119</v>
      </c>
      <c r="D14" s="175" t="s">
        <v>52</v>
      </c>
      <c r="E14" s="175" t="s">
        <v>53</v>
      </c>
      <c r="F14" s="175" t="s">
        <v>54</v>
      </c>
      <c r="G14" s="175" t="s">
        <v>55</v>
      </c>
      <c r="H14" s="174"/>
      <c r="I14" s="175" t="s">
        <v>56</v>
      </c>
      <c r="J14" s="175" t="s">
        <v>57</v>
      </c>
      <c r="K14" s="175">
        <v>0</v>
      </c>
      <c r="L14" s="175">
        <v>21</v>
      </c>
      <c r="M14" s="176">
        <v>-81.237449999999995</v>
      </c>
      <c r="N14" s="176">
        <v>29.01005</v>
      </c>
      <c r="O14" s="175" t="s">
        <v>109</v>
      </c>
      <c r="P14" s="175" t="s">
        <v>59</v>
      </c>
      <c r="Q14" s="175" t="s">
        <v>120</v>
      </c>
      <c r="R14" s="176">
        <v>29.97</v>
      </c>
      <c r="S14" s="176">
        <v>13.525</v>
      </c>
      <c r="T14" s="175" t="s">
        <v>61</v>
      </c>
      <c r="U14" s="174"/>
      <c r="V14" s="174"/>
      <c r="W14" s="174"/>
      <c r="X14" s="174"/>
      <c r="Y14" s="174"/>
      <c r="Z14" s="175" t="s">
        <v>111</v>
      </c>
      <c r="AA14" s="175" t="s">
        <v>63</v>
      </c>
      <c r="AB14" s="175" t="s">
        <v>64</v>
      </c>
      <c r="AC14" s="175" t="s">
        <v>121</v>
      </c>
      <c r="AD14" s="175" t="s">
        <v>66</v>
      </c>
      <c r="AE14" s="175" t="s">
        <v>67</v>
      </c>
      <c r="AF14" s="175">
        <v>130990</v>
      </c>
      <c r="AG14" s="175" t="s">
        <v>68</v>
      </c>
      <c r="AH14" s="175">
        <v>1</v>
      </c>
      <c r="AI14" s="175" t="s">
        <v>69</v>
      </c>
      <c r="AJ14" s="175">
        <v>11</v>
      </c>
      <c r="AK14" s="175">
        <v>4110</v>
      </c>
      <c r="AL14" s="175">
        <v>4110</v>
      </c>
      <c r="AM14" s="175">
        <v>111</v>
      </c>
      <c r="AN14" s="176">
        <v>8.7379326365099999E-2</v>
      </c>
      <c r="AO14" s="177">
        <v>1</v>
      </c>
      <c r="AP14" s="214">
        <f t="shared" si="0"/>
        <v>8.7379326365099999E-2</v>
      </c>
      <c r="AQ14" s="178">
        <v>4.2217599999999997</v>
      </c>
      <c r="AR14" s="179">
        <v>0.14412</v>
      </c>
      <c r="AS14" s="214">
        <f t="shared" si="1"/>
        <v>0.36889454487512457</v>
      </c>
      <c r="AT14" s="214">
        <f t="shared" si="2"/>
        <v>1.2593108515738211E-2</v>
      </c>
      <c r="AU14" s="177">
        <v>0.873</v>
      </c>
      <c r="AV14" s="177">
        <v>0.76949999999999996</v>
      </c>
      <c r="AW14" s="214">
        <f t="shared" si="3"/>
        <v>0.32204493767598374</v>
      </c>
      <c r="AX14" s="214">
        <f t="shared" si="4"/>
        <v>9.6903970028605537E-3</v>
      </c>
    </row>
    <row r="15" spans="1:50">
      <c r="A15" s="175">
        <v>13</v>
      </c>
      <c r="B15" s="175" t="s">
        <v>107</v>
      </c>
      <c r="C15" s="175" t="s">
        <v>119</v>
      </c>
      <c r="D15" s="175" t="s">
        <v>52</v>
      </c>
      <c r="E15" s="175" t="s">
        <v>53</v>
      </c>
      <c r="F15" s="175" t="s">
        <v>54</v>
      </c>
      <c r="G15" s="175" t="s">
        <v>55</v>
      </c>
      <c r="H15" s="174"/>
      <c r="I15" s="175" t="s">
        <v>56</v>
      </c>
      <c r="J15" s="175" t="s">
        <v>57</v>
      </c>
      <c r="K15" s="175">
        <v>0</v>
      </c>
      <c r="L15" s="175">
        <v>21</v>
      </c>
      <c r="M15" s="176">
        <v>-81.237449999999995</v>
      </c>
      <c r="N15" s="176">
        <v>29.01005</v>
      </c>
      <c r="O15" s="175" t="s">
        <v>109</v>
      </c>
      <c r="P15" s="175" t="s">
        <v>59</v>
      </c>
      <c r="Q15" s="175" t="s">
        <v>120</v>
      </c>
      <c r="R15" s="176">
        <v>29.97</v>
      </c>
      <c r="S15" s="176">
        <v>13.525</v>
      </c>
      <c r="T15" s="175" t="s">
        <v>61</v>
      </c>
      <c r="U15" s="174"/>
      <c r="V15" s="174"/>
      <c r="W15" s="174"/>
      <c r="X15" s="174"/>
      <c r="Y15" s="174"/>
      <c r="Z15" s="175" t="s">
        <v>111</v>
      </c>
      <c r="AA15" s="175" t="s">
        <v>63</v>
      </c>
      <c r="AB15" s="175" t="s">
        <v>64</v>
      </c>
      <c r="AC15" s="175" t="s">
        <v>121</v>
      </c>
      <c r="AD15" s="175" t="s">
        <v>66</v>
      </c>
      <c r="AE15" s="175" t="s">
        <v>67</v>
      </c>
      <c r="AF15" s="175">
        <v>124579</v>
      </c>
      <c r="AG15" s="175" t="s">
        <v>68</v>
      </c>
      <c r="AH15" s="175">
        <v>1</v>
      </c>
      <c r="AI15" s="175" t="s">
        <v>71</v>
      </c>
      <c r="AJ15" s="175">
        <v>4</v>
      </c>
      <c r="AK15" s="175">
        <v>8140</v>
      </c>
      <c r="AL15" s="175">
        <v>8140</v>
      </c>
      <c r="AM15" s="175">
        <v>104</v>
      </c>
      <c r="AN15" s="176">
        <v>1.1136591892300001</v>
      </c>
      <c r="AO15" s="177">
        <v>1</v>
      </c>
      <c r="AP15" s="214">
        <f t="shared" si="0"/>
        <v>1.1136591892300001</v>
      </c>
      <c r="AQ15" s="178">
        <v>9.0373129999999993</v>
      </c>
      <c r="AR15" s="179">
        <v>1.3466499999999999</v>
      </c>
      <c r="AS15" s="214">
        <f t="shared" si="1"/>
        <v>10.064486668397739</v>
      </c>
      <c r="AT15" s="214">
        <f t="shared" si="2"/>
        <v>1.4997091471765795</v>
      </c>
      <c r="AU15" s="177">
        <v>0.873</v>
      </c>
      <c r="AV15" s="177">
        <v>0.76949999999999996</v>
      </c>
      <c r="AW15" s="214">
        <f t="shared" si="3"/>
        <v>8.7862968615112269</v>
      </c>
      <c r="AX15" s="214">
        <f t="shared" si="4"/>
        <v>1.1540261887523779</v>
      </c>
    </row>
    <row r="16" spans="1:50">
      <c r="A16" s="175">
        <v>13</v>
      </c>
      <c r="B16" s="175" t="s">
        <v>107</v>
      </c>
      <c r="C16" s="175" t="s">
        <v>119</v>
      </c>
      <c r="D16" s="175" t="s">
        <v>52</v>
      </c>
      <c r="E16" s="175" t="s">
        <v>53</v>
      </c>
      <c r="F16" s="175" t="s">
        <v>54</v>
      </c>
      <c r="G16" s="175" t="s">
        <v>55</v>
      </c>
      <c r="H16" s="174"/>
      <c r="I16" s="175" t="s">
        <v>56</v>
      </c>
      <c r="J16" s="175" t="s">
        <v>57</v>
      </c>
      <c r="K16" s="175">
        <v>0</v>
      </c>
      <c r="L16" s="175">
        <v>21</v>
      </c>
      <c r="M16" s="176">
        <v>-81.237449999999995</v>
      </c>
      <c r="N16" s="176">
        <v>29.01005</v>
      </c>
      <c r="O16" s="175" t="s">
        <v>109</v>
      </c>
      <c r="P16" s="175" t="s">
        <v>59</v>
      </c>
      <c r="Q16" s="175" t="s">
        <v>120</v>
      </c>
      <c r="R16" s="176">
        <v>29.97</v>
      </c>
      <c r="S16" s="176">
        <v>13.525</v>
      </c>
      <c r="T16" s="175" t="s">
        <v>61</v>
      </c>
      <c r="U16" s="174"/>
      <c r="V16" s="174"/>
      <c r="W16" s="174"/>
      <c r="X16" s="174"/>
      <c r="Y16" s="174"/>
      <c r="Z16" s="175" t="s">
        <v>111</v>
      </c>
      <c r="AA16" s="175" t="s">
        <v>63</v>
      </c>
      <c r="AB16" s="175" t="s">
        <v>64</v>
      </c>
      <c r="AC16" s="175" t="s">
        <v>121</v>
      </c>
      <c r="AD16" s="175" t="s">
        <v>66</v>
      </c>
      <c r="AE16" s="175" t="s">
        <v>67</v>
      </c>
      <c r="AF16" s="175">
        <v>131221</v>
      </c>
      <c r="AG16" s="175" t="s">
        <v>68</v>
      </c>
      <c r="AH16" s="175">
        <v>1</v>
      </c>
      <c r="AI16" s="175" t="s">
        <v>70</v>
      </c>
      <c r="AJ16" s="175">
        <v>13</v>
      </c>
      <c r="AK16" s="175">
        <v>6300</v>
      </c>
      <c r="AL16" s="175">
        <v>6300</v>
      </c>
      <c r="AM16" s="175">
        <v>113</v>
      </c>
      <c r="AN16" s="176">
        <v>0.51398381584399999</v>
      </c>
      <c r="AO16" s="177">
        <v>0.999</v>
      </c>
      <c r="AP16" s="214">
        <f t="shared" si="0"/>
        <v>0.51346983202815599</v>
      </c>
      <c r="AQ16" s="178">
        <v>2.6718839999999999</v>
      </c>
      <c r="AR16" s="179">
        <v>8.8819999999999996E-2</v>
      </c>
      <c r="AS16" s="214">
        <f t="shared" si="1"/>
        <v>1.3719318286787174</v>
      </c>
      <c r="AT16" s="214">
        <f t="shared" si="2"/>
        <v>4.5606390480740812E-2</v>
      </c>
      <c r="AU16" s="177">
        <v>0.873</v>
      </c>
      <c r="AV16" s="177">
        <v>0.76949999999999996</v>
      </c>
      <c r="AW16" s="214">
        <f t="shared" si="3"/>
        <v>1.1976964864365203</v>
      </c>
      <c r="AX16" s="214">
        <f t="shared" si="4"/>
        <v>3.5094117474930055E-2</v>
      </c>
    </row>
    <row r="17" spans="1:50">
      <c r="A17" s="175">
        <v>13</v>
      </c>
      <c r="B17" s="175" t="s">
        <v>107</v>
      </c>
      <c r="C17" s="175" t="s">
        <v>119</v>
      </c>
      <c r="D17" s="175" t="s">
        <v>52</v>
      </c>
      <c r="E17" s="175" t="s">
        <v>53</v>
      </c>
      <c r="F17" s="175" t="s">
        <v>54</v>
      </c>
      <c r="G17" s="175" t="s">
        <v>55</v>
      </c>
      <c r="H17" s="174"/>
      <c r="I17" s="175" t="s">
        <v>56</v>
      </c>
      <c r="J17" s="175" t="s">
        <v>57</v>
      </c>
      <c r="K17" s="175">
        <v>0</v>
      </c>
      <c r="L17" s="175">
        <v>21</v>
      </c>
      <c r="M17" s="176">
        <v>-81.237449999999995</v>
      </c>
      <c r="N17" s="176">
        <v>29.01005</v>
      </c>
      <c r="O17" s="175" t="s">
        <v>109</v>
      </c>
      <c r="P17" s="175" t="s">
        <v>59</v>
      </c>
      <c r="Q17" s="175" t="s">
        <v>120</v>
      </c>
      <c r="R17" s="176">
        <v>29.97</v>
      </c>
      <c r="S17" s="176">
        <v>13.525</v>
      </c>
      <c r="T17" s="175" t="s">
        <v>61</v>
      </c>
      <c r="U17" s="174"/>
      <c r="V17" s="174"/>
      <c r="W17" s="174"/>
      <c r="X17" s="174"/>
      <c r="Y17" s="174"/>
      <c r="Z17" s="175" t="s">
        <v>111</v>
      </c>
      <c r="AA17" s="175" t="s">
        <v>63</v>
      </c>
      <c r="AB17" s="175" t="s">
        <v>64</v>
      </c>
      <c r="AC17" s="175" t="s">
        <v>121</v>
      </c>
      <c r="AD17" s="175" t="s">
        <v>66</v>
      </c>
      <c r="AE17" s="175" t="s">
        <v>67</v>
      </c>
      <c r="AF17" s="175">
        <v>131525</v>
      </c>
      <c r="AG17" s="175" t="s">
        <v>68</v>
      </c>
      <c r="AH17" s="175">
        <v>1</v>
      </c>
      <c r="AI17" s="175" t="s">
        <v>92</v>
      </c>
      <c r="AJ17" s="175">
        <v>1</v>
      </c>
      <c r="AK17" s="175">
        <v>1100</v>
      </c>
      <c r="AL17" s="175">
        <v>1100</v>
      </c>
      <c r="AM17" s="175">
        <v>101</v>
      </c>
      <c r="AN17" s="176">
        <v>0.15123299861699999</v>
      </c>
      <c r="AO17" s="177">
        <v>1</v>
      </c>
      <c r="AP17" s="214">
        <f t="shared" si="0"/>
        <v>0.15123299861699999</v>
      </c>
      <c r="AQ17" s="178">
        <v>4.614395</v>
      </c>
      <c r="AR17" s="179">
        <v>0.78922000000000003</v>
      </c>
      <c r="AS17" s="214">
        <f t="shared" si="1"/>
        <v>0.69784879265329169</v>
      </c>
      <c r="AT17" s="214">
        <f t="shared" si="2"/>
        <v>0.11935610716850874</v>
      </c>
      <c r="AU17" s="177">
        <v>0.873</v>
      </c>
      <c r="AV17" s="177">
        <v>0.76949999999999996</v>
      </c>
      <c r="AW17" s="214">
        <f t="shared" si="3"/>
        <v>0.60922199598632365</v>
      </c>
      <c r="AX17" s="214">
        <f t="shared" si="4"/>
        <v>9.1844524466167463E-2</v>
      </c>
    </row>
    <row r="18" spans="1:50">
      <c r="A18" s="175">
        <v>13</v>
      </c>
      <c r="B18" s="175" t="s">
        <v>107</v>
      </c>
      <c r="C18" s="175" t="s">
        <v>119</v>
      </c>
      <c r="D18" s="175" t="s">
        <v>52</v>
      </c>
      <c r="E18" s="175" t="s">
        <v>53</v>
      </c>
      <c r="F18" s="175" t="s">
        <v>54</v>
      </c>
      <c r="G18" s="175" t="s">
        <v>55</v>
      </c>
      <c r="H18" s="174"/>
      <c r="I18" s="175" t="s">
        <v>56</v>
      </c>
      <c r="J18" s="175" t="s">
        <v>57</v>
      </c>
      <c r="K18" s="175">
        <v>0</v>
      </c>
      <c r="L18" s="175">
        <v>21</v>
      </c>
      <c r="M18" s="176">
        <v>-81.237449999999995</v>
      </c>
      <c r="N18" s="176">
        <v>29.01005</v>
      </c>
      <c r="O18" s="175" t="s">
        <v>109</v>
      </c>
      <c r="P18" s="175" t="s">
        <v>59</v>
      </c>
      <c r="Q18" s="175" t="s">
        <v>120</v>
      </c>
      <c r="R18" s="176">
        <v>29.97</v>
      </c>
      <c r="S18" s="176">
        <v>13.525</v>
      </c>
      <c r="T18" s="175" t="s">
        <v>61</v>
      </c>
      <c r="U18" s="174"/>
      <c r="V18" s="174"/>
      <c r="W18" s="174"/>
      <c r="X18" s="174"/>
      <c r="Y18" s="174"/>
      <c r="Z18" s="175" t="s">
        <v>111</v>
      </c>
      <c r="AA18" s="175" t="s">
        <v>63</v>
      </c>
      <c r="AB18" s="175" t="s">
        <v>64</v>
      </c>
      <c r="AC18" s="175" t="s">
        <v>121</v>
      </c>
      <c r="AD18" s="175" t="s">
        <v>66</v>
      </c>
      <c r="AE18" s="175" t="s">
        <v>67</v>
      </c>
      <c r="AF18" s="175">
        <v>130990</v>
      </c>
      <c r="AG18" s="175" t="s">
        <v>68</v>
      </c>
      <c r="AH18" s="175">
        <v>1</v>
      </c>
      <c r="AI18" s="175" t="s">
        <v>69</v>
      </c>
      <c r="AJ18" s="175">
        <v>11</v>
      </c>
      <c r="AK18" s="175">
        <v>4110</v>
      </c>
      <c r="AL18" s="175">
        <v>4110</v>
      </c>
      <c r="AM18" s="175">
        <v>111</v>
      </c>
      <c r="AN18" s="176">
        <v>7.7620228474000005E-2</v>
      </c>
      <c r="AO18" s="177">
        <v>1</v>
      </c>
      <c r="AP18" s="214">
        <f t="shared" si="0"/>
        <v>7.7620228474000005E-2</v>
      </c>
      <c r="AQ18" s="178">
        <v>4.2217599999999997</v>
      </c>
      <c r="AR18" s="179">
        <v>0.14412</v>
      </c>
      <c r="AS18" s="214">
        <f t="shared" si="1"/>
        <v>0.32769397576239423</v>
      </c>
      <c r="AT18" s="214">
        <f t="shared" si="2"/>
        <v>1.1186627327672881E-2</v>
      </c>
      <c r="AU18" s="177">
        <v>0.873</v>
      </c>
      <c r="AV18" s="177">
        <v>0.76949999999999996</v>
      </c>
      <c r="AW18" s="214">
        <f t="shared" si="3"/>
        <v>0.28607684084057017</v>
      </c>
      <c r="AX18" s="214">
        <f t="shared" si="4"/>
        <v>8.6081097286442813E-3</v>
      </c>
    </row>
    <row r="19" spans="1:50">
      <c r="A19" s="175">
        <v>13</v>
      </c>
      <c r="B19" s="175" t="s">
        <v>107</v>
      </c>
      <c r="C19" s="175" t="s">
        <v>119</v>
      </c>
      <c r="D19" s="175" t="s">
        <v>52</v>
      </c>
      <c r="E19" s="175" t="s">
        <v>53</v>
      </c>
      <c r="F19" s="175" t="s">
        <v>54</v>
      </c>
      <c r="G19" s="175" t="s">
        <v>55</v>
      </c>
      <c r="H19" s="174"/>
      <c r="I19" s="175" t="s">
        <v>56</v>
      </c>
      <c r="J19" s="175" t="s">
        <v>57</v>
      </c>
      <c r="K19" s="175">
        <v>0</v>
      </c>
      <c r="L19" s="175">
        <v>21</v>
      </c>
      <c r="M19" s="176">
        <v>-81.237449999999995</v>
      </c>
      <c r="N19" s="176">
        <v>29.01005</v>
      </c>
      <c r="O19" s="175" t="s">
        <v>109</v>
      </c>
      <c r="P19" s="175" t="s">
        <v>59</v>
      </c>
      <c r="Q19" s="175" t="s">
        <v>120</v>
      </c>
      <c r="R19" s="176">
        <v>29.97</v>
      </c>
      <c r="S19" s="176">
        <v>13.525</v>
      </c>
      <c r="T19" s="175" t="s">
        <v>61</v>
      </c>
      <c r="U19" s="174"/>
      <c r="V19" s="174"/>
      <c r="W19" s="174"/>
      <c r="X19" s="174"/>
      <c r="Y19" s="174"/>
      <c r="Z19" s="175" t="s">
        <v>111</v>
      </c>
      <c r="AA19" s="175" t="s">
        <v>63</v>
      </c>
      <c r="AB19" s="175" t="s">
        <v>64</v>
      </c>
      <c r="AC19" s="175" t="s">
        <v>121</v>
      </c>
      <c r="AD19" s="175" t="s">
        <v>66</v>
      </c>
      <c r="AE19" s="175" t="s">
        <v>67</v>
      </c>
      <c r="AF19" s="175">
        <v>124579</v>
      </c>
      <c r="AG19" s="175" t="s">
        <v>68</v>
      </c>
      <c r="AH19" s="175">
        <v>1</v>
      </c>
      <c r="AI19" s="175" t="s">
        <v>71</v>
      </c>
      <c r="AJ19" s="175">
        <v>4</v>
      </c>
      <c r="AK19" s="175">
        <v>8140</v>
      </c>
      <c r="AL19" s="175">
        <v>8140</v>
      </c>
      <c r="AM19" s="175">
        <v>104</v>
      </c>
      <c r="AN19" s="176">
        <v>3.65848967832</v>
      </c>
      <c r="AO19" s="177">
        <v>1</v>
      </c>
      <c r="AP19" s="214">
        <f t="shared" si="0"/>
        <v>3.65848967832</v>
      </c>
      <c r="AQ19" s="178">
        <v>9.0373129999999993</v>
      </c>
      <c r="AR19" s="179">
        <v>1.3466499999999999</v>
      </c>
      <c r="AS19" s="214">
        <f t="shared" si="1"/>
        <v>33.062916330247155</v>
      </c>
      <c r="AT19" s="214">
        <f t="shared" si="2"/>
        <v>4.9267051253096277</v>
      </c>
      <c r="AU19" s="177">
        <v>0.873</v>
      </c>
      <c r="AV19" s="177">
        <v>0.76949999999999996</v>
      </c>
      <c r="AW19" s="214">
        <f t="shared" si="3"/>
        <v>28.863925956305767</v>
      </c>
      <c r="AX19" s="214">
        <f t="shared" si="4"/>
        <v>3.7910995939257583</v>
      </c>
    </row>
    <row r="20" spans="1:50">
      <c r="A20" s="175">
        <v>13</v>
      </c>
      <c r="B20" s="175" t="s">
        <v>107</v>
      </c>
      <c r="C20" s="175" t="s">
        <v>119</v>
      </c>
      <c r="D20" s="175" t="s">
        <v>52</v>
      </c>
      <c r="E20" s="175" t="s">
        <v>53</v>
      </c>
      <c r="F20" s="175" t="s">
        <v>54</v>
      </c>
      <c r="G20" s="175" t="s">
        <v>55</v>
      </c>
      <c r="H20" s="174"/>
      <c r="I20" s="175" t="s">
        <v>56</v>
      </c>
      <c r="J20" s="175" t="s">
        <v>57</v>
      </c>
      <c r="K20" s="175">
        <v>0</v>
      </c>
      <c r="L20" s="175">
        <v>21</v>
      </c>
      <c r="M20" s="176">
        <v>-81.237449999999995</v>
      </c>
      <c r="N20" s="176">
        <v>29.01005</v>
      </c>
      <c r="O20" s="175" t="s">
        <v>109</v>
      </c>
      <c r="P20" s="175" t="s">
        <v>59</v>
      </c>
      <c r="Q20" s="175" t="s">
        <v>120</v>
      </c>
      <c r="R20" s="176">
        <v>29.97</v>
      </c>
      <c r="S20" s="176">
        <v>13.525</v>
      </c>
      <c r="T20" s="175" t="s">
        <v>61</v>
      </c>
      <c r="U20" s="174"/>
      <c r="V20" s="174"/>
      <c r="W20" s="174"/>
      <c r="X20" s="174"/>
      <c r="Y20" s="174"/>
      <c r="Z20" s="175" t="s">
        <v>111</v>
      </c>
      <c r="AA20" s="175" t="s">
        <v>63</v>
      </c>
      <c r="AB20" s="175" t="s">
        <v>64</v>
      </c>
      <c r="AC20" s="175" t="s">
        <v>121</v>
      </c>
      <c r="AD20" s="175" t="s">
        <v>66</v>
      </c>
      <c r="AE20" s="175" t="s">
        <v>67</v>
      </c>
      <c r="AF20" s="175">
        <v>129512</v>
      </c>
      <c r="AG20" s="175" t="s">
        <v>68</v>
      </c>
      <c r="AH20" s="175">
        <v>1</v>
      </c>
      <c r="AI20" s="175" t="s">
        <v>122</v>
      </c>
      <c r="AJ20" s="175">
        <v>9</v>
      </c>
      <c r="AK20" s="175">
        <v>2240</v>
      </c>
      <c r="AL20" s="175">
        <v>2240</v>
      </c>
      <c r="AM20" s="175">
        <v>109</v>
      </c>
      <c r="AN20" s="176">
        <v>0.71316394201400002</v>
      </c>
      <c r="AO20" s="177">
        <v>1</v>
      </c>
      <c r="AP20" s="214">
        <f t="shared" si="0"/>
        <v>0.71316394201400002</v>
      </c>
      <c r="AQ20" s="178">
        <v>5.5371319999999997</v>
      </c>
      <c r="AR20" s="179">
        <v>1.09443</v>
      </c>
      <c r="AS20" s="214">
        <f t="shared" si="1"/>
        <v>3.9488828845718635</v>
      </c>
      <c r="AT20" s="214">
        <f t="shared" si="2"/>
        <v>0.78050801305838202</v>
      </c>
      <c r="AU20" s="177">
        <v>0.873</v>
      </c>
      <c r="AV20" s="177">
        <v>0.76949999999999996</v>
      </c>
      <c r="AW20" s="214">
        <f t="shared" si="3"/>
        <v>3.4473747582312368</v>
      </c>
      <c r="AX20" s="214">
        <f t="shared" si="4"/>
        <v>0.60060091604842492</v>
      </c>
    </row>
    <row r="21" spans="1:50">
      <c r="A21" s="175">
        <v>13</v>
      </c>
      <c r="B21" s="175" t="s">
        <v>107</v>
      </c>
      <c r="C21" s="175" t="s">
        <v>119</v>
      </c>
      <c r="D21" s="175" t="s">
        <v>52</v>
      </c>
      <c r="E21" s="175" t="s">
        <v>53</v>
      </c>
      <c r="F21" s="175" t="s">
        <v>54</v>
      </c>
      <c r="G21" s="175" t="s">
        <v>55</v>
      </c>
      <c r="H21" s="174"/>
      <c r="I21" s="175" t="s">
        <v>56</v>
      </c>
      <c r="J21" s="175" t="s">
        <v>57</v>
      </c>
      <c r="K21" s="175">
        <v>0</v>
      </c>
      <c r="L21" s="175">
        <v>21</v>
      </c>
      <c r="M21" s="176">
        <v>-81.237449999999995</v>
      </c>
      <c r="N21" s="176">
        <v>29.01005</v>
      </c>
      <c r="O21" s="175" t="s">
        <v>109</v>
      </c>
      <c r="P21" s="175" t="s">
        <v>59</v>
      </c>
      <c r="Q21" s="175" t="s">
        <v>120</v>
      </c>
      <c r="R21" s="176">
        <v>29.97</v>
      </c>
      <c r="S21" s="176">
        <v>13.525</v>
      </c>
      <c r="T21" s="175" t="s">
        <v>61</v>
      </c>
      <c r="U21" s="174"/>
      <c r="V21" s="174"/>
      <c r="W21" s="174"/>
      <c r="X21" s="174"/>
      <c r="Y21" s="174"/>
      <c r="Z21" s="175" t="s">
        <v>111</v>
      </c>
      <c r="AA21" s="175" t="s">
        <v>63</v>
      </c>
      <c r="AB21" s="175" t="s">
        <v>64</v>
      </c>
      <c r="AC21" s="175" t="s">
        <v>121</v>
      </c>
      <c r="AD21" s="175" t="s">
        <v>66</v>
      </c>
      <c r="AE21" s="175" t="s">
        <v>67</v>
      </c>
      <c r="AF21" s="175">
        <v>131899</v>
      </c>
      <c r="AG21" s="175" t="s">
        <v>68</v>
      </c>
      <c r="AH21" s="175">
        <v>1</v>
      </c>
      <c r="AI21" s="175" t="s">
        <v>84</v>
      </c>
      <c r="AJ21" s="175">
        <v>10</v>
      </c>
      <c r="AK21" s="175">
        <v>3200</v>
      </c>
      <c r="AL21" s="175">
        <v>3200</v>
      </c>
      <c r="AM21" s="175">
        <v>110</v>
      </c>
      <c r="AN21" s="176">
        <v>0.40744612258899998</v>
      </c>
      <c r="AO21" s="177">
        <v>1</v>
      </c>
      <c r="AP21" s="214">
        <f t="shared" si="0"/>
        <v>0.40744612258899998</v>
      </c>
      <c r="AQ21" s="178">
        <v>4.5650399999999998</v>
      </c>
      <c r="AR21" s="179">
        <v>0.15609000000000001</v>
      </c>
      <c r="AS21" s="214">
        <f t="shared" si="1"/>
        <v>1.8600078474636883</v>
      </c>
      <c r="AT21" s="214">
        <f t="shared" si="2"/>
        <v>6.3598265274917007E-2</v>
      </c>
      <c r="AU21" s="177">
        <v>0.873</v>
      </c>
      <c r="AV21" s="177">
        <v>0.76949999999999996</v>
      </c>
      <c r="AW21" s="214">
        <f t="shared" si="3"/>
        <v>1.6237868508358</v>
      </c>
      <c r="AX21" s="214">
        <f t="shared" si="4"/>
        <v>4.8938865129048631E-2</v>
      </c>
    </row>
    <row r="22" spans="1:50">
      <c r="A22" s="175">
        <v>13</v>
      </c>
      <c r="B22" s="175" t="s">
        <v>107</v>
      </c>
      <c r="C22" s="175" t="s">
        <v>119</v>
      </c>
      <c r="D22" s="175" t="s">
        <v>52</v>
      </c>
      <c r="E22" s="175" t="s">
        <v>53</v>
      </c>
      <c r="F22" s="175" t="s">
        <v>54</v>
      </c>
      <c r="G22" s="175" t="s">
        <v>55</v>
      </c>
      <c r="H22" s="174"/>
      <c r="I22" s="175" t="s">
        <v>56</v>
      </c>
      <c r="J22" s="175" t="s">
        <v>57</v>
      </c>
      <c r="K22" s="175">
        <v>0</v>
      </c>
      <c r="L22" s="175">
        <v>21</v>
      </c>
      <c r="M22" s="176">
        <v>-81.237449999999995</v>
      </c>
      <c r="N22" s="176">
        <v>29.01005</v>
      </c>
      <c r="O22" s="175" t="s">
        <v>109</v>
      </c>
      <c r="P22" s="175" t="s">
        <v>59</v>
      </c>
      <c r="Q22" s="175" t="s">
        <v>120</v>
      </c>
      <c r="R22" s="176">
        <v>29.97</v>
      </c>
      <c r="S22" s="176">
        <v>13.525</v>
      </c>
      <c r="T22" s="175" t="s">
        <v>61</v>
      </c>
      <c r="U22" s="174"/>
      <c r="V22" s="174"/>
      <c r="W22" s="174"/>
      <c r="X22" s="174"/>
      <c r="Y22" s="174"/>
      <c r="Z22" s="175" t="s">
        <v>111</v>
      </c>
      <c r="AA22" s="175" t="s">
        <v>63</v>
      </c>
      <c r="AB22" s="175" t="s">
        <v>64</v>
      </c>
      <c r="AC22" s="175" t="s">
        <v>121</v>
      </c>
      <c r="AD22" s="175" t="s">
        <v>66</v>
      </c>
      <c r="AE22" s="175" t="s">
        <v>67</v>
      </c>
      <c r="AF22" s="175">
        <v>131652</v>
      </c>
      <c r="AG22" s="175" t="s">
        <v>68</v>
      </c>
      <c r="AH22" s="175">
        <v>1</v>
      </c>
      <c r="AI22" s="175" t="s">
        <v>84</v>
      </c>
      <c r="AJ22" s="175">
        <v>10</v>
      </c>
      <c r="AK22" s="175">
        <v>3300</v>
      </c>
      <c r="AL22" s="175">
        <v>3300</v>
      </c>
      <c r="AM22" s="175">
        <v>110</v>
      </c>
      <c r="AN22" s="176">
        <v>2.67490368089</v>
      </c>
      <c r="AO22" s="177">
        <v>1</v>
      </c>
      <c r="AP22" s="214">
        <f t="shared" si="0"/>
        <v>2.67490368089</v>
      </c>
      <c r="AQ22" s="178">
        <v>4.5650399999999998</v>
      </c>
      <c r="AR22" s="179">
        <v>0.15609000000000001</v>
      </c>
      <c r="AS22" s="214">
        <f t="shared" si="1"/>
        <v>12.211042299410085</v>
      </c>
      <c r="AT22" s="214">
        <f t="shared" si="2"/>
        <v>0.41752571555012014</v>
      </c>
      <c r="AU22" s="177">
        <v>0.873</v>
      </c>
      <c r="AV22" s="177">
        <v>0.76949999999999996</v>
      </c>
      <c r="AW22" s="214">
        <f t="shared" si="3"/>
        <v>10.660239927385005</v>
      </c>
      <c r="AX22" s="214">
        <f t="shared" si="4"/>
        <v>0.32128603811581741</v>
      </c>
    </row>
    <row r="23" spans="1:50">
      <c r="A23" s="175">
        <v>13</v>
      </c>
      <c r="B23" s="175" t="s">
        <v>107</v>
      </c>
      <c r="C23" s="175" t="s">
        <v>119</v>
      </c>
      <c r="D23" s="175" t="s">
        <v>52</v>
      </c>
      <c r="E23" s="175" t="s">
        <v>53</v>
      </c>
      <c r="F23" s="175" t="s">
        <v>54</v>
      </c>
      <c r="G23" s="175" t="s">
        <v>55</v>
      </c>
      <c r="H23" s="174"/>
      <c r="I23" s="175" t="s">
        <v>56</v>
      </c>
      <c r="J23" s="175" t="s">
        <v>57</v>
      </c>
      <c r="K23" s="175">
        <v>0</v>
      </c>
      <c r="L23" s="175">
        <v>21</v>
      </c>
      <c r="M23" s="176">
        <v>-81.237449999999995</v>
      </c>
      <c r="N23" s="176">
        <v>29.01005</v>
      </c>
      <c r="O23" s="175" t="s">
        <v>109</v>
      </c>
      <c r="P23" s="175" t="s">
        <v>59</v>
      </c>
      <c r="Q23" s="175" t="s">
        <v>120</v>
      </c>
      <c r="R23" s="176">
        <v>29.97</v>
      </c>
      <c r="S23" s="176">
        <v>13.525</v>
      </c>
      <c r="T23" s="175" t="s">
        <v>61</v>
      </c>
      <c r="U23" s="174"/>
      <c r="V23" s="174"/>
      <c r="W23" s="174"/>
      <c r="X23" s="174"/>
      <c r="Y23" s="174"/>
      <c r="Z23" s="175" t="s">
        <v>111</v>
      </c>
      <c r="AA23" s="175" t="s">
        <v>63</v>
      </c>
      <c r="AB23" s="175" t="s">
        <v>64</v>
      </c>
      <c r="AC23" s="175" t="s">
        <v>121</v>
      </c>
      <c r="AD23" s="175" t="s">
        <v>66</v>
      </c>
      <c r="AE23" s="175" t="s">
        <v>67</v>
      </c>
      <c r="AF23" s="175">
        <v>124579</v>
      </c>
      <c r="AG23" s="175" t="s">
        <v>68</v>
      </c>
      <c r="AH23" s="175">
        <v>1</v>
      </c>
      <c r="AI23" s="175" t="s">
        <v>71</v>
      </c>
      <c r="AJ23" s="175">
        <v>4</v>
      </c>
      <c r="AK23" s="175">
        <v>8140</v>
      </c>
      <c r="AL23" s="175">
        <v>8140</v>
      </c>
      <c r="AM23" s="175">
        <v>104</v>
      </c>
      <c r="AN23" s="176">
        <v>2.4970694351299998</v>
      </c>
      <c r="AO23" s="177">
        <v>1</v>
      </c>
      <c r="AP23" s="214">
        <f t="shared" si="0"/>
        <v>2.4970694351299998</v>
      </c>
      <c r="AQ23" s="178">
        <v>9.0373129999999993</v>
      </c>
      <c r="AR23" s="179">
        <v>1.3466499999999999</v>
      </c>
      <c r="AS23" s="214">
        <f t="shared" si="1"/>
        <v>22.566798068003003</v>
      </c>
      <c r="AT23" s="214">
        <f t="shared" si="2"/>
        <v>3.3626785548178142</v>
      </c>
      <c r="AU23" s="177">
        <v>0.873</v>
      </c>
      <c r="AV23" s="177">
        <v>0.76949999999999996</v>
      </c>
      <c r="AW23" s="214">
        <f t="shared" si="3"/>
        <v>19.700814713366622</v>
      </c>
      <c r="AX23" s="214">
        <f t="shared" si="4"/>
        <v>2.5875811479323079</v>
      </c>
    </row>
    <row r="24" spans="1:50">
      <c r="A24" s="175">
        <v>13</v>
      </c>
      <c r="B24" s="175" t="s">
        <v>107</v>
      </c>
      <c r="C24" s="175" t="s">
        <v>119</v>
      </c>
      <c r="D24" s="175" t="s">
        <v>52</v>
      </c>
      <c r="E24" s="175" t="s">
        <v>53</v>
      </c>
      <c r="F24" s="175" t="s">
        <v>54</v>
      </c>
      <c r="G24" s="175" t="s">
        <v>55</v>
      </c>
      <c r="H24" s="174"/>
      <c r="I24" s="175" t="s">
        <v>56</v>
      </c>
      <c r="J24" s="175" t="s">
        <v>57</v>
      </c>
      <c r="K24" s="175">
        <v>0</v>
      </c>
      <c r="L24" s="175">
        <v>21</v>
      </c>
      <c r="M24" s="176">
        <v>-81.237449999999995</v>
      </c>
      <c r="N24" s="176">
        <v>29.01005</v>
      </c>
      <c r="O24" s="175" t="s">
        <v>109</v>
      </c>
      <c r="P24" s="175" t="s">
        <v>59</v>
      </c>
      <c r="Q24" s="175" t="s">
        <v>120</v>
      </c>
      <c r="R24" s="176">
        <v>29.97</v>
      </c>
      <c r="S24" s="176">
        <v>13.525</v>
      </c>
      <c r="T24" s="175" t="s">
        <v>61</v>
      </c>
      <c r="U24" s="174"/>
      <c r="V24" s="174"/>
      <c r="W24" s="174"/>
      <c r="X24" s="174"/>
      <c r="Y24" s="174"/>
      <c r="Z24" s="175" t="s">
        <v>111</v>
      </c>
      <c r="AA24" s="175" t="s">
        <v>63</v>
      </c>
      <c r="AB24" s="175" t="s">
        <v>64</v>
      </c>
      <c r="AC24" s="175" t="s">
        <v>121</v>
      </c>
      <c r="AD24" s="175" t="s">
        <v>66</v>
      </c>
      <c r="AE24" s="175" t="s">
        <v>67</v>
      </c>
      <c r="AF24" s="175">
        <v>129512</v>
      </c>
      <c r="AG24" s="175" t="s">
        <v>68</v>
      </c>
      <c r="AH24" s="175">
        <v>1</v>
      </c>
      <c r="AI24" s="175" t="s">
        <v>122</v>
      </c>
      <c r="AJ24" s="175">
        <v>9</v>
      </c>
      <c r="AK24" s="175">
        <v>2240</v>
      </c>
      <c r="AL24" s="175">
        <v>2240</v>
      </c>
      <c r="AM24" s="175">
        <v>109</v>
      </c>
      <c r="AN24" s="176">
        <v>0.34039617182199999</v>
      </c>
      <c r="AO24" s="177">
        <v>1</v>
      </c>
      <c r="AP24" s="214">
        <f t="shared" si="0"/>
        <v>0.34039617182199999</v>
      </c>
      <c r="AQ24" s="178">
        <v>5.5371319999999997</v>
      </c>
      <c r="AR24" s="179">
        <v>1.09443</v>
      </c>
      <c r="AS24" s="214">
        <f t="shared" si="1"/>
        <v>1.8848185356730944</v>
      </c>
      <c r="AT24" s="214">
        <f t="shared" si="2"/>
        <v>0.37253978232715146</v>
      </c>
      <c r="AU24" s="177">
        <v>0.873</v>
      </c>
      <c r="AV24" s="177">
        <v>0.76949999999999996</v>
      </c>
      <c r="AW24" s="214">
        <f t="shared" si="3"/>
        <v>1.6454465816426114</v>
      </c>
      <c r="AX24" s="214">
        <f t="shared" si="4"/>
        <v>0.28666936250074304</v>
      </c>
    </row>
    <row r="25" spans="1:50">
      <c r="A25" s="175">
        <v>13</v>
      </c>
      <c r="B25" s="175" t="s">
        <v>107</v>
      </c>
      <c r="C25" s="175" t="s">
        <v>119</v>
      </c>
      <c r="D25" s="175" t="s">
        <v>52</v>
      </c>
      <c r="E25" s="175" t="s">
        <v>53</v>
      </c>
      <c r="F25" s="175" t="s">
        <v>54</v>
      </c>
      <c r="G25" s="175" t="s">
        <v>55</v>
      </c>
      <c r="H25" s="174"/>
      <c r="I25" s="175" t="s">
        <v>56</v>
      </c>
      <c r="J25" s="175" t="s">
        <v>57</v>
      </c>
      <c r="K25" s="175">
        <v>0</v>
      </c>
      <c r="L25" s="175">
        <v>21</v>
      </c>
      <c r="M25" s="176">
        <v>-81.237449999999995</v>
      </c>
      <c r="N25" s="176">
        <v>29.01005</v>
      </c>
      <c r="O25" s="175" t="s">
        <v>109</v>
      </c>
      <c r="P25" s="175" t="s">
        <v>59</v>
      </c>
      <c r="Q25" s="175" t="s">
        <v>120</v>
      </c>
      <c r="R25" s="176">
        <v>29.97</v>
      </c>
      <c r="S25" s="176">
        <v>13.525</v>
      </c>
      <c r="T25" s="175" t="s">
        <v>61</v>
      </c>
      <c r="U25" s="174"/>
      <c r="V25" s="174"/>
      <c r="W25" s="174"/>
      <c r="X25" s="174"/>
      <c r="Y25" s="174"/>
      <c r="Z25" s="175" t="s">
        <v>111</v>
      </c>
      <c r="AA25" s="175" t="s">
        <v>63</v>
      </c>
      <c r="AB25" s="175" t="s">
        <v>64</v>
      </c>
      <c r="AC25" s="175" t="s">
        <v>121</v>
      </c>
      <c r="AD25" s="175" t="s">
        <v>66</v>
      </c>
      <c r="AE25" s="175" t="s">
        <v>67</v>
      </c>
      <c r="AF25" s="175">
        <v>131221</v>
      </c>
      <c r="AG25" s="175" t="s">
        <v>68</v>
      </c>
      <c r="AH25" s="175">
        <v>1</v>
      </c>
      <c r="AI25" s="175" t="s">
        <v>70</v>
      </c>
      <c r="AJ25" s="175">
        <v>13</v>
      </c>
      <c r="AK25" s="175">
        <v>6300</v>
      </c>
      <c r="AL25" s="175">
        <v>6300</v>
      </c>
      <c r="AM25" s="175">
        <v>113</v>
      </c>
      <c r="AN25" s="176">
        <v>0.53935422615499995</v>
      </c>
      <c r="AO25" s="177">
        <v>0.999</v>
      </c>
      <c r="AP25" s="214">
        <f t="shared" si="0"/>
        <v>0.53881487192884492</v>
      </c>
      <c r="AQ25" s="178">
        <v>2.6718839999999999</v>
      </c>
      <c r="AR25" s="179">
        <v>8.8819999999999996E-2</v>
      </c>
      <c r="AS25" s="214">
        <f t="shared" si="1"/>
        <v>1.4396508352687298</v>
      </c>
      <c r="AT25" s="214">
        <f t="shared" si="2"/>
        <v>4.7857536924720001E-2</v>
      </c>
      <c r="AU25" s="177">
        <v>0.873</v>
      </c>
      <c r="AV25" s="177">
        <v>0.76949999999999996</v>
      </c>
      <c r="AW25" s="214">
        <f t="shared" si="3"/>
        <v>1.2568151791896012</v>
      </c>
      <c r="AX25" s="214">
        <f t="shared" si="4"/>
        <v>3.682637466357204E-2</v>
      </c>
    </row>
    <row r="26" spans="1:50">
      <c r="A26" s="175">
        <v>13</v>
      </c>
      <c r="B26" s="175" t="s">
        <v>107</v>
      </c>
      <c r="C26" s="175" t="s">
        <v>119</v>
      </c>
      <c r="D26" s="175" t="s">
        <v>52</v>
      </c>
      <c r="E26" s="175" t="s">
        <v>53</v>
      </c>
      <c r="F26" s="175" t="s">
        <v>54</v>
      </c>
      <c r="G26" s="175" t="s">
        <v>55</v>
      </c>
      <c r="H26" s="174"/>
      <c r="I26" s="175" t="s">
        <v>56</v>
      </c>
      <c r="J26" s="175" t="s">
        <v>57</v>
      </c>
      <c r="K26" s="175">
        <v>0</v>
      </c>
      <c r="L26" s="175">
        <v>21</v>
      </c>
      <c r="M26" s="176">
        <v>-81.237449999999995</v>
      </c>
      <c r="N26" s="176">
        <v>29.01005</v>
      </c>
      <c r="O26" s="175" t="s">
        <v>109</v>
      </c>
      <c r="P26" s="175" t="s">
        <v>59</v>
      </c>
      <c r="Q26" s="175" t="s">
        <v>120</v>
      </c>
      <c r="R26" s="176">
        <v>29.97</v>
      </c>
      <c r="S26" s="176">
        <v>13.525</v>
      </c>
      <c r="T26" s="175" t="s">
        <v>61</v>
      </c>
      <c r="U26" s="174"/>
      <c r="V26" s="174"/>
      <c r="W26" s="174"/>
      <c r="X26" s="174"/>
      <c r="Y26" s="174"/>
      <c r="Z26" s="175" t="s">
        <v>111</v>
      </c>
      <c r="AA26" s="175" t="s">
        <v>63</v>
      </c>
      <c r="AB26" s="175" t="s">
        <v>64</v>
      </c>
      <c r="AC26" s="175" t="s">
        <v>121</v>
      </c>
      <c r="AD26" s="175" t="s">
        <v>66</v>
      </c>
      <c r="AE26" s="175" t="s">
        <v>67</v>
      </c>
      <c r="AF26" s="175">
        <v>131525</v>
      </c>
      <c r="AG26" s="175" t="s">
        <v>68</v>
      </c>
      <c r="AH26" s="175">
        <v>1</v>
      </c>
      <c r="AI26" s="175" t="s">
        <v>92</v>
      </c>
      <c r="AJ26" s="175">
        <v>1</v>
      </c>
      <c r="AK26" s="175">
        <v>1100</v>
      </c>
      <c r="AL26" s="175">
        <v>1100</v>
      </c>
      <c r="AM26" s="175">
        <v>101</v>
      </c>
      <c r="AN26" s="176">
        <v>1.77340666225</v>
      </c>
      <c r="AO26" s="177">
        <v>1</v>
      </c>
      <c r="AP26" s="214">
        <f t="shared" si="0"/>
        <v>1.77340666225</v>
      </c>
      <c r="AQ26" s="178">
        <v>4.614395</v>
      </c>
      <c r="AR26" s="179">
        <v>0.78922000000000003</v>
      </c>
      <c r="AS26" s="214">
        <f t="shared" si="1"/>
        <v>8.1831988352530889</v>
      </c>
      <c r="AT26" s="214">
        <f t="shared" si="2"/>
        <v>1.399608005980945</v>
      </c>
      <c r="AU26" s="177">
        <v>0.873</v>
      </c>
      <c r="AV26" s="177">
        <v>0.76949999999999996</v>
      </c>
      <c r="AW26" s="214">
        <f t="shared" si="3"/>
        <v>7.1439325831759461</v>
      </c>
      <c r="AX26" s="214">
        <f t="shared" si="4"/>
        <v>1.0769983606023372</v>
      </c>
    </row>
    <row r="27" spans="1:50">
      <c r="A27" s="175">
        <v>13</v>
      </c>
      <c r="B27" s="175" t="s">
        <v>107</v>
      </c>
      <c r="C27" s="175" t="s">
        <v>119</v>
      </c>
      <c r="D27" s="175" t="s">
        <v>52</v>
      </c>
      <c r="E27" s="175" t="s">
        <v>53</v>
      </c>
      <c r="F27" s="175" t="s">
        <v>54</v>
      </c>
      <c r="G27" s="175" t="s">
        <v>55</v>
      </c>
      <c r="H27" s="174"/>
      <c r="I27" s="175" t="s">
        <v>56</v>
      </c>
      <c r="J27" s="175" t="s">
        <v>57</v>
      </c>
      <c r="K27" s="175">
        <v>0</v>
      </c>
      <c r="L27" s="175">
        <v>21</v>
      </c>
      <c r="M27" s="176">
        <v>-81.237449999999995</v>
      </c>
      <c r="N27" s="176">
        <v>29.01005</v>
      </c>
      <c r="O27" s="175" t="s">
        <v>109</v>
      </c>
      <c r="P27" s="175" t="s">
        <v>59</v>
      </c>
      <c r="Q27" s="175" t="s">
        <v>120</v>
      </c>
      <c r="R27" s="176">
        <v>29.97</v>
      </c>
      <c r="S27" s="176">
        <v>13.525</v>
      </c>
      <c r="T27" s="175" t="s">
        <v>61</v>
      </c>
      <c r="U27" s="174"/>
      <c r="V27" s="174"/>
      <c r="W27" s="174"/>
      <c r="X27" s="174"/>
      <c r="Y27" s="174"/>
      <c r="Z27" s="175" t="s">
        <v>111</v>
      </c>
      <c r="AA27" s="175" t="s">
        <v>63</v>
      </c>
      <c r="AB27" s="175" t="s">
        <v>64</v>
      </c>
      <c r="AC27" s="175" t="s">
        <v>121</v>
      </c>
      <c r="AD27" s="175" t="s">
        <v>66</v>
      </c>
      <c r="AE27" s="175" t="s">
        <v>67</v>
      </c>
      <c r="AF27" s="175">
        <v>130990</v>
      </c>
      <c r="AG27" s="175" t="s">
        <v>68</v>
      </c>
      <c r="AH27" s="175">
        <v>1</v>
      </c>
      <c r="AI27" s="175" t="s">
        <v>69</v>
      </c>
      <c r="AJ27" s="175">
        <v>11</v>
      </c>
      <c r="AK27" s="175">
        <v>4110</v>
      </c>
      <c r="AL27" s="175">
        <v>4110</v>
      </c>
      <c r="AM27" s="175">
        <v>111</v>
      </c>
      <c r="AN27" s="176">
        <v>8.9119636579399995E-3</v>
      </c>
      <c r="AO27" s="177">
        <v>1</v>
      </c>
      <c r="AP27" s="214">
        <f t="shared" si="0"/>
        <v>8.9119636579399995E-3</v>
      </c>
      <c r="AQ27" s="178">
        <v>4.2217599999999997</v>
      </c>
      <c r="AR27" s="179">
        <v>0.14412</v>
      </c>
      <c r="AS27" s="214">
        <f t="shared" si="1"/>
        <v>3.7624171692544769E-2</v>
      </c>
      <c r="AT27" s="214">
        <f t="shared" si="2"/>
        <v>1.2843922023823128E-3</v>
      </c>
      <c r="AU27" s="177">
        <v>0.873</v>
      </c>
      <c r="AV27" s="177">
        <v>0.76949999999999996</v>
      </c>
      <c r="AW27" s="214">
        <f t="shared" si="3"/>
        <v>3.284590188759158E-2</v>
      </c>
      <c r="AX27" s="214">
        <f t="shared" si="4"/>
        <v>9.8833979973318958E-4</v>
      </c>
    </row>
    <row r="28" spans="1:50">
      <c r="A28" s="175">
        <v>13</v>
      </c>
      <c r="B28" s="175" t="s">
        <v>107</v>
      </c>
      <c r="C28" s="175" t="s">
        <v>119</v>
      </c>
      <c r="D28" s="175" t="s">
        <v>52</v>
      </c>
      <c r="E28" s="175" t="s">
        <v>53</v>
      </c>
      <c r="F28" s="175" t="s">
        <v>54</v>
      </c>
      <c r="G28" s="175" t="s">
        <v>55</v>
      </c>
      <c r="H28" s="174"/>
      <c r="I28" s="175" t="s">
        <v>56</v>
      </c>
      <c r="J28" s="175" t="s">
        <v>57</v>
      </c>
      <c r="K28" s="175">
        <v>0</v>
      </c>
      <c r="L28" s="175">
        <v>21</v>
      </c>
      <c r="M28" s="176">
        <v>-81.237449999999995</v>
      </c>
      <c r="N28" s="176">
        <v>29.01005</v>
      </c>
      <c r="O28" s="175" t="s">
        <v>109</v>
      </c>
      <c r="P28" s="175" t="s">
        <v>59</v>
      </c>
      <c r="Q28" s="175" t="s">
        <v>120</v>
      </c>
      <c r="R28" s="176">
        <v>29.97</v>
      </c>
      <c r="S28" s="176">
        <v>13.525</v>
      </c>
      <c r="T28" s="175" t="s">
        <v>61</v>
      </c>
      <c r="U28" s="174"/>
      <c r="V28" s="174"/>
      <c r="W28" s="174"/>
      <c r="X28" s="174"/>
      <c r="Y28" s="174"/>
      <c r="Z28" s="175" t="s">
        <v>111</v>
      </c>
      <c r="AA28" s="175" t="s">
        <v>63</v>
      </c>
      <c r="AB28" s="175" t="s">
        <v>64</v>
      </c>
      <c r="AC28" s="175" t="s">
        <v>121</v>
      </c>
      <c r="AD28" s="175" t="s">
        <v>66</v>
      </c>
      <c r="AE28" s="175" t="s">
        <v>67</v>
      </c>
      <c r="AF28" s="175">
        <v>131652</v>
      </c>
      <c r="AG28" s="175" t="s">
        <v>68</v>
      </c>
      <c r="AH28" s="175">
        <v>1</v>
      </c>
      <c r="AI28" s="175" t="s">
        <v>84</v>
      </c>
      <c r="AJ28" s="175">
        <v>10</v>
      </c>
      <c r="AK28" s="175">
        <v>3300</v>
      </c>
      <c r="AL28" s="175">
        <v>3300</v>
      </c>
      <c r="AM28" s="175">
        <v>110</v>
      </c>
      <c r="AN28" s="176">
        <v>0.33859586216999998</v>
      </c>
      <c r="AO28" s="177">
        <v>1</v>
      </c>
      <c r="AP28" s="214">
        <f t="shared" si="0"/>
        <v>0.33859586216999998</v>
      </c>
      <c r="AQ28" s="178">
        <v>4.5650399999999998</v>
      </c>
      <c r="AR28" s="179">
        <v>0.15609000000000001</v>
      </c>
      <c r="AS28" s="214">
        <f t="shared" si="1"/>
        <v>1.5457036546405367</v>
      </c>
      <c r="AT28" s="214">
        <f t="shared" si="2"/>
        <v>5.2851428126115298E-2</v>
      </c>
      <c r="AU28" s="177">
        <v>0.873</v>
      </c>
      <c r="AV28" s="177">
        <v>0.76949999999999996</v>
      </c>
      <c r="AW28" s="214">
        <f t="shared" si="3"/>
        <v>1.3493992905011885</v>
      </c>
      <c r="AX28" s="214">
        <f t="shared" si="4"/>
        <v>4.0669173943045721E-2</v>
      </c>
    </row>
    <row r="29" spans="1:50">
      <c r="AN29" s="212">
        <f>SUM(AN2:AN28)</f>
        <v>29.968398498006383</v>
      </c>
      <c r="AP29" s="214">
        <f>SUM(AP2:AP28)</f>
        <v>29.965727351211001</v>
      </c>
      <c r="AW29" s="214">
        <f>SUM(AW2:AW28)</f>
        <v>177.94459845150789</v>
      </c>
      <c r="AX29" s="214">
        <f>SUM(AX2:AX28)</f>
        <v>20.69492848239133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X38"/>
  <sheetViews>
    <sheetView topLeftCell="AC1" workbookViewId="0">
      <selection activeCell="AX2" sqref="AX2:AX38"/>
    </sheetView>
  </sheetViews>
  <sheetFormatPr defaultRowHeight="15"/>
  <cols>
    <col min="1" max="1" width="3" bestFit="1" customWidth="1"/>
    <col min="2" max="2" width="10.85546875" bestFit="1" customWidth="1"/>
    <col min="3" max="3" width="3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26.1406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7" t="s">
        <v>12</v>
      </c>
      <c r="N1" s="67" t="s">
        <v>13</v>
      </c>
      <c r="O1" s="66" t="s">
        <v>14</v>
      </c>
      <c r="P1" s="66" t="s">
        <v>15</v>
      </c>
      <c r="Q1" s="66" t="s">
        <v>16</v>
      </c>
      <c r="R1" s="67" t="s">
        <v>17</v>
      </c>
      <c r="S1" s="67" t="s">
        <v>18</v>
      </c>
      <c r="T1" s="66" t="s">
        <v>19</v>
      </c>
      <c r="U1" s="66" t="s">
        <v>20</v>
      </c>
      <c r="V1" s="66" t="s">
        <v>21</v>
      </c>
      <c r="W1" s="66" t="s">
        <v>22</v>
      </c>
      <c r="X1" s="66" t="s">
        <v>23</v>
      </c>
      <c r="Y1" s="66" t="s">
        <v>24</v>
      </c>
      <c r="Z1" s="66" t="s">
        <v>25</v>
      </c>
      <c r="AA1" s="66" t="s">
        <v>26</v>
      </c>
      <c r="AB1" s="66" t="s">
        <v>27</v>
      </c>
      <c r="AC1" s="66" t="s">
        <v>28</v>
      </c>
      <c r="AD1" s="66" t="s">
        <v>29</v>
      </c>
      <c r="AE1" s="66" t="s">
        <v>30</v>
      </c>
      <c r="AF1" s="66" t="s">
        <v>31</v>
      </c>
      <c r="AG1" s="66" t="s">
        <v>32</v>
      </c>
      <c r="AH1" s="66" t="s">
        <v>33</v>
      </c>
      <c r="AI1" s="66" t="s">
        <v>34</v>
      </c>
      <c r="AJ1" s="66" t="s">
        <v>35</v>
      </c>
      <c r="AK1" s="66" t="s">
        <v>36</v>
      </c>
      <c r="AL1" s="66" t="s">
        <v>37</v>
      </c>
      <c r="AM1" s="66" t="s">
        <v>38</v>
      </c>
      <c r="AN1" s="67" t="s">
        <v>49</v>
      </c>
      <c r="AO1" s="68" t="s">
        <v>39</v>
      </c>
      <c r="AP1" s="69" t="s">
        <v>40</v>
      </c>
      <c r="AQ1" s="69" t="s">
        <v>41</v>
      </c>
      <c r="AR1" s="70" t="s">
        <v>42</v>
      </c>
      <c r="AS1" s="69" t="s">
        <v>43</v>
      </c>
      <c r="AT1" s="69" t="s">
        <v>44</v>
      </c>
      <c r="AU1" s="68" t="s">
        <v>45</v>
      </c>
      <c r="AV1" s="68" t="s">
        <v>46</v>
      </c>
      <c r="AW1" s="69" t="s">
        <v>47</v>
      </c>
      <c r="AX1" s="69" t="s">
        <v>48</v>
      </c>
    </row>
    <row r="2" spans="1:50">
      <c r="A2" s="181">
        <v>14</v>
      </c>
      <c r="B2" s="181" t="s">
        <v>123</v>
      </c>
      <c r="C2" s="181" t="s">
        <v>124</v>
      </c>
      <c r="D2" s="181" t="s">
        <v>52</v>
      </c>
      <c r="E2" s="181" t="s">
        <v>53</v>
      </c>
      <c r="F2" s="181" t="s">
        <v>54</v>
      </c>
      <c r="G2" s="181" t="s">
        <v>55</v>
      </c>
      <c r="H2" s="180"/>
      <c r="I2" s="181" t="s">
        <v>56</v>
      </c>
      <c r="J2" s="181" t="s">
        <v>57</v>
      </c>
      <c r="K2" s="181">
        <v>0</v>
      </c>
      <c r="L2" s="181">
        <v>159</v>
      </c>
      <c r="M2" s="182">
        <v>-81.23451</v>
      </c>
      <c r="N2" s="182">
        <v>29.016559999999998</v>
      </c>
      <c r="O2" s="181" t="s">
        <v>125</v>
      </c>
      <c r="P2" s="181" t="s">
        <v>59</v>
      </c>
      <c r="Q2" s="181" t="s">
        <v>126</v>
      </c>
      <c r="R2" s="182">
        <v>21.634</v>
      </c>
      <c r="S2" s="182">
        <v>17.263999999999999</v>
      </c>
      <c r="T2" s="181" t="s">
        <v>61</v>
      </c>
      <c r="U2" s="180"/>
      <c r="V2" s="180"/>
      <c r="W2" s="180"/>
      <c r="X2" s="180"/>
      <c r="Y2" s="180"/>
      <c r="Z2" s="180"/>
      <c r="AA2" s="181" t="s">
        <v>63</v>
      </c>
      <c r="AB2" s="181" t="s">
        <v>64</v>
      </c>
      <c r="AC2" s="181" t="s">
        <v>127</v>
      </c>
      <c r="AD2" s="181" t="s">
        <v>66</v>
      </c>
      <c r="AE2" s="181" t="s">
        <v>67</v>
      </c>
      <c r="AF2" s="181">
        <v>124579</v>
      </c>
      <c r="AG2" s="181" t="s">
        <v>68</v>
      </c>
      <c r="AH2" s="181">
        <v>1</v>
      </c>
      <c r="AI2" s="181" t="s">
        <v>71</v>
      </c>
      <c r="AJ2" s="181">
        <v>4</v>
      </c>
      <c r="AK2" s="181">
        <v>8140</v>
      </c>
      <c r="AL2" s="181">
        <v>8140</v>
      </c>
      <c r="AM2" s="181">
        <v>104</v>
      </c>
      <c r="AN2" s="182">
        <v>2.3503949615600002</v>
      </c>
      <c r="AO2" s="183">
        <v>1</v>
      </c>
      <c r="AP2" s="184">
        <f>AN2*AO2</f>
        <v>2.3503949615600002</v>
      </c>
      <c r="AQ2" s="184">
        <v>9.0373129999999993</v>
      </c>
      <c r="AR2" s="185">
        <v>1.3466499999999999</v>
      </c>
      <c r="AS2" s="184">
        <f>AP2*AQ2</f>
        <v>21.241254941240687</v>
      </c>
      <c r="AT2" s="184">
        <f>AP2*AR2</f>
        <v>3.165159374984774</v>
      </c>
      <c r="AU2" s="183">
        <v>0.873</v>
      </c>
      <c r="AV2" s="183">
        <v>0.76949999999999996</v>
      </c>
      <c r="AW2" s="184">
        <f>AS2*AU2</f>
        <v>18.543615563703121</v>
      </c>
      <c r="AX2" s="184">
        <f>AT2*AV2</f>
        <v>2.4355901390507833</v>
      </c>
    </row>
    <row r="3" spans="1:50">
      <c r="A3" s="181">
        <v>14</v>
      </c>
      <c r="B3" s="181" t="s">
        <v>123</v>
      </c>
      <c r="C3" s="181" t="s">
        <v>124</v>
      </c>
      <c r="D3" s="181" t="s">
        <v>52</v>
      </c>
      <c r="E3" s="181" t="s">
        <v>53</v>
      </c>
      <c r="F3" s="181" t="s">
        <v>54</v>
      </c>
      <c r="G3" s="181" t="s">
        <v>55</v>
      </c>
      <c r="H3" s="180"/>
      <c r="I3" s="181" t="s">
        <v>56</v>
      </c>
      <c r="J3" s="181" t="s">
        <v>57</v>
      </c>
      <c r="K3" s="181">
        <v>0</v>
      </c>
      <c r="L3" s="181">
        <v>159</v>
      </c>
      <c r="M3" s="182">
        <v>-81.23451</v>
      </c>
      <c r="N3" s="182">
        <v>29.016559999999998</v>
      </c>
      <c r="O3" s="181" t="s">
        <v>125</v>
      </c>
      <c r="P3" s="181" t="s">
        <v>59</v>
      </c>
      <c r="Q3" s="181" t="s">
        <v>126</v>
      </c>
      <c r="R3" s="182">
        <v>21.634</v>
      </c>
      <c r="S3" s="182">
        <v>17.263999999999999</v>
      </c>
      <c r="T3" s="181" t="s">
        <v>61</v>
      </c>
      <c r="U3" s="180"/>
      <c r="V3" s="180"/>
      <c r="W3" s="180"/>
      <c r="X3" s="180"/>
      <c r="Y3" s="180"/>
      <c r="Z3" s="180"/>
      <c r="AA3" s="181" t="s">
        <v>63</v>
      </c>
      <c r="AB3" s="181" t="s">
        <v>64</v>
      </c>
      <c r="AC3" s="181" t="s">
        <v>127</v>
      </c>
      <c r="AD3" s="181" t="s">
        <v>66</v>
      </c>
      <c r="AE3" s="181" t="s">
        <v>67</v>
      </c>
      <c r="AF3" s="181">
        <v>129512</v>
      </c>
      <c r="AG3" s="181" t="s">
        <v>68</v>
      </c>
      <c r="AH3" s="181">
        <v>1</v>
      </c>
      <c r="AI3" s="181" t="s">
        <v>122</v>
      </c>
      <c r="AJ3" s="181">
        <v>9</v>
      </c>
      <c r="AK3" s="181">
        <v>2240</v>
      </c>
      <c r="AL3" s="181">
        <v>2240</v>
      </c>
      <c r="AM3" s="181">
        <v>109</v>
      </c>
      <c r="AN3" s="182">
        <v>0.19757392367500001</v>
      </c>
      <c r="AO3" s="183">
        <v>1</v>
      </c>
      <c r="AP3" s="214">
        <f t="shared" ref="AP3:AP37" si="0">AN3*AO3</f>
        <v>0.19757392367500001</v>
      </c>
      <c r="AQ3" s="184">
        <v>5.5371319999999997</v>
      </c>
      <c r="AR3" s="185">
        <v>1.09443</v>
      </c>
      <c r="AS3" s="214">
        <f t="shared" ref="AS3:AS37" si="1">AP3*AQ3</f>
        <v>1.0939928951464002</v>
      </c>
      <c r="AT3" s="214">
        <f t="shared" ref="AT3:AT37" si="2">AP3*AR3</f>
        <v>0.21623082928763027</v>
      </c>
      <c r="AU3" s="183">
        <v>0.873</v>
      </c>
      <c r="AV3" s="183">
        <v>0.76949999999999996</v>
      </c>
      <c r="AW3" s="214">
        <f t="shared" ref="AW3:AW37" si="3">AS3*AU3</f>
        <v>0.95505579746280733</v>
      </c>
      <c r="AX3" s="214">
        <f t="shared" ref="AX3:AX37" si="4">AT3*AV3</f>
        <v>0.16638962313683148</v>
      </c>
    </row>
    <row r="4" spans="1:50">
      <c r="A4" s="181">
        <v>14</v>
      </c>
      <c r="B4" s="181" t="s">
        <v>123</v>
      </c>
      <c r="C4" s="181" t="s">
        <v>124</v>
      </c>
      <c r="D4" s="181" t="s">
        <v>52</v>
      </c>
      <c r="E4" s="181" t="s">
        <v>53</v>
      </c>
      <c r="F4" s="181" t="s">
        <v>54</v>
      </c>
      <c r="G4" s="181" t="s">
        <v>55</v>
      </c>
      <c r="H4" s="180"/>
      <c r="I4" s="181" t="s">
        <v>56</v>
      </c>
      <c r="J4" s="181" t="s">
        <v>57</v>
      </c>
      <c r="K4" s="181">
        <v>0</v>
      </c>
      <c r="L4" s="181">
        <v>159</v>
      </c>
      <c r="M4" s="182">
        <v>-81.23451</v>
      </c>
      <c r="N4" s="182">
        <v>29.016559999999998</v>
      </c>
      <c r="O4" s="181" t="s">
        <v>125</v>
      </c>
      <c r="P4" s="181" t="s">
        <v>59</v>
      </c>
      <c r="Q4" s="181" t="s">
        <v>126</v>
      </c>
      <c r="R4" s="182">
        <v>21.634</v>
      </c>
      <c r="S4" s="182">
        <v>17.263999999999999</v>
      </c>
      <c r="T4" s="181" t="s">
        <v>61</v>
      </c>
      <c r="U4" s="180"/>
      <c r="V4" s="180"/>
      <c r="W4" s="180"/>
      <c r="X4" s="180"/>
      <c r="Y4" s="180"/>
      <c r="Z4" s="180"/>
      <c r="AA4" s="181" t="s">
        <v>63</v>
      </c>
      <c r="AB4" s="181" t="s">
        <v>64</v>
      </c>
      <c r="AC4" s="181" t="s">
        <v>127</v>
      </c>
      <c r="AD4" s="181" t="s">
        <v>66</v>
      </c>
      <c r="AE4" s="181" t="s">
        <v>67</v>
      </c>
      <c r="AF4" s="181">
        <v>131105</v>
      </c>
      <c r="AG4" s="181" t="s">
        <v>68</v>
      </c>
      <c r="AH4" s="181">
        <v>1</v>
      </c>
      <c r="AI4" s="181" t="s">
        <v>69</v>
      </c>
      <c r="AJ4" s="181">
        <v>11</v>
      </c>
      <c r="AK4" s="181">
        <v>4340</v>
      </c>
      <c r="AL4" s="181">
        <v>4340</v>
      </c>
      <c r="AM4" s="181">
        <v>111</v>
      </c>
      <c r="AN4" s="182">
        <v>0.71069690402300001</v>
      </c>
      <c r="AO4" s="183">
        <v>1</v>
      </c>
      <c r="AP4" s="214">
        <f t="shared" si="0"/>
        <v>0.71069690402300001</v>
      </c>
      <c r="AQ4" s="184">
        <v>4.2217599999999997</v>
      </c>
      <c r="AR4" s="185">
        <v>0.14412</v>
      </c>
      <c r="AS4" s="214">
        <f t="shared" si="1"/>
        <v>3.0003917615281401</v>
      </c>
      <c r="AT4" s="214">
        <f t="shared" si="2"/>
        <v>0.10242563780779476</v>
      </c>
      <c r="AU4" s="183">
        <v>0.873</v>
      </c>
      <c r="AV4" s="183">
        <v>0.76949999999999996</v>
      </c>
      <c r="AW4" s="214">
        <f t="shared" si="3"/>
        <v>2.6193420078140663</v>
      </c>
      <c r="AX4" s="214">
        <f t="shared" si="4"/>
        <v>7.881652829309807E-2</v>
      </c>
    </row>
    <row r="5" spans="1:50">
      <c r="A5" s="181">
        <v>14</v>
      </c>
      <c r="B5" s="181" t="s">
        <v>123</v>
      </c>
      <c r="C5" s="181" t="s">
        <v>124</v>
      </c>
      <c r="D5" s="181" t="s">
        <v>52</v>
      </c>
      <c r="E5" s="181" t="s">
        <v>53</v>
      </c>
      <c r="F5" s="181" t="s">
        <v>54</v>
      </c>
      <c r="G5" s="181" t="s">
        <v>55</v>
      </c>
      <c r="H5" s="180"/>
      <c r="I5" s="181" t="s">
        <v>56</v>
      </c>
      <c r="J5" s="181" t="s">
        <v>57</v>
      </c>
      <c r="K5" s="181">
        <v>0</v>
      </c>
      <c r="L5" s="181">
        <v>159</v>
      </c>
      <c r="M5" s="182">
        <v>-81.23451</v>
      </c>
      <c r="N5" s="182">
        <v>29.016559999999998</v>
      </c>
      <c r="O5" s="181" t="s">
        <v>125</v>
      </c>
      <c r="P5" s="181" t="s">
        <v>59</v>
      </c>
      <c r="Q5" s="181" t="s">
        <v>126</v>
      </c>
      <c r="R5" s="182">
        <v>21.634</v>
      </c>
      <c r="S5" s="182">
        <v>17.263999999999999</v>
      </c>
      <c r="T5" s="181" t="s">
        <v>61</v>
      </c>
      <c r="U5" s="180"/>
      <c r="V5" s="180"/>
      <c r="W5" s="180"/>
      <c r="X5" s="180"/>
      <c r="Y5" s="180"/>
      <c r="Z5" s="180"/>
      <c r="AA5" s="181" t="s">
        <v>63</v>
      </c>
      <c r="AB5" s="181" t="s">
        <v>64</v>
      </c>
      <c r="AC5" s="181" t="s">
        <v>127</v>
      </c>
      <c r="AD5" s="181" t="s">
        <v>66</v>
      </c>
      <c r="AE5" s="181" t="s">
        <v>67</v>
      </c>
      <c r="AF5" s="181">
        <v>130990</v>
      </c>
      <c r="AG5" s="181" t="s">
        <v>68</v>
      </c>
      <c r="AH5" s="181">
        <v>1</v>
      </c>
      <c r="AI5" s="181" t="s">
        <v>69</v>
      </c>
      <c r="AJ5" s="181">
        <v>11</v>
      </c>
      <c r="AK5" s="181">
        <v>4110</v>
      </c>
      <c r="AL5" s="181">
        <v>4110</v>
      </c>
      <c r="AM5" s="181">
        <v>111</v>
      </c>
      <c r="AN5" s="182">
        <v>0.31693230489000002</v>
      </c>
      <c r="AO5" s="183">
        <v>1</v>
      </c>
      <c r="AP5" s="214">
        <f t="shared" si="0"/>
        <v>0.31693230489000002</v>
      </c>
      <c r="AQ5" s="184">
        <v>4.2217599999999997</v>
      </c>
      <c r="AR5" s="185">
        <v>0.14412</v>
      </c>
      <c r="AS5" s="214">
        <f t="shared" si="1"/>
        <v>1.3380121274924064</v>
      </c>
      <c r="AT5" s="214">
        <f t="shared" si="2"/>
        <v>4.5676283780746799E-2</v>
      </c>
      <c r="AU5" s="183">
        <v>0.873</v>
      </c>
      <c r="AV5" s="183">
        <v>0.76949999999999996</v>
      </c>
      <c r="AW5" s="214">
        <f t="shared" si="3"/>
        <v>1.1680845873008707</v>
      </c>
      <c r="AX5" s="214">
        <f t="shared" si="4"/>
        <v>3.5147900369284661E-2</v>
      </c>
    </row>
    <row r="6" spans="1:50">
      <c r="A6" s="181">
        <v>14</v>
      </c>
      <c r="B6" s="181" t="s">
        <v>123</v>
      </c>
      <c r="C6" s="181" t="s">
        <v>124</v>
      </c>
      <c r="D6" s="181" t="s">
        <v>52</v>
      </c>
      <c r="E6" s="181" t="s">
        <v>53</v>
      </c>
      <c r="F6" s="181" t="s">
        <v>54</v>
      </c>
      <c r="G6" s="181" t="s">
        <v>55</v>
      </c>
      <c r="H6" s="180"/>
      <c r="I6" s="181" t="s">
        <v>56</v>
      </c>
      <c r="J6" s="181" t="s">
        <v>57</v>
      </c>
      <c r="K6" s="181">
        <v>0</v>
      </c>
      <c r="L6" s="181">
        <v>159</v>
      </c>
      <c r="M6" s="182">
        <v>-81.23451</v>
      </c>
      <c r="N6" s="182">
        <v>29.016559999999998</v>
      </c>
      <c r="O6" s="181" t="s">
        <v>125</v>
      </c>
      <c r="P6" s="181" t="s">
        <v>59</v>
      </c>
      <c r="Q6" s="181" t="s">
        <v>126</v>
      </c>
      <c r="R6" s="182">
        <v>21.634</v>
      </c>
      <c r="S6" s="182">
        <v>17.263999999999999</v>
      </c>
      <c r="T6" s="181" t="s">
        <v>61</v>
      </c>
      <c r="U6" s="180"/>
      <c r="V6" s="180"/>
      <c r="W6" s="180"/>
      <c r="X6" s="180"/>
      <c r="Y6" s="180"/>
      <c r="Z6" s="180"/>
      <c r="AA6" s="181" t="s">
        <v>63</v>
      </c>
      <c r="AB6" s="181" t="s">
        <v>64</v>
      </c>
      <c r="AC6" s="181" t="s">
        <v>127</v>
      </c>
      <c r="AD6" s="181" t="s">
        <v>66</v>
      </c>
      <c r="AE6" s="181" t="s">
        <v>67</v>
      </c>
      <c r="AF6" s="181">
        <v>124579</v>
      </c>
      <c r="AG6" s="181" t="s">
        <v>68</v>
      </c>
      <c r="AH6" s="181">
        <v>1</v>
      </c>
      <c r="AI6" s="181" t="s">
        <v>71</v>
      </c>
      <c r="AJ6" s="181">
        <v>4</v>
      </c>
      <c r="AK6" s="181">
        <v>8140</v>
      </c>
      <c r="AL6" s="181">
        <v>8140</v>
      </c>
      <c r="AM6" s="181">
        <v>104</v>
      </c>
      <c r="AN6" s="182">
        <v>2.1961735993299998</v>
      </c>
      <c r="AO6" s="183">
        <v>1</v>
      </c>
      <c r="AP6" s="214">
        <f t="shared" si="0"/>
        <v>2.1961735993299998</v>
      </c>
      <c r="AQ6" s="184">
        <v>9.0373129999999993</v>
      </c>
      <c r="AR6" s="185">
        <v>1.3466499999999999</v>
      </c>
      <c r="AS6" s="214">
        <f t="shared" si="1"/>
        <v>19.847508219481796</v>
      </c>
      <c r="AT6" s="214">
        <f t="shared" si="2"/>
        <v>2.957477177537744</v>
      </c>
      <c r="AU6" s="183">
        <v>0.873</v>
      </c>
      <c r="AV6" s="183">
        <v>0.76949999999999996</v>
      </c>
      <c r="AW6" s="214">
        <f t="shared" si="3"/>
        <v>17.326874675607609</v>
      </c>
      <c r="AX6" s="214">
        <f t="shared" si="4"/>
        <v>2.2757786881152939</v>
      </c>
    </row>
    <row r="7" spans="1:50">
      <c r="A7" s="181">
        <v>14</v>
      </c>
      <c r="B7" s="181" t="s">
        <v>123</v>
      </c>
      <c r="C7" s="181" t="s">
        <v>124</v>
      </c>
      <c r="D7" s="181" t="s">
        <v>52</v>
      </c>
      <c r="E7" s="181" t="s">
        <v>53</v>
      </c>
      <c r="F7" s="181" t="s">
        <v>54</v>
      </c>
      <c r="G7" s="181" t="s">
        <v>55</v>
      </c>
      <c r="H7" s="180"/>
      <c r="I7" s="181" t="s">
        <v>56</v>
      </c>
      <c r="J7" s="181" t="s">
        <v>57</v>
      </c>
      <c r="K7" s="181">
        <v>0</v>
      </c>
      <c r="L7" s="181">
        <v>159</v>
      </c>
      <c r="M7" s="182">
        <v>-81.23451</v>
      </c>
      <c r="N7" s="182">
        <v>29.016559999999998</v>
      </c>
      <c r="O7" s="181" t="s">
        <v>125</v>
      </c>
      <c r="P7" s="181" t="s">
        <v>59</v>
      </c>
      <c r="Q7" s="181" t="s">
        <v>126</v>
      </c>
      <c r="R7" s="182">
        <v>21.634</v>
      </c>
      <c r="S7" s="182">
        <v>17.263999999999999</v>
      </c>
      <c r="T7" s="181" t="s">
        <v>61</v>
      </c>
      <c r="U7" s="180"/>
      <c r="V7" s="180"/>
      <c r="W7" s="180"/>
      <c r="X7" s="180"/>
      <c r="Y7" s="180"/>
      <c r="Z7" s="180"/>
      <c r="AA7" s="181" t="s">
        <v>63</v>
      </c>
      <c r="AB7" s="181" t="s">
        <v>64</v>
      </c>
      <c r="AC7" s="181" t="s">
        <v>127</v>
      </c>
      <c r="AD7" s="181" t="s">
        <v>66</v>
      </c>
      <c r="AE7" s="181" t="s">
        <v>67</v>
      </c>
      <c r="AF7" s="181">
        <v>129512</v>
      </c>
      <c r="AG7" s="181" t="s">
        <v>68</v>
      </c>
      <c r="AH7" s="181">
        <v>1</v>
      </c>
      <c r="AI7" s="181" t="s">
        <v>122</v>
      </c>
      <c r="AJ7" s="181">
        <v>9</v>
      </c>
      <c r="AK7" s="181">
        <v>2240</v>
      </c>
      <c r="AL7" s="181">
        <v>2240</v>
      </c>
      <c r="AM7" s="181">
        <v>109</v>
      </c>
      <c r="AN7" s="182">
        <v>1.45582906661E-4</v>
      </c>
      <c r="AO7" s="183">
        <v>1</v>
      </c>
      <c r="AP7" s="214">
        <f t="shared" si="0"/>
        <v>1.45582906661E-4</v>
      </c>
      <c r="AQ7" s="184">
        <v>5.5371319999999997</v>
      </c>
      <c r="AR7" s="185">
        <v>1.09443</v>
      </c>
      <c r="AS7" s="214">
        <f t="shared" si="1"/>
        <v>8.061117711256362E-4</v>
      </c>
      <c r="AT7" s="214">
        <f t="shared" si="2"/>
        <v>1.5933030053699824E-4</v>
      </c>
      <c r="AU7" s="183">
        <v>0.873</v>
      </c>
      <c r="AV7" s="183">
        <v>0.76949999999999996</v>
      </c>
      <c r="AW7" s="214">
        <f t="shared" si="3"/>
        <v>7.0373557619268041E-4</v>
      </c>
      <c r="AX7" s="214">
        <f t="shared" si="4"/>
        <v>1.2260466626322014E-4</v>
      </c>
    </row>
    <row r="8" spans="1:50">
      <c r="A8" s="181">
        <v>14</v>
      </c>
      <c r="B8" s="181" t="s">
        <v>123</v>
      </c>
      <c r="C8" s="181" t="s">
        <v>124</v>
      </c>
      <c r="D8" s="181" t="s">
        <v>52</v>
      </c>
      <c r="E8" s="181" t="s">
        <v>53</v>
      </c>
      <c r="F8" s="181" t="s">
        <v>54</v>
      </c>
      <c r="G8" s="181" t="s">
        <v>55</v>
      </c>
      <c r="H8" s="180"/>
      <c r="I8" s="181" t="s">
        <v>56</v>
      </c>
      <c r="J8" s="181" t="s">
        <v>57</v>
      </c>
      <c r="K8" s="181">
        <v>0</v>
      </c>
      <c r="L8" s="181">
        <v>159</v>
      </c>
      <c r="M8" s="182">
        <v>-81.23451</v>
      </c>
      <c r="N8" s="182">
        <v>29.016559999999998</v>
      </c>
      <c r="O8" s="181" t="s">
        <v>125</v>
      </c>
      <c r="P8" s="181" t="s">
        <v>59</v>
      </c>
      <c r="Q8" s="181" t="s">
        <v>126</v>
      </c>
      <c r="R8" s="182">
        <v>21.634</v>
      </c>
      <c r="S8" s="182">
        <v>17.263999999999999</v>
      </c>
      <c r="T8" s="181" t="s">
        <v>61</v>
      </c>
      <c r="U8" s="180"/>
      <c r="V8" s="180"/>
      <c r="W8" s="180"/>
      <c r="X8" s="180"/>
      <c r="Y8" s="180"/>
      <c r="Z8" s="180"/>
      <c r="AA8" s="181" t="s">
        <v>63</v>
      </c>
      <c r="AB8" s="181" t="s">
        <v>64</v>
      </c>
      <c r="AC8" s="181" t="s">
        <v>127</v>
      </c>
      <c r="AD8" s="181" t="s">
        <v>66</v>
      </c>
      <c r="AE8" s="181" t="s">
        <v>67</v>
      </c>
      <c r="AF8" s="181">
        <v>131107</v>
      </c>
      <c r="AG8" s="181" t="s">
        <v>68</v>
      </c>
      <c r="AH8" s="181">
        <v>1</v>
      </c>
      <c r="AI8" s="181" t="s">
        <v>84</v>
      </c>
      <c r="AJ8" s="181">
        <v>10</v>
      </c>
      <c r="AK8" s="181">
        <v>3300</v>
      </c>
      <c r="AL8" s="181">
        <v>3300</v>
      </c>
      <c r="AM8" s="181">
        <v>110</v>
      </c>
      <c r="AN8" s="182">
        <v>3.0196643952400001E-2</v>
      </c>
      <c r="AO8" s="183">
        <v>1</v>
      </c>
      <c r="AP8" s="214">
        <f t="shared" si="0"/>
        <v>3.0196643952400001E-2</v>
      </c>
      <c r="AQ8" s="184">
        <v>4.5650399999999998</v>
      </c>
      <c r="AR8" s="185">
        <v>0.15609000000000001</v>
      </c>
      <c r="AS8" s="214">
        <f t="shared" si="1"/>
        <v>0.13784888750846411</v>
      </c>
      <c r="AT8" s="214">
        <f t="shared" si="2"/>
        <v>4.7133941545301162E-3</v>
      </c>
      <c r="AU8" s="183">
        <v>0.873</v>
      </c>
      <c r="AV8" s="183">
        <v>0.76949999999999996</v>
      </c>
      <c r="AW8" s="214">
        <f t="shared" si="3"/>
        <v>0.12034207879488916</v>
      </c>
      <c r="AX8" s="214">
        <f t="shared" si="4"/>
        <v>3.6269568019109241E-3</v>
      </c>
    </row>
    <row r="9" spans="1:50">
      <c r="A9" s="181">
        <v>14</v>
      </c>
      <c r="B9" s="181" t="s">
        <v>123</v>
      </c>
      <c r="C9" s="181" t="s">
        <v>124</v>
      </c>
      <c r="D9" s="181" t="s">
        <v>52</v>
      </c>
      <c r="E9" s="181" t="s">
        <v>53</v>
      </c>
      <c r="F9" s="181" t="s">
        <v>54</v>
      </c>
      <c r="G9" s="181" t="s">
        <v>55</v>
      </c>
      <c r="H9" s="180"/>
      <c r="I9" s="181" t="s">
        <v>56</v>
      </c>
      <c r="J9" s="181" t="s">
        <v>57</v>
      </c>
      <c r="K9" s="181">
        <v>0</v>
      </c>
      <c r="L9" s="181">
        <v>159</v>
      </c>
      <c r="M9" s="182">
        <v>-81.23451</v>
      </c>
      <c r="N9" s="182">
        <v>29.016559999999998</v>
      </c>
      <c r="O9" s="181" t="s">
        <v>125</v>
      </c>
      <c r="P9" s="181" t="s">
        <v>59</v>
      </c>
      <c r="Q9" s="181" t="s">
        <v>126</v>
      </c>
      <c r="R9" s="182">
        <v>21.634</v>
      </c>
      <c r="S9" s="182">
        <v>17.263999999999999</v>
      </c>
      <c r="T9" s="181" t="s">
        <v>61</v>
      </c>
      <c r="U9" s="180"/>
      <c r="V9" s="180"/>
      <c r="W9" s="180"/>
      <c r="X9" s="180"/>
      <c r="Y9" s="180"/>
      <c r="Z9" s="180"/>
      <c r="AA9" s="181" t="s">
        <v>63</v>
      </c>
      <c r="AB9" s="181" t="s">
        <v>64</v>
      </c>
      <c r="AC9" s="181" t="s">
        <v>127</v>
      </c>
      <c r="AD9" s="181" t="s">
        <v>66</v>
      </c>
      <c r="AE9" s="181" t="s">
        <v>67</v>
      </c>
      <c r="AF9" s="181">
        <v>130937</v>
      </c>
      <c r="AG9" s="181" t="s">
        <v>68</v>
      </c>
      <c r="AH9" s="181">
        <v>1</v>
      </c>
      <c r="AI9" s="181" t="s">
        <v>70</v>
      </c>
      <c r="AJ9" s="181">
        <v>13</v>
      </c>
      <c r="AK9" s="181">
        <v>6300</v>
      </c>
      <c r="AL9" s="181">
        <v>6300</v>
      </c>
      <c r="AM9" s="181">
        <v>113</v>
      </c>
      <c r="AN9" s="182">
        <v>0.91600408438799996</v>
      </c>
      <c r="AO9" s="183">
        <v>0.999</v>
      </c>
      <c r="AP9" s="214">
        <f t="shared" si="0"/>
        <v>0.91508808030361199</v>
      </c>
      <c r="AQ9" s="184">
        <v>2.6718839999999999</v>
      </c>
      <c r="AR9" s="185">
        <v>8.8819999999999996E-2</v>
      </c>
      <c r="AS9" s="214">
        <f t="shared" si="1"/>
        <v>2.4450092003539359</v>
      </c>
      <c r="AT9" s="214">
        <f t="shared" si="2"/>
        <v>8.1278123292566812E-2</v>
      </c>
      <c r="AU9" s="183">
        <v>0.873</v>
      </c>
      <c r="AV9" s="183">
        <v>0.76949999999999996</v>
      </c>
      <c r="AW9" s="214">
        <f t="shared" si="3"/>
        <v>2.1344930319089861</v>
      </c>
      <c r="AX9" s="214">
        <f t="shared" si="4"/>
        <v>6.2543515873630162E-2</v>
      </c>
    </row>
    <row r="10" spans="1:50">
      <c r="A10" s="181">
        <v>14</v>
      </c>
      <c r="B10" s="181" t="s">
        <v>123</v>
      </c>
      <c r="C10" s="181" t="s">
        <v>124</v>
      </c>
      <c r="D10" s="181" t="s">
        <v>52</v>
      </c>
      <c r="E10" s="181" t="s">
        <v>53</v>
      </c>
      <c r="F10" s="181" t="s">
        <v>54</v>
      </c>
      <c r="G10" s="181" t="s">
        <v>55</v>
      </c>
      <c r="H10" s="180"/>
      <c r="I10" s="181" t="s">
        <v>56</v>
      </c>
      <c r="J10" s="181" t="s">
        <v>57</v>
      </c>
      <c r="K10" s="181">
        <v>0</v>
      </c>
      <c r="L10" s="181">
        <v>159</v>
      </c>
      <c r="M10" s="182">
        <v>-81.23451</v>
      </c>
      <c r="N10" s="182">
        <v>29.016559999999998</v>
      </c>
      <c r="O10" s="181" t="s">
        <v>125</v>
      </c>
      <c r="P10" s="181" t="s">
        <v>59</v>
      </c>
      <c r="Q10" s="181" t="s">
        <v>126</v>
      </c>
      <c r="R10" s="182">
        <v>21.634</v>
      </c>
      <c r="S10" s="182">
        <v>17.263999999999999</v>
      </c>
      <c r="T10" s="181" t="s">
        <v>61</v>
      </c>
      <c r="U10" s="180"/>
      <c r="V10" s="180"/>
      <c r="W10" s="180"/>
      <c r="X10" s="180"/>
      <c r="Y10" s="180"/>
      <c r="Z10" s="180"/>
      <c r="AA10" s="181" t="s">
        <v>63</v>
      </c>
      <c r="AB10" s="181" t="s">
        <v>64</v>
      </c>
      <c r="AC10" s="181" t="s">
        <v>127</v>
      </c>
      <c r="AD10" s="181" t="s">
        <v>66</v>
      </c>
      <c r="AE10" s="181" t="s">
        <v>67</v>
      </c>
      <c r="AF10" s="181">
        <v>130997</v>
      </c>
      <c r="AG10" s="181" t="s">
        <v>68</v>
      </c>
      <c r="AH10" s="181">
        <v>1</v>
      </c>
      <c r="AI10" s="181" t="s">
        <v>92</v>
      </c>
      <c r="AJ10" s="181">
        <v>1</v>
      </c>
      <c r="AK10" s="181">
        <v>1100</v>
      </c>
      <c r="AL10" s="181">
        <v>1100</v>
      </c>
      <c r="AM10" s="181">
        <v>101</v>
      </c>
      <c r="AN10" s="182">
        <v>0.43732560869499998</v>
      </c>
      <c r="AO10" s="183">
        <v>1</v>
      </c>
      <c r="AP10" s="214">
        <f t="shared" si="0"/>
        <v>0.43732560869499998</v>
      </c>
      <c r="AQ10" s="184">
        <v>4.614395</v>
      </c>
      <c r="AR10" s="185">
        <v>0.78922000000000003</v>
      </c>
      <c r="AS10" s="214">
        <f t="shared" si="1"/>
        <v>2.0179931021341644</v>
      </c>
      <c r="AT10" s="214">
        <f t="shared" si="2"/>
        <v>0.34514611689426788</v>
      </c>
      <c r="AU10" s="183">
        <v>0.873</v>
      </c>
      <c r="AV10" s="183">
        <v>0.76949999999999996</v>
      </c>
      <c r="AW10" s="214">
        <f t="shared" si="3"/>
        <v>1.7617079781631255</v>
      </c>
      <c r="AX10" s="214">
        <f t="shared" si="4"/>
        <v>0.2655899369501391</v>
      </c>
    </row>
    <row r="11" spans="1:50">
      <c r="A11" s="181">
        <v>14</v>
      </c>
      <c r="B11" s="181" t="s">
        <v>123</v>
      </c>
      <c r="C11" s="181" t="s">
        <v>124</v>
      </c>
      <c r="D11" s="181" t="s">
        <v>52</v>
      </c>
      <c r="E11" s="181" t="s">
        <v>53</v>
      </c>
      <c r="F11" s="181" t="s">
        <v>54</v>
      </c>
      <c r="G11" s="181" t="s">
        <v>55</v>
      </c>
      <c r="H11" s="180"/>
      <c r="I11" s="181" t="s">
        <v>56</v>
      </c>
      <c r="J11" s="181" t="s">
        <v>57</v>
      </c>
      <c r="K11" s="181">
        <v>0</v>
      </c>
      <c r="L11" s="181">
        <v>159</v>
      </c>
      <c r="M11" s="182">
        <v>-81.23451</v>
      </c>
      <c r="N11" s="182">
        <v>29.016559999999998</v>
      </c>
      <c r="O11" s="181" t="s">
        <v>125</v>
      </c>
      <c r="P11" s="181" t="s">
        <v>59</v>
      </c>
      <c r="Q11" s="181" t="s">
        <v>126</v>
      </c>
      <c r="R11" s="182">
        <v>21.634</v>
      </c>
      <c r="S11" s="182">
        <v>17.263999999999999</v>
      </c>
      <c r="T11" s="181" t="s">
        <v>61</v>
      </c>
      <c r="U11" s="180"/>
      <c r="V11" s="180"/>
      <c r="W11" s="180"/>
      <c r="X11" s="180"/>
      <c r="Y11" s="180"/>
      <c r="Z11" s="180"/>
      <c r="AA11" s="181" t="s">
        <v>63</v>
      </c>
      <c r="AB11" s="181" t="s">
        <v>64</v>
      </c>
      <c r="AC11" s="181" t="s">
        <v>127</v>
      </c>
      <c r="AD11" s="181" t="s">
        <v>66</v>
      </c>
      <c r="AE11" s="181" t="s">
        <v>67</v>
      </c>
      <c r="AF11" s="181">
        <v>131092</v>
      </c>
      <c r="AG11" s="181" t="s">
        <v>68</v>
      </c>
      <c r="AH11" s="181">
        <v>1</v>
      </c>
      <c r="AI11" s="181" t="s">
        <v>70</v>
      </c>
      <c r="AJ11" s="181">
        <v>13</v>
      </c>
      <c r="AK11" s="181">
        <v>6460</v>
      </c>
      <c r="AL11" s="181">
        <v>6460</v>
      </c>
      <c r="AM11" s="181">
        <v>113</v>
      </c>
      <c r="AN11" s="182">
        <v>0.25694856350099998</v>
      </c>
      <c r="AO11" s="183">
        <v>0.999</v>
      </c>
      <c r="AP11" s="214">
        <f t="shared" si="0"/>
        <v>0.25669161493749898</v>
      </c>
      <c r="AQ11" s="184">
        <v>2.6718839999999999</v>
      </c>
      <c r="AR11" s="185">
        <v>8.8819999999999996E-2</v>
      </c>
      <c r="AS11" s="214">
        <f t="shared" si="1"/>
        <v>0.68585021888566455</v>
      </c>
      <c r="AT11" s="214">
        <f t="shared" si="2"/>
        <v>2.279934923874866E-2</v>
      </c>
      <c r="AU11" s="183">
        <v>0.873</v>
      </c>
      <c r="AV11" s="183">
        <v>0.76949999999999996</v>
      </c>
      <c r="AW11" s="214">
        <f t="shared" si="3"/>
        <v>0.59874724108718513</v>
      </c>
      <c r="AX11" s="214">
        <f t="shared" si="4"/>
        <v>1.7544099239217091E-2</v>
      </c>
    </row>
    <row r="12" spans="1:50">
      <c r="A12" s="181">
        <v>14</v>
      </c>
      <c r="B12" s="181" t="s">
        <v>123</v>
      </c>
      <c r="C12" s="181" t="s">
        <v>124</v>
      </c>
      <c r="D12" s="181" t="s">
        <v>52</v>
      </c>
      <c r="E12" s="181" t="s">
        <v>53</v>
      </c>
      <c r="F12" s="181" t="s">
        <v>54</v>
      </c>
      <c r="G12" s="181" t="s">
        <v>55</v>
      </c>
      <c r="H12" s="180"/>
      <c r="I12" s="181" t="s">
        <v>56</v>
      </c>
      <c r="J12" s="181" t="s">
        <v>57</v>
      </c>
      <c r="K12" s="181">
        <v>0</v>
      </c>
      <c r="L12" s="181">
        <v>159</v>
      </c>
      <c r="M12" s="182">
        <v>-81.23451</v>
      </c>
      <c r="N12" s="182">
        <v>29.016559999999998</v>
      </c>
      <c r="O12" s="181" t="s">
        <v>125</v>
      </c>
      <c r="P12" s="181" t="s">
        <v>59</v>
      </c>
      <c r="Q12" s="181" t="s">
        <v>126</v>
      </c>
      <c r="R12" s="182">
        <v>21.634</v>
      </c>
      <c r="S12" s="182">
        <v>17.263999999999999</v>
      </c>
      <c r="T12" s="181" t="s">
        <v>61</v>
      </c>
      <c r="U12" s="180"/>
      <c r="V12" s="180"/>
      <c r="W12" s="180"/>
      <c r="X12" s="180"/>
      <c r="Y12" s="180"/>
      <c r="Z12" s="180"/>
      <c r="AA12" s="181" t="s">
        <v>63</v>
      </c>
      <c r="AB12" s="181" t="s">
        <v>64</v>
      </c>
      <c r="AC12" s="181" t="s">
        <v>127</v>
      </c>
      <c r="AD12" s="181" t="s">
        <v>66</v>
      </c>
      <c r="AE12" s="181" t="s">
        <v>67</v>
      </c>
      <c r="AF12" s="181">
        <v>124579</v>
      </c>
      <c r="AG12" s="181" t="s">
        <v>68</v>
      </c>
      <c r="AH12" s="181">
        <v>1</v>
      </c>
      <c r="AI12" s="181" t="s">
        <v>71</v>
      </c>
      <c r="AJ12" s="181">
        <v>4</v>
      </c>
      <c r="AK12" s="181">
        <v>8140</v>
      </c>
      <c r="AL12" s="181">
        <v>8140</v>
      </c>
      <c r="AM12" s="181">
        <v>104</v>
      </c>
      <c r="AN12" s="182">
        <v>1.377137912E-2</v>
      </c>
      <c r="AO12" s="183">
        <v>1</v>
      </c>
      <c r="AP12" s="214">
        <f t="shared" si="0"/>
        <v>1.377137912E-2</v>
      </c>
      <c r="AQ12" s="184">
        <v>9.0373129999999993</v>
      </c>
      <c r="AR12" s="185">
        <v>1.3466499999999999</v>
      </c>
      <c r="AS12" s="214">
        <f t="shared" si="1"/>
        <v>0.12445626354910455</v>
      </c>
      <c r="AT12" s="214">
        <f t="shared" si="2"/>
        <v>1.8545227691948E-2</v>
      </c>
      <c r="AU12" s="183">
        <v>0.873</v>
      </c>
      <c r="AV12" s="183">
        <v>0.76949999999999996</v>
      </c>
      <c r="AW12" s="214">
        <f t="shared" si="3"/>
        <v>0.10865031807836827</v>
      </c>
      <c r="AX12" s="214">
        <f t="shared" si="4"/>
        <v>1.4270552708953985E-2</v>
      </c>
    </row>
    <row r="13" spans="1:50">
      <c r="A13" s="181">
        <v>14</v>
      </c>
      <c r="B13" s="181" t="s">
        <v>123</v>
      </c>
      <c r="C13" s="181" t="s">
        <v>124</v>
      </c>
      <c r="D13" s="181" t="s">
        <v>52</v>
      </c>
      <c r="E13" s="181" t="s">
        <v>53</v>
      </c>
      <c r="F13" s="181" t="s">
        <v>54</v>
      </c>
      <c r="G13" s="181" t="s">
        <v>55</v>
      </c>
      <c r="H13" s="180"/>
      <c r="I13" s="181" t="s">
        <v>56</v>
      </c>
      <c r="J13" s="181" t="s">
        <v>57</v>
      </c>
      <c r="K13" s="181">
        <v>0</v>
      </c>
      <c r="L13" s="181">
        <v>159</v>
      </c>
      <c r="M13" s="182">
        <v>-81.23451</v>
      </c>
      <c r="N13" s="182">
        <v>29.016559999999998</v>
      </c>
      <c r="O13" s="181" t="s">
        <v>125</v>
      </c>
      <c r="P13" s="181" t="s">
        <v>59</v>
      </c>
      <c r="Q13" s="181" t="s">
        <v>126</v>
      </c>
      <c r="R13" s="182">
        <v>21.634</v>
      </c>
      <c r="S13" s="182">
        <v>17.263999999999999</v>
      </c>
      <c r="T13" s="181" t="s">
        <v>61</v>
      </c>
      <c r="U13" s="180"/>
      <c r="V13" s="180"/>
      <c r="W13" s="180"/>
      <c r="X13" s="180"/>
      <c r="Y13" s="180"/>
      <c r="Z13" s="180"/>
      <c r="AA13" s="181" t="s">
        <v>63</v>
      </c>
      <c r="AB13" s="181" t="s">
        <v>64</v>
      </c>
      <c r="AC13" s="181" t="s">
        <v>127</v>
      </c>
      <c r="AD13" s="181" t="s">
        <v>66</v>
      </c>
      <c r="AE13" s="181" t="s">
        <v>67</v>
      </c>
      <c r="AF13" s="181">
        <v>131221</v>
      </c>
      <c r="AG13" s="181" t="s">
        <v>68</v>
      </c>
      <c r="AH13" s="181">
        <v>1</v>
      </c>
      <c r="AI13" s="181" t="s">
        <v>70</v>
      </c>
      <c r="AJ13" s="181">
        <v>13</v>
      </c>
      <c r="AK13" s="181">
        <v>6300</v>
      </c>
      <c r="AL13" s="181">
        <v>6300</v>
      </c>
      <c r="AM13" s="181">
        <v>113</v>
      </c>
      <c r="AN13" s="182">
        <v>0.11132472207999999</v>
      </c>
      <c r="AO13" s="183">
        <v>0.999</v>
      </c>
      <c r="AP13" s="214">
        <f t="shared" si="0"/>
        <v>0.11121339735791999</v>
      </c>
      <c r="AQ13" s="184">
        <v>2.6718839999999999</v>
      </c>
      <c r="AR13" s="185">
        <v>8.8819999999999996E-2</v>
      </c>
      <c r="AS13" s="214">
        <f t="shared" si="1"/>
        <v>0.29714929698626869</v>
      </c>
      <c r="AT13" s="214">
        <f t="shared" si="2"/>
        <v>9.8779739533304527E-3</v>
      </c>
      <c r="AU13" s="183">
        <v>0.873</v>
      </c>
      <c r="AV13" s="183">
        <v>0.76949999999999996</v>
      </c>
      <c r="AW13" s="214">
        <f t="shared" si="3"/>
        <v>0.25941133626901258</v>
      </c>
      <c r="AX13" s="214">
        <f t="shared" si="4"/>
        <v>7.6011009570877827E-3</v>
      </c>
    </row>
    <row r="14" spans="1:50">
      <c r="A14" s="181">
        <v>14</v>
      </c>
      <c r="B14" s="181" t="s">
        <v>123</v>
      </c>
      <c r="C14" s="181" t="s">
        <v>124</v>
      </c>
      <c r="D14" s="181" t="s">
        <v>52</v>
      </c>
      <c r="E14" s="181" t="s">
        <v>53</v>
      </c>
      <c r="F14" s="181" t="s">
        <v>54</v>
      </c>
      <c r="G14" s="181" t="s">
        <v>55</v>
      </c>
      <c r="H14" s="180"/>
      <c r="I14" s="181" t="s">
        <v>56</v>
      </c>
      <c r="J14" s="181" t="s">
        <v>57</v>
      </c>
      <c r="K14" s="181">
        <v>0</v>
      </c>
      <c r="L14" s="181">
        <v>159</v>
      </c>
      <c r="M14" s="182">
        <v>-81.23451</v>
      </c>
      <c r="N14" s="182">
        <v>29.016559999999998</v>
      </c>
      <c r="O14" s="181" t="s">
        <v>125</v>
      </c>
      <c r="P14" s="181" t="s">
        <v>59</v>
      </c>
      <c r="Q14" s="181" t="s">
        <v>126</v>
      </c>
      <c r="R14" s="182">
        <v>21.634</v>
      </c>
      <c r="S14" s="182">
        <v>17.263999999999999</v>
      </c>
      <c r="T14" s="181" t="s">
        <v>61</v>
      </c>
      <c r="U14" s="180"/>
      <c r="V14" s="180"/>
      <c r="W14" s="180"/>
      <c r="X14" s="180"/>
      <c r="Y14" s="180"/>
      <c r="Z14" s="180"/>
      <c r="AA14" s="181" t="s">
        <v>63</v>
      </c>
      <c r="AB14" s="181" t="s">
        <v>64</v>
      </c>
      <c r="AC14" s="181" t="s">
        <v>127</v>
      </c>
      <c r="AD14" s="181" t="s">
        <v>66</v>
      </c>
      <c r="AE14" s="181" t="s">
        <v>67</v>
      </c>
      <c r="AF14" s="181">
        <v>130990</v>
      </c>
      <c r="AG14" s="181" t="s">
        <v>68</v>
      </c>
      <c r="AH14" s="181">
        <v>1</v>
      </c>
      <c r="AI14" s="181" t="s">
        <v>69</v>
      </c>
      <c r="AJ14" s="181">
        <v>11</v>
      </c>
      <c r="AK14" s="181">
        <v>4110</v>
      </c>
      <c r="AL14" s="181">
        <v>4110</v>
      </c>
      <c r="AM14" s="181">
        <v>111</v>
      </c>
      <c r="AN14" s="182">
        <v>7.6293132522800003E-3</v>
      </c>
      <c r="AO14" s="183">
        <v>1</v>
      </c>
      <c r="AP14" s="214">
        <f t="shared" si="0"/>
        <v>7.6293132522800003E-3</v>
      </c>
      <c r="AQ14" s="184">
        <v>4.2217599999999997</v>
      </c>
      <c r="AR14" s="185">
        <v>0.14412</v>
      </c>
      <c r="AS14" s="214">
        <f t="shared" si="1"/>
        <v>3.2209129515945609E-2</v>
      </c>
      <c r="AT14" s="214">
        <f t="shared" si="2"/>
        <v>1.0995366259185936E-3</v>
      </c>
      <c r="AU14" s="183">
        <v>0.873</v>
      </c>
      <c r="AV14" s="183">
        <v>0.76949999999999996</v>
      </c>
      <c r="AW14" s="214">
        <f t="shared" si="3"/>
        <v>2.8118570067420516E-2</v>
      </c>
      <c r="AX14" s="214">
        <f t="shared" si="4"/>
        <v>8.4609343364435775E-4</v>
      </c>
    </row>
    <row r="15" spans="1:50">
      <c r="A15" s="181">
        <v>14</v>
      </c>
      <c r="B15" s="181" t="s">
        <v>123</v>
      </c>
      <c r="C15" s="181" t="s">
        <v>124</v>
      </c>
      <c r="D15" s="181" t="s">
        <v>52</v>
      </c>
      <c r="E15" s="181" t="s">
        <v>53</v>
      </c>
      <c r="F15" s="181" t="s">
        <v>54</v>
      </c>
      <c r="G15" s="181" t="s">
        <v>55</v>
      </c>
      <c r="H15" s="180"/>
      <c r="I15" s="181" t="s">
        <v>56</v>
      </c>
      <c r="J15" s="181" t="s">
        <v>57</v>
      </c>
      <c r="K15" s="181">
        <v>0</v>
      </c>
      <c r="L15" s="181">
        <v>159</v>
      </c>
      <c r="M15" s="182">
        <v>-81.23451</v>
      </c>
      <c r="N15" s="182">
        <v>29.016559999999998</v>
      </c>
      <c r="O15" s="181" t="s">
        <v>125</v>
      </c>
      <c r="P15" s="181" t="s">
        <v>59</v>
      </c>
      <c r="Q15" s="181" t="s">
        <v>126</v>
      </c>
      <c r="R15" s="182">
        <v>21.634</v>
      </c>
      <c r="S15" s="182">
        <v>17.263999999999999</v>
      </c>
      <c r="T15" s="181" t="s">
        <v>61</v>
      </c>
      <c r="U15" s="180"/>
      <c r="V15" s="180"/>
      <c r="W15" s="180"/>
      <c r="X15" s="180"/>
      <c r="Y15" s="180"/>
      <c r="Z15" s="180"/>
      <c r="AA15" s="181" t="s">
        <v>63</v>
      </c>
      <c r="AB15" s="181" t="s">
        <v>64</v>
      </c>
      <c r="AC15" s="181" t="s">
        <v>127</v>
      </c>
      <c r="AD15" s="181" t="s">
        <v>66</v>
      </c>
      <c r="AE15" s="181" t="s">
        <v>67</v>
      </c>
      <c r="AF15" s="181">
        <v>124579</v>
      </c>
      <c r="AG15" s="181" t="s">
        <v>68</v>
      </c>
      <c r="AH15" s="181">
        <v>1</v>
      </c>
      <c r="AI15" s="181" t="s">
        <v>71</v>
      </c>
      <c r="AJ15" s="181">
        <v>4</v>
      </c>
      <c r="AK15" s="181">
        <v>8140</v>
      </c>
      <c r="AL15" s="181">
        <v>8140</v>
      </c>
      <c r="AM15" s="181">
        <v>104</v>
      </c>
      <c r="AN15" s="182">
        <v>4.2128163941999999</v>
      </c>
      <c r="AO15" s="183">
        <v>1</v>
      </c>
      <c r="AP15" s="214">
        <f t="shared" si="0"/>
        <v>4.2128163941999999</v>
      </c>
      <c r="AQ15" s="184">
        <v>9.0373129999999993</v>
      </c>
      <c r="AR15" s="185">
        <v>1.3466499999999999</v>
      </c>
      <c r="AS15" s="214">
        <f t="shared" si="1"/>
        <v>38.07254036591678</v>
      </c>
      <c r="AT15" s="214">
        <f t="shared" si="2"/>
        <v>5.673189197249429</v>
      </c>
      <c r="AU15" s="183">
        <v>0.873</v>
      </c>
      <c r="AV15" s="183">
        <v>0.76949999999999996</v>
      </c>
      <c r="AW15" s="214">
        <f t="shared" si="3"/>
        <v>33.237327739445348</v>
      </c>
      <c r="AX15" s="214">
        <f t="shared" si="4"/>
        <v>4.3655190872834355</v>
      </c>
    </row>
    <row r="16" spans="1:50">
      <c r="A16" s="181">
        <v>14</v>
      </c>
      <c r="B16" s="181" t="s">
        <v>123</v>
      </c>
      <c r="C16" s="181" t="s">
        <v>124</v>
      </c>
      <c r="D16" s="181" t="s">
        <v>52</v>
      </c>
      <c r="E16" s="181" t="s">
        <v>53</v>
      </c>
      <c r="F16" s="181" t="s">
        <v>54</v>
      </c>
      <c r="G16" s="181" t="s">
        <v>55</v>
      </c>
      <c r="H16" s="180"/>
      <c r="I16" s="181" t="s">
        <v>56</v>
      </c>
      <c r="J16" s="181" t="s">
        <v>57</v>
      </c>
      <c r="K16" s="181">
        <v>0</v>
      </c>
      <c r="L16" s="181">
        <v>159</v>
      </c>
      <c r="M16" s="182">
        <v>-81.23451</v>
      </c>
      <c r="N16" s="182">
        <v>29.016559999999998</v>
      </c>
      <c r="O16" s="181" t="s">
        <v>125</v>
      </c>
      <c r="P16" s="181" t="s">
        <v>59</v>
      </c>
      <c r="Q16" s="181" t="s">
        <v>126</v>
      </c>
      <c r="R16" s="182">
        <v>21.634</v>
      </c>
      <c r="S16" s="182">
        <v>17.263999999999999</v>
      </c>
      <c r="T16" s="181" t="s">
        <v>61</v>
      </c>
      <c r="U16" s="180"/>
      <c r="V16" s="180"/>
      <c r="W16" s="180"/>
      <c r="X16" s="180"/>
      <c r="Y16" s="180"/>
      <c r="Z16" s="180"/>
      <c r="AA16" s="181" t="s">
        <v>63</v>
      </c>
      <c r="AB16" s="181" t="s">
        <v>64</v>
      </c>
      <c r="AC16" s="181" t="s">
        <v>127</v>
      </c>
      <c r="AD16" s="181" t="s">
        <v>66</v>
      </c>
      <c r="AE16" s="181" t="s">
        <v>67</v>
      </c>
      <c r="AF16" s="181">
        <v>131105</v>
      </c>
      <c r="AG16" s="181" t="s">
        <v>68</v>
      </c>
      <c r="AH16" s="181">
        <v>1</v>
      </c>
      <c r="AI16" s="181" t="s">
        <v>69</v>
      </c>
      <c r="AJ16" s="181">
        <v>11</v>
      </c>
      <c r="AK16" s="181">
        <v>4340</v>
      </c>
      <c r="AL16" s="181">
        <v>4340</v>
      </c>
      <c r="AM16" s="181">
        <v>111</v>
      </c>
      <c r="AN16" s="182">
        <v>1.14660378362</v>
      </c>
      <c r="AO16" s="183">
        <v>1</v>
      </c>
      <c r="AP16" s="214">
        <f t="shared" si="0"/>
        <v>1.14660378362</v>
      </c>
      <c r="AQ16" s="184">
        <v>4.2217599999999997</v>
      </c>
      <c r="AR16" s="185">
        <v>0.14412</v>
      </c>
      <c r="AS16" s="214">
        <f t="shared" si="1"/>
        <v>4.8406859895355714</v>
      </c>
      <c r="AT16" s="214">
        <f t="shared" si="2"/>
        <v>0.16524853729531441</v>
      </c>
      <c r="AU16" s="183">
        <v>0.873</v>
      </c>
      <c r="AV16" s="183">
        <v>0.76949999999999996</v>
      </c>
      <c r="AW16" s="214">
        <f t="shared" si="3"/>
        <v>4.2259188688645537</v>
      </c>
      <c r="AX16" s="214">
        <f t="shared" si="4"/>
        <v>0.12715874944874445</v>
      </c>
    </row>
    <row r="17" spans="1:50">
      <c r="A17" s="181">
        <v>14</v>
      </c>
      <c r="B17" s="181" t="s">
        <v>123</v>
      </c>
      <c r="C17" s="181" t="s">
        <v>124</v>
      </c>
      <c r="D17" s="181" t="s">
        <v>52</v>
      </c>
      <c r="E17" s="181" t="s">
        <v>53</v>
      </c>
      <c r="F17" s="181" t="s">
        <v>54</v>
      </c>
      <c r="G17" s="181" t="s">
        <v>55</v>
      </c>
      <c r="H17" s="180"/>
      <c r="I17" s="181" t="s">
        <v>56</v>
      </c>
      <c r="J17" s="181" t="s">
        <v>57</v>
      </c>
      <c r="K17" s="181">
        <v>0</v>
      </c>
      <c r="L17" s="181">
        <v>159</v>
      </c>
      <c r="M17" s="182">
        <v>-81.23451</v>
      </c>
      <c r="N17" s="182">
        <v>29.016559999999998</v>
      </c>
      <c r="O17" s="181" t="s">
        <v>125</v>
      </c>
      <c r="P17" s="181" t="s">
        <v>59</v>
      </c>
      <c r="Q17" s="181" t="s">
        <v>126</v>
      </c>
      <c r="R17" s="182">
        <v>21.634</v>
      </c>
      <c r="S17" s="182">
        <v>17.263999999999999</v>
      </c>
      <c r="T17" s="181" t="s">
        <v>61</v>
      </c>
      <c r="U17" s="180"/>
      <c r="V17" s="180"/>
      <c r="W17" s="180"/>
      <c r="X17" s="180"/>
      <c r="Y17" s="180"/>
      <c r="Z17" s="180"/>
      <c r="AA17" s="181" t="s">
        <v>63</v>
      </c>
      <c r="AB17" s="181" t="s">
        <v>64</v>
      </c>
      <c r="AC17" s="181" t="s">
        <v>127</v>
      </c>
      <c r="AD17" s="181" t="s">
        <v>66</v>
      </c>
      <c r="AE17" s="181" t="s">
        <v>67</v>
      </c>
      <c r="AF17" s="181">
        <v>131107</v>
      </c>
      <c r="AG17" s="181" t="s">
        <v>68</v>
      </c>
      <c r="AH17" s="181">
        <v>1</v>
      </c>
      <c r="AI17" s="181" t="s">
        <v>84</v>
      </c>
      <c r="AJ17" s="181">
        <v>10</v>
      </c>
      <c r="AK17" s="181">
        <v>3300</v>
      </c>
      <c r="AL17" s="181">
        <v>3300</v>
      </c>
      <c r="AM17" s="181">
        <v>110</v>
      </c>
      <c r="AN17" s="182">
        <v>2.40973486121E-2</v>
      </c>
      <c r="AO17" s="183">
        <v>1</v>
      </c>
      <c r="AP17" s="214">
        <f t="shared" si="0"/>
        <v>2.40973486121E-2</v>
      </c>
      <c r="AQ17" s="184">
        <v>4.5650399999999998</v>
      </c>
      <c r="AR17" s="185">
        <v>0.15609000000000001</v>
      </c>
      <c r="AS17" s="214">
        <f t="shared" si="1"/>
        <v>0.11000536030818098</v>
      </c>
      <c r="AT17" s="214">
        <f t="shared" si="2"/>
        <v>3.7613551448626892E-3</v>
      </c>
      <c r="AU17" s="183">
        <v>0.873</v>
      </c>
      <c r="AV17" s="183">
        <v>0.76949999999999996</v>
      </c>
      <c r="AW17" s="214">
        <f t="shared" si="3"/>
        <v>9.603467954904199E-2</v>
      </c>
      <c r="AX17" s="214">
        <f t="shared" si="4"/>
        <v>2.894362783971839E-3</v>
      </c>
    </row>
    <row r="18" spans="1:50">
      <c r="A18" s="181">
        <v>14</v>
      </c>
      <c r="B18" s="181" t="s">
        <v>123</v>
      </c>
      <c r="C18" s="181" t="s">
        <v>124</v>
      </c>
      <c r="D18" s="181" t="s">
        <v>52</v>
      </c>
      <c r="E18" s="181" t="s">
        <v>53</v>
      </c>
      <c r="F18" s="181" t="s">
        <v>54</v>
      </c>
      <c r="G18" s="181" t="s">
        <v>55</v>
      </c>
      <c r="H18" s="180"/>
      <c r="I18" s="181" t="s">
        <v>56</v>
      </c>
      <c r="J18" s="181" t="s">
        <v>57</v>
      </c>
      <c r="K18" s="181">
        <v>0</v>
      </c>
      <c r="L18" s="181">
        <v>159</v>
      </c>
      <c r="M18" s="182">
        <v>-81.23451</v>
      </c>
      <c r="N18" s="182">
        <v>29.016559999999998</v>
      </c>
      <c r="O18" s="181" t="s">
        <v>125</v>
      </c>
      <c r="P18" s="181" t="s">
        <v>59</v>
      </c>
      <c r="Q18" s="181" t="s">
        <v>126</v>
      </c>
      <c r="R18" s="182">
        <v>21.634</v>
      </c>
      <c r="S18" s="182">
        <v>17.263999999999999</v>
      </c>
      <c r="T18" s="181" t="s">
        <v>61</v>
      </c>
      <c r="U18" s="180"/>
      <c r="V18" s="180"/>
      <c r="W18" s="180"/>
      <c r="X18" s="180"/>
      <c r="Y18" s="180"/>
      <c r="Z18" s="180"/>
      <c r="AA18" s="181" t="s">
        <v>63</v>
      </c>
      <c r="AB18" s="181" t="s">
        <v>64</v>
      </c>
      <c r="AC18" s="181" t="s">
        <v>127</v>
      </c>
      <c r="AD18" s="181" t="s">
        <v>66</v>
      </c>
      <c r="AE18" s="181" t="s">
        <v>67</v>
      </c>
      <c r="AF18" s="181">
        <v>130997</v>
      </c>
      <c r="AG18" s="181" t="s">
        <v>68</v>
      </c>
      <c r="AH18" s="181">
        <v>1</v>
      </c>
      <c r="AI18" s="181" t="s">
        <v>92</v>
      </c>
      <c r="AJ18" s="181">
        <v>1</v>
      </c>
      <c r="AK18" s="181">
        <v>1100</v>
      </c>
      <c r="AL18" s="181">
        <v>1100</v>
      </c>
      <c r="AM18" s="181">
        <v>101</v>
      </c>
      <c r="AN18" s="182">
        <v>0.467771375376</v>
      </c>
      <c r="AO18" s="183">
        <v>1</v>
      </c>
      <c r="AP18" s="214">
        <f t="shared" si="0"/>
        <v>0.467771375376</v>
      </c>
      <c r="AQ18" s="184">
        <v>4.614395</v>
      </c>
      <c r="AR18" s="185">
        <v>0.78922000000000003</v>
      </c>
      <c r="AS18" s="214">
        <f t="shared" si="1"/>
        <v>2.1584818956781375</v>
      </c>
      <c r="AT18" s="214">
        <f t="shared" si="2"/>
        <v>0.36917452487424673</v>
      </c>
      <c r="AU18" s="183">
        <v>0.873</v>
      </c>
      <c r="AV18" s="183">
        <v>0.76949999999999996</v>
      </c>
      <c r="AW18" s="214">
        <f t="shared" si="3"/>
        <v>1.884354694927014</v>
      </c>
      <c r="AX18" s="214">
        <f t="shared" si="4"/>
        <v>0.28407979689073287</v>
      </c>
    </row>
    <row r="19" spans="1:50">
      <c r="A19" s="181">
        <v>14</v>
      </c>
      <c r="B19" s="181" t="s">
        <v>123</v>
      </c>
      <c r="C19" s="181" t="s">
        <v>124</v>
      </c>
      <c r="D19" s="181" t="s">
        <v>52</v>
      </c>
      <c r="E19" s="181" t="s">
        <v>53</v>
      </c>
      <c r="F19" s="181" t="s">
        <v>54</v>
      </c>
      <c r="G19" s="181" t="s">
        <v>55</v>
      </c>
      <c r="H19" s="180"/>
      <c r="I19" s="181" t="s">
        <v>56</v>
      </c>
      <c r="J19" s="181" t="s">
        <v>57</v>
      </c>
      <c r="K19" s="181">
        <v>0</v>
      </c>
      <c r="L19" s="181">
        <v>159</v>
      </c>
      <c r="M19" s="182">
        <v>-81.23451</v>
      </c>
      <c r="N19" s="182">
        <v>29.016559999999998</v>
      </c>
      <c r="O19" s="181" t="s">
        <v>125</v>
      </c>
      <c r="P19" s="181" t="s">
        <v>59</v>
      </c>
      <c r="Q19" s="181" t="s">
        <v>126</v>
      </c>
      <c r="R19" s="182">
        <v>21.634</v>
      </c>
      <c r="S19" s="182">
        <v>17.263999999999999</v>
      </c>
      <c r="T19" s="181" t="s">
        <v>61</v>
      </c>
      <c r="U19" s="180"/>
      <c r="V19" s="180"/>
      <c r="W19" s="180"/>
      <c r="X19" s="180"/>
      <c r="Y19" s="180"/>
      <c r="Z19" s="180"/>
      <c r="AA19" s="181" t="s">
        <v>63</v>
      </c>
      <c r="AB19" s="181" t="s">
        <v>64</v>
      </c>
      <c r="AC19" s="181" t="s">
        <v>127</v>
      </c>
      <c r="AD19" s="181" t="s">
        <v>66</v>
      </c>
      <c r="AE19" s="181" t="s">
        <v>67</v>
      </c>
      <c r="AF19" s="181">
        <v>130990</v>
      </c>
      <c r="AG19" s="181" t="s">
        <v>68</v>
      </c>
      <c r="AH19" s="181">
        <v>1</v>
      </c>
      <c r="AI19" s="181" t="s">
        <v>69</v>
      </c>
      <c r="AJ19" s="181">
        <v>11</v>
      </c>
      <c r="AK19" s="181">
        <v>4110</v>
      </c>
      <c r="AL19" s="181">
        <v>4110</v>
      </c>
      <c r="AM19" s="181">
        <v>111</v>
      </c>
      <c r="AN19" s="182">
        <v>0.59409438892800004</v>
      </c>
      <c r="AO19" s="183">
        <v>1</v>
      </c>
      <c r="AP19" s="214">
        <f t="shared" si="0"/>
        <v>0.59409438892800004</v>
      </c>
      <c r="AQ19" s="184">
        <v>4.2217599999999997</v>
      </c>
      <c r="AR19" s="185">
        <v>0.14412</v>
      </c>
      <c r="AS19" s="214">
        <f t="shared" si="1"/>
        <v>2.5081239274006735</v>
      </c>
      <c r="AT19" s="214">
        <f t="shared" si="2"/>
        <v>8.562088333230336E-2</v>
      </c>
      <c r="AU19" s="183">
        <v>0.873</v>
      </c>
      <c r="AV19" s="183">
        <v>0.76949999999999996</v>
      </c>
      <c r="AW19" s="214">
        <f t="shared" si="3"/>
        <v>2.1895921886207881</v>
      </c>
      <c r="AX19" s="214">
        <f t="shared" si="4"/>
        <v>6.5885269724207426E-2</v>
      </c>
    </row>
    <row r="20" spans="1:50">
      <c r="A20" s="181">
        <v>14</v>
      </c>
      <c r="B20" s="181" t="s">
        <v>123</v>
      </c>
      <c r="C20" s="181" t="s">
        <v>124</v>
      </c>
      <c r="D20" s="181" t="s">
        <v>52</v>
      </c>
      <c r="E20" s="181" t="s">
        <v>53</v>
      </c>
      <c r="F20" s="181" t="s">
        <v>54</v>
      </c>
      <c r="G20" s="181" t="s">
        <v>55</v>
      </c>
      <c r="H20" s="180"/>
      <c r="I20" s="181" t="s">
        <v>56</v>
      </c>
      <c r="J20" s="181" t="s">
        <v>57</v>
      </c>
      <c r="K20" s="181">
        <v>0</v>
      </c>
      <c r="L20" s="181">
        <v>159</v>
      </c>
      <c r="M20" s="182">
        <v>-81.23451</v>
      </c>
      <c r="N20" s="182">
        <v>29.016559999999998</v>
      </c>
      <c r="O20" s="181" t="s">
        <v>125</v>
      </c>
      <c r="P20" s="181" t="s">
        <v>59</v>
      </c>
      <c r="Q20" s="181" t="s">
        <v>126</v>
      </c>
      <c r="R20" s="182">
        <v>21.634</v>
      </c>
      <c r="S20" s="182">
        <v>17.263999999999999</v>
      </c>
      <c r="T20" s="181" t="s">
        <v>61</v>
      </c>
      <c r="U20" s="180"/>
      <c r="V20" s="180"/>
      <c r="W20" s="180"/>
      <c r="X20" s="180"/>
      <c r="Y20" s="180"/>
      <c r="Z20" s="180"/>
      <c r="AA20" s="181" t="s">
        <v>63</v>
      </c>
      <c r="AB20" s="181" t="s">
        <v>64</v>
      </c>
      <c r="AC20" s="181" t="s">
        <v>127</v>
      </c>
      <c r="AD20" s="181" t="s">
        <v>66</v>
      </c>
      <c r="AE20" s="181" t="s">
        <v>67</v>
      </c>
      <c r="AF20" s="181">
        <v>131092</v>
      </c>
      <c r="AG20" s="181" t="s">
        <v>68</v>
      </c>
      <c r="AH20" s="181">
        <v>1</v>
      </c>
      <c r="AI20" s="181" t="s">
        <v>70</v>
      </c>
      <c r="AJ20" s="181">
        <v>13</v>
      </c>
      <c r="AK20" s="181">
        <v>6460</v>
      </c>
      <c r="AL20" s="181">
        <v>6460</v>
      </c>
      <c r="AM20" s="181">
        <v>113</v>
      </c>
      <c r="AN20" s="182">
        <v>9.0362716243599997E-2</v>
      </c>
      <c r="AO20" s="183">
        <v>0.999</v>
      </c>
      <c r="AP20" s="214">
        <f t="shared" si="0"/>
        <v>9.0272353527356394E-2</v>
      </c>
      <c r="AQ20" s="184">
        <v>2.6718839999999999</v>
      </c>
      <c r="AR20" s="185">
        <v>8.8819999999999996E-2</v>
      </c>
      <c r="AS20" s="214">
        <f t="shared" si="1"/>
        <v>0.24119725703208711</v>
      </c>
      <c r="AT20" s="214">
        <f t="shared" si="2"/>
        <v>8.017990440299794E-3</v>
      </c>
      <c r="AU20" s="183">
        <v>0.873</v>
      </c>
      <c r="AV20" s="183">
        <v>0.76949999999999996</v>
      </c>
      <c r="AW20" s="214">
        <f t="shared" si="3"/>
        <v>0.21056520538901205</v>
      </c>
      <c r="AX20" s="214">
        <f t="shared" si="4"/>
        <v>6.1698436438106909E-3</v>
      </c>
    </row>
    <row r="21" spans="1:50">
      <c r="A21" s="181">
        <v>14</v>
      </c>
      <c r="B21" s="181" t="s">
        <v>123</v>
      </c>
      <c r="C21" s="181" t="s">
        <v>124</v>
      </c>
      <c r="D21" s="181" t="s">
        <v>52</v>
      </c>
      <c r="E21" s="181" t="s">
        <v>53</v>
      </c>
      <c r="F21" s="181" t="s">
        <v>54</v>
      </c>
      <c r="G21" s="181" t="s">
        <v>55</v>
      </c>
      <c r="H21" s="180"/>
      <c r="I21" s="181" t="s">
        <v>56</v>
      </c>
      <c r="J21" s="181" t="s">
        <v>57</v>
      </c>
      <c r="K21" s="181">
        <v>0</v>
      </c>
      <c r="L21" s="181">
        <v>159</v>
      </c>
      <c r="M21" s="182">
        <v>-81.23451</v>
      </c>
      <c r="N21" s="182">
        <v>29.016559999999998</v>
      </c>
      <c r="O21" s="181" t="s">
        <v>125</v>
      </c>
      <c r="P21" s="181" t="s">
        <v>59</v>
      </c>
      <c r="Q21" s="181" t="s">
        <v>126</v>
      </c>
      <c r="R21" s="182">
        <v>21.634</v>
      </c>
      <c r="S21" s="182">
        <v>17.263999999999999</v>
      </c>
      <c r="T21" s="181" t="s">
        <v>61</v>
      </c>
      <c r="U21" s="180"/>
      <c r="V21" s="180"/>
      <c r="W21" s="180"/>
      <c r="X21" s="180"/>
      <c r="Y21" s="180"/>
      <c r="Z21" s="180"/>
      <c r="AA21" s="181" t="s">
        <v>63</v>
      </c>
      <c r="AB21" s="181" t="s">
        <v>64</v>
      </c>
      <c r="AC21" s="181" t="s">
        <v>127</v>
      </c>
      <c r="AD21" s="181" t="s">
        <v>66</v>
      </c>
      <c r="AE21" s="181" t="s">
        <v>67</v>
      </c>
      <c r="AF21" s="181">
        <v>129512</v>
      </c>
      <c r="AG21" s="181" t="s">
        <v>68</v>
      </c>
      <c r="AH21" s="181">
        <v>1</v>
      </c>
      <c r="AI21" s="181" t="s">
        <v>122</v>
      </c>
      <c r="AJ21" s="181">
        <v>9</v>
      </c>
      <c r="AK21" s="181">
        <v>2240</v>
      </c>
      <c r="AL21" s="181">
        <v>2240</v>
      </c>
      <c r="AM21" s="181">
        <v>109</v>
      </c>
      <c r="AN21" s="182">
        <v>0.34024433781000002</v>
      </c>
      <c r="AO21" s="183">
        <v>1</v>
      </c>
      <c r="AP21" s="214">
        <f t="shared" si="0"/>
        <v>0.34024433781000002</v>
      </c>
      <c r="AQ21" s="184">
        <v>5.5371319999999997</v>
      </c>
      <c r="AR21" s="185">
        <v>1.09443</v>
      </c>
      <c r="AS21" s="214">
        <f t="shared" si="1"/>
        <v>1.883977810706561</v>
      </c>
      <c r="AT21" s="214">
        <f t="shared" si="2"/>
        <v>0.37237361062939833</v>
      </c>
      <c r="AU21" s="183">
        <v>0.873</v>
      </c>
      <c r="AV21" s="183">
        <v>0.76949999999999996</v>
      </c>
      <c r="AW21" s="214">
        <f t="shared" si="3"/>
        <v>1.6447126287468277</v>
      </c>
      <c r="AX21" s="214">
        <f t="shared" si="4"/>
        <v>0.286541493379322</v>
      </c>
    </row>
    <row r="22" spans="1:50">
      <c r="A22" s="181">
        <v>14</v>
      </c>
      <c r="B22" s="181" t="s">
        <v>123</v>
      </c>
      <c r="C22" s="181" t="s">
        <v>124</v>
      </c>
      <c r="D22" s="181" t="s">
        <v>52</v>
      </c>
      <c r="E22" s="181" t="s">
        <v>53</v>
      </c>
      <c r="F22" s="181" t="s">
        <v>54</v>
      </c>
      <c r="G22" s="181" t="s">
        <v>55</v>
      </c>
      <c r="H22" s="180"/>
      <c r="I22" s="181" t="s">
        <v>56</v>
      </c>
      <c r="J22" s="181" t="s">
        <v>57</v>
      </c>
      <c r="K22" s="181">
        <v>0</v>
      </c>
      <c r="L22" s="181">
        <v>159</v>
      </c>
      <c r="M22" s="182">
        <v>-81.23451</v>
      </c>
      <c r="N22" s="182">
        <v>29.016559999999998</v>
      </c>
      <c r="O22" s="181" t="s">
        <v>125</v>
      </c>
      <c r="P22" s="181" t="s">
        <v>59</v>
      </c>
      <c r="Q22" s="181" t="s">
        <v>126</v>
      </c>
      <c r="R22" s="182">
        <v>21.634</v>
      </c>
      <c r="S22" s="182">
        <v>17.263999999999999</v>
      </c>
      <c r="T22" s="181" t="s">
        <v>61</v>
      </c>
      <c r="U22" s="180"/>
      <c r="V22" s="180"/>
      <c r="W22" s="180"/>
      <c r="X22" s="180"/>
      <c r="Y22" s="180"/>
      <c r="Z22" s="180"/>
      <c r="AA22" s="181" t="s">
        <v>63</v>
      </c>
      <c r="AB22" s="181" t="s">
        <v>64</v>
      </c>
      <c r="AC22" s="181" t="s">
        <v>127</v>
      </c>
      <c r="AD22" s="181" t="s">
        <v>66</v>
      </c>
      <c r="AE22" s="181" t="s">
        <v>67</v>
      </c>
      <c r="AF22" s="181">
        <v>124579</v>
      </c>
      <c r="AG22" s="181" t="s">
        <v>68</v>
      </c>
      <c r="AH22" s="181">
        <v>1</v>
      </c>
      <c r="AI22" s="181" t="s">
        <v>71</v>
      </c>
      <c r="AJ22" s="181">
        <v>4</v>
      </c>
      <c r="AK22" s="181">
        <v>8140</v>
      </c>
      <c r="AL22" s="181">
        <v>8140</v>
      </c>
      <c r="AM22" s="181">
        <v>104</v>
      </c>
      <c r="AN22" s="182">
        <v>3.57348422419</v>
      </c>
      <c r="AO22" s="183">
        <v>1</v>
      </c>
      <c r="AP22" s="214">
        <f t="shared" si="0"/>
        <v>3.57348422419</v>
      </c>
      <c r="AQ22" s="184">
        <v>9.0373129999999993</v>
      </c>
      <c r="AR22" s="185">
        <v>1.3466499999999999</v>
      </c>
      <c r="AS22" s="214">
        <f t="shared" si="1"/>
        <v>32.294695434567195</v>
      </c>
      <c r="AT22" s="214">
        <f t="shared" si="2"/>
        <v>4.8122325305054634</v>
      </c>
      <c r="AU22" s="183">
        <v>0.873</v>
      </c>
      <c r="AV22" s="183">
        <v>0.76949999999999996</v>
      </c>
      <c r="AW22" s="214">
        <f t="shared" si="3"/>
        <v>28.193269114377163</v>
      </c>
      <c r="AX22" s="214">
        <f t="shared" si="4"/>
        <v>3.7030129322239538</v>
      </c>
    </row>
    <row r="23" spans="1:50">
      <c r="A23" s="181">
        <v>14</v>
      </c>
      <c r="B23" s="181" t="s">
        <v>123</v>
      </c>
      <c r="C23" s="181" t="s">
        <v>124</v>
      </c>
      <c r="D23" s="181" t="s">
        <v>52</v>
      </c>
      <c r="E23" s="181" t="s">
        <v>53</v>
      </c>
      <c r="F23" s="181" t="s">
        <v>54</v>
      </c>
      <c r="G23" s="181" t="s">
        <v>55</v>
      </c>
      <c r="H23" s="180"/>
      <c r="I23" s="181" t="s">
        <v>56</v>
      </c>
      <c r="J23" s="181" t="s">
        <v>57</v>
      </c>
      <c r="K23" s="181">
        <v>0</v>
      </c>
      <c r="L23" s="181">
        <v>159</v>
      </c>
      <c r="M23" s="182">
        <v>-81.23451</v>
      </c>
      <c r="N23" s="182">
        <v>29.016559999999998</v>
      </c>
      <c r="O23" s="181" t="s">
        <v>125</v>
      </c>
      <c r="P23" s="181" t="s">
        <v>59</v>
      </c>
      <c r="Q23" s="181" t="s">
        <v>126</v>
      </c>
      <c r="R23" s="182">
        <v>21.634</v>
      </c>
      <c r="S23" s="182">
        <v>17.263999999999999</v>
      </c>
      <c r="T23" s="181" t="s">
        <v>61</v>
      </c>
      <c r="U23" s="180"/>
      <c r="V23" s="180"/>
      <c r="W23" s="180"/>
      <c r="X23" s="180"/>
      <c r="Y23" s="180"/>
      <c r="Z23" s="180"/>
      <c r="AA23" s="181" t="s">
        <v>63</v>
      </c>
      <c r="AB23" s="181" t="s">
        <v>64</v>
      </c>
      <c r="AC23" s="181" t="s">
        <v>127</v>
      </c>
      <c r="AD23" s="181" t="s">
        <v>66</v>
      </c>
      <c r="AE23" s="181" t="s">
        <v>67</v>
      </c>
      <c r="AF23" s="181">
        <v>131103</v>
      </c>
      <c r="AG23" s="181" t="s">
        <v>68</v>
      </c>
      <c r="AH23" s="181">
        <v>1</v>
      </c>
      <c r="AI23" s="181" t="s">
        <v>70</v>
      </c>
      <c r="AJ23" s="181">
        <v>13</v>
      </c>
      <c r="AK23" s="181">
        <v>6300</v>
      </c>
      <c r="AL23" s="181">
        <v>6300</v>
      </c>
      <c r="AM23" s="181">
        <v>113</v>
      </c>
      <c r="AN23" s="182">
        <v>0.82111642491900005</v>
      </c>
      <c r="AO23" s="183">
        <v>0.999</v>
      </c>
      <c r="AP23" s="214">
        <f t="shared" si="0"/>
        <v>0.82029530849408105</v>
      </c>
      <c r="AQ23" s="184">
        <v>2.6718839999999999</v>
      </c>
      <c r="AR23" s="185">
        <v>8.8819999999999996E-2</v>
      </c>
      <c r="AS23" s="214">
        <f t="shared" si="1"/>
        <v>2.1917339100403992</v>
      </c>
      <c r="AT23" s="214">
        <f t="shared" si="2"/>
        <v>7.2858629300444275E-2</v>
      </c>
      <c r="AU23" s="183">
        <v>0.873</v>
      </c>
      <c r="AV23" s="183">
        <v>0.76949999999999996</v>
      </c>
      <c r="AW23" s="214">
        <f t="shared" si="3"/>
        <v>1.9133837034652685</v>
      </c>
      <c r="AX23" s="214">
        <f t="shared" si="4"/>
        <v>5.6064715246691869E-2</v>
      </c>
    </row>
    <row r="24" spans="1:50">
      <c r="A24" s="181">
        <v>14</v>
      </c>
      <c r="B24" s="181" t="s">
        <v>123</v>
      </c>
      <c r="C24" s="181" t="s">
        <v>124</v>
      </c>
      <c r="D24" s="181" t="s">
        <v>52</v>
      </c>
      <c r="E24" s="181" t="s">
        <v>53</v>
      </c>
      <c r="F24" s="181" t="s">
        <v>54</v>
      </c>
      <c r="G24" s="181" t="s">
        <v>55</v>
      </c>
      <c r="H24" s="180"/>
      <c r="I24" s="181" t="s">
        <v>56</v>
      </c>
      <c r="J24" s="181" t="s">
        <v>57</v>
      </c>
      <c r="K24" s="181">
        <v>0</v>
      </c>
      <c r="L24" s="181">
        <v>159</v>
      </c>
      <c r="M24" s="182">
        <v>-81.23451</v>
      </c>
      <c r="N24" s="182">
        <v>29.016559999999998</v>
      </c>
      <c r="O24" s="181" t="s">
        <v>125</v>
      </c>
      <c r="P24" s="181" t="s">
        <v>59</v>
      </c>
      <c r="Q24" s="181" t="s">
        <v>126</v>
      </c>
      <c r="R24" s="182">
        <v>21.634</v>
      </c>
      <c r="S24" s="182">
        <v>17.263999999999999</v>
      </c>
      <c r="T24" s="181" t="s">
        <v>61</v>
      </c>
      <c r="U24" s="180"/>
      <c r="V24" s="180"/>
      <c r="W24" s="180"/>
      <c r="X24" s="180"/>
      <c r="Y24" s="180"/>
      <c r="Z24" s="180"/>
      <c r="AA24" s="181" t="s">
        <v>63</v>
      </c>
      <c r="AB24" s="181" t="s">
        <v>64</v>
      </c>
      <c r="AC24" s="181" t="s">
        <v>127</v>
      </c>
      <c r="AD24" s="181" t="s">
        <v>66</v>
      </c>
      <c r="AE24" s="181" t="s">
        <v>67</v>
      </c>
      <c r="AF24" s="181">
        <v>131107</v>
      </c>
      <c r="AG24" s="181" t="s">
        <v>68</v>
      </c>
      <c r="AH24" s="181">
        <v>1</v>
      </c>
      <c r="AI24" s="181" t="s">
        <v>84</v>
      </c>
      <c r="AJ24" s="181">
        <v>10</v>
      </c>
      <c r="AK24" s="181">
        <v>3300</v>
      </c>
      <c r="AL24" s="181">
        <v>3300</v>
      </c>
      <c r="AM24" s="181">
        <v>110</v>
      </c>
      <c r="AN24" s="182">
        <v>0.33797371200800003</v>
      </c>
      <c r="AO24" s="183">
        <v>1</v>
      </c>
      <c r="AP24" s="214">
        <f t="shared" si="0"/>
        <v>0.33797371200800003</v>
      </c>
      <c r="AQ24" s="184">
        <v>4.5650399999999998</v>
      </c>
      <c r="AR24" s="185">
        <v>0.15609000000000001</v>
      </c>
      <c r="AS24" s="214">
        <f t="shared" si="1"/>
        <v>1.5428635142650005</v>
      </c>
      <c r="AT24" s="214">
        <f t="shared" si="2"/>
        <v>5.2754316707328726E-2</v>
      </c>
      <c r="AU24" s="183">
        <v>0.873</v>
      </c>
      <c r="AV24" s="183">
        <v>0.76949999999999996</v>
      </c>
      <c r="AW24" s="214">
        <f t="shared" si="3"/>
        <v>1.3469198479533453</v>
      </c>
      <c r="AX24" s="214">
        <f t="shared" si="4"/>
        <v>4.059444670628945E-2</v>
      </c>
    </row>
    <row r="25" spans="1:50">
      <c r="A25" s="181">
        <v>14</v>
      </c>
      <c r="B25" s="181" t="s">
        <v>123</v>
      </c>
      <c r="C25" s="181" t="s">
        <v>124</v>
      </c>
      <c r="D25" s="181" t="s">
        <v>52</v>
      </c>
      <c r="E25" s="181" t="s">
        <v>53</v>
      </c>
      <c r="F25" s="181" t="s">
        <v>54</v>
      </c>
      <c r="G25" s="181" t="s">
        <v>55</v>
      </c>
      <c r="H25" s="180"/>
      <c r="I25" s="181" t="s">
        <v>56</v>
      </c>
      <c r="J25" s="181" t="s">
        <v>57</v>
      </c>
      <c r="K25" s="181">
        <v>0</v>
      </c>
      <c r="L25" s="181">
        <v>159</v>
      </c>
      <c r="M25" s="182">
        <v>-81.23451</v>
      </c>
      <c r="N25" s="182">
        <v>29.016559999999998</v>
      </c>
      <c r="O25" s="181" t="s">
        <v>125</v>
      </c>
      <c r="P25" s="181" t="s">
        <v>59</v>
      </c>
      <c r="Q25" s="181" t="s">
        <v>126</v>
      </c>
      <c r="R25" s="182">
        <v>21.634</v>
      </c>
      <c r="S25" s="182">
        <v>17.263999999999999</v>
      </c>
      <c r="T25" s="181" t="s">
        <v>61</v>
      </c>
      <c r="U25" s="180"/>
      <c r="V25" s="180"/>
      <c r="W25" s="180"/>
      <c r="X25" s="180"/>
      <c r="Y25" s="180"/>
      <c r="Z25" s="180"/>
      <c r="AA25" s="181" t="s">
        <v>63</v>
      </c>
      <c r="AB25" s="181" t="s">
        <v>64</v>
      </c>
      <c r="AC25" s="181" t="s">
        <v>127</v>
      </c>
      <c r="AD25" s="181" t="s">
        <v>66</v>
      </c>
      <c r="AE25" s="181" t="s">
        <v>67</v>
      </c>
      <c r="AF25" s="181">
        <v>130933</v>
      </c>
      <c r="AG25" s="181" t="s">
        <v>68</v>
      </c>
      <c r="AH25" s="181">
        <v>1</v>
      </c>
      <c r="AI25" s="181" t="s">
        <v>70</v>
      </c>
      <c r="AJ25" s="181">
        <v>13</v>
      </c>
      <c r="AK25" s="181">
        <v>6460</v>
      </c>
      <c r="AL25" s="181">
        <v>6460</v>
      </c>
      <c r="AM25" s="181">
        <v>113</v>
      </c>
      <c r="AN25" s="182">
        <v>2.6490959854799998</v>
      </c>
      <c r="AO25" s="183">
        <v>0.999</v>
      </c>
      <c r="AP25" s="214">
        <f t="shared" si="0"/>
        <v>2.6464468894945199</v>
      </c>
      <c r="AQ25" s="184">
        <v>2.6718839999999999</v>
      </c>
      <c r="AR25" s="185">
        <v>8.8819999999999996E-2</v>
      </c>
      <c r="AS25" s="214">
        <f t="shared" si="1"/>
        <v>7.0709991008901758</v>
      </c>
      <c r="AT25" s="214">
        <f t="shared" si="2"/>
        <v>0.23505741272490324</v>
      </c>
      <c r="AU25" s="183">
        <v>0.873</v>
      </c>
      <c r="AV25" s="183">
        <v>0.76949999999999996</v>
      </c>
      <c r="AW25" s="214">
        <f t="shared" si="3"/>
        <v>6.1729822150771234</v>
      </c>
      <c r="AX25" s="214">
        <f t="shared" si="4"/>
        <v>0.18087667909181304</v>
      </c>
    </row>
    <row r="26" spans="1:50">
      <c r="A26" s="181">
        <v>14</v>
      </c>
      <c r="B26" s="181" t="s">
        <v>123</v>
      </c>
      <c r="C26" s="181" t="s">
        <v>124</v>
      </c>
      <c r="D26" s="181" t="s">
        <v>52</v>
      </c>
      <c r="E26" s="181" t="s">
        <v>53</v>
      </c>
      <c r="F26" s="181" t="s">
        <v>54</v>
      </c>
      <c r="G26" s="181" t="s">
        <v>55</v>
      </c>
      <c r="H26" s="180"/>
      <c r="I26" s="181" t="s">
        <v>56</v>
      </c>
      <c r="J26" s="181" t="s">
        <v>57</v>
      </c>
      <c r="K26" s="181">
        <v>0</v>
      </c>
      <c r="L26" s="181">
        <v>159</v>
      </c>
      <c r="M26" s="182">
        <v>-81.23451</v>
      </c>
      <c r="N26" s="182">
        <v>29.016559999999998</v>
      </c>
      <c r="O26" s="181" t="s">
        <v>125</v>
      </c>
      <c r="P26" s="181" t="s">
        <v>59</v>
      </c>
      <c r="Q26" s="181" t="s">
        <v>126</v>
      </c>
      <c r="R26" s="182">
        <v>21.634</v>
      </c>
      <c r="S26" s="182">
        <v>17.263999999999999</v>
      </c>
      <c r="T26" s="181" t="s">
        <v>61</v>
      </c>
      <c r="U26" s="180"/>
      <c r="V26" s="180"/>
      <c r="W26" s="180"/>
      <c r="X26" s="180"/>
      <c r="Y26" s="180"/>
      <c r="Z26" s="180"/>
      <c r="AA26" s="181" t="s">
        <v>63</v>
      </c>
      <c r="AB26" s="181" t="s">
        <v>64</v>
      </c>
      <c r="AC26" s="181" t="s">
        <v>127</v>
      </c>
      <c r="AD26" s="181" t="s">
        <v>66</v>
      </c>
      <c r="AE26" s="181" t="s">
        <v>67</v>
      </c>
      <c r="AF26" s="181">
        <v>130937</v>
      </c>
      <c r="AG26" s="181" t="s">
        <v>68</v>
      </c>
      <c r="AH26" s="181">
        <v>1</v>
      </c>
      <c r="AI26" s="181" t="s">
        <v>70</v>
      </c>
      <c r="AJ26" s="181">
        <v>13</v>
      </c>
      <c r="AK26" s="181">
        <v>6300</v>
      </c>
      <c r="AL26" s="181">
        <v>6300</v>
      </c>
      <c r="AM26" s="181">
        <v>113</v>
      </c>
      <c r="AN26" s="182">
        <v>4.4007800980000003</v>
      </c>
      <c r="AO26" s="183">
        <v>0.999</v>
      </c>
      <c r="AP26" s="214">
        <f t="shared" si="0"/>
        <v>4.3963793179020003</v>
      </c>
      <c r="AQ26" s="184">
        <v>2.6718839999999999</v>
      </c>
      <c r="AR26" s="185">
        <v>8.8819999999999996E-2</v>
      </c>
      <c r="AS26" s="214">
        <f t="shared" si="1"/>
        <v>11.746615557433268</v>
      </c>
      <c r="AT26" s="214">
        <f t="shared" si="2"/>
        <v>0.39048641101605563</v>
      </c>
      <c r="AU26" s="183">
        <v>0.873</v>
      </c>
      <c r="AV26" s="183">
        <v>0.76949999999999996</v>
      </c>
      <c r="AW26" s="214">
        <f t="shared" si="3"/>
        <v>10.254795381639243</v>
      </c>
      <c r="AX26" s="214">
        <f t="shared" si="4"/>
        <v>0.3004792932768548</v>
      </c>
    </row>
    <row r="27" spans="1:50">
      <c r="A27" s="181">
        <v>14</v>
      </c>
      <c r="B27" s="181" t="s">
        <v>123</v>
      </c>
      <c r="C27" s="181" t="s">
        <v>124</v>
      </c>
      <c r="D27" s="181" t="s">
        <v>52</v>
      </c>
      <c r="E27" s="181" t="s">
        <v>53</v>
      </c>
      <c r="F27" s="181" t="s">
        <v>54</v>
      </c>
      <c r="G27" s="181" t="s">
        <v>55</v>
      </c>
      <c r="H27" s="180"/>
      <c r="I27" s="181" t="s">
        <v>56</v>
      </c>
      <c r="J27" s="181" t="s">
        <v>57</v>
      </c>
      <c r="K27" s="181">
        <v>0</v>
      </c>
      <c r="L27" s="181">
        <v>159</v>
      </c>
      <c r="M27" s="182">
        <v>-81.23451</v>
      </c>
      <c r="N27" s="182">
        <v>29.016559999999998</v>
      </c>
      <c r="O27" s="181" t="s">
        <v>125</v>
      </c>
      <c r="P27" s="181" t="s">
        <v>59</v>
      </c>
      <c r="Q27" s="181" t="s">
        <v>126</v>
      </c>
      <c r="R27" s="182">
        <v>21.634</v>
      </c>
      <c r="S27" s="182">
        <v>17.263999999999999</v>
      </c>
      <c r="T27" s="181" t="s">
        <v>61</v>
      </c>
      <c r="U27" s="180"/>
      <c r="V27" s="180"/>
      <c r="W27" s="180"/>
      <c r="X27" s="180"/>
      <c r="Y27" s="180"/>
      <c r="Z27" s="180"/>
      <c r="AA27" s="181" t="s">
        <v>63</v>
      </c>
      <c r="AB27" s="181" t="s">
        <v>64</v>
      </c>
      <c r="AC27" s="181" t="s">
        <v>127</v>
      </c>
      <c r="AD27" s="181" t="s">
        <v>66</v>
      </c>
      <c r="AE27" s="181" t="s">
        <v>67</v>
      </c>
      <c r="AF27" s="181">
        <v>130990</v>
      </c>
      <c r="AG27" s="181" t="s">
        <v>68</v>
      </c>
      <c r="AH27" s="181">
        <v>1</v>
      </c>
      <c r="AI27" s="181" t="s">
        <v>69</v>
      </c>
      <c r="AJ27" s="181">
        <v>11</v>
      </c>
      <c r="AK27" s="181">
        <v>4110</v>
      </c>
      <c r="AL27" s="181">
        <v>4110</v>
      </c>
      <c r="AM27" s="181">
        <v>111</v>
      </c>
      <c r="AN27" s="182">
        <v>1.39640483185</v>
      </c>
      <c r="AO27" s="183">
        <v>1</v>
      </c>
      <c r="AP27" s="214">
        <f t="shared" si="0"/>
        <v>1.39640483185</v>
      </c>
      <c r="AQ27" s="184">
        <v>4.2217599999999997</v>
      </c>
      <c r="AR27" s="185">
        <v>0.14412</v>
      </c>
      <c r="AS27" s="214">
        <f t="shared" si="1"/>
        <v>5.8952860629110555</v>
      </c>
      <c r="AT27" s="214">
        <f t="shared" si="2"/>
        <v>0.201249864366222</v>
      </c>
      <c r="AU27" s="183">
        <v>0.873</v>
      </c>
      <c r="AV27" s="183">
        <v>0.76949999999999996</v>
      </c>
      <c r="AW27" s="214">
        <f t="shared" si="3"/>
        <v>5.1465847329213519</v>
      </c>
      <c r="AX27" s="214">
        <f t="shared" si="4"/>
        <v>0.15486177062980783</v>
      </c>
    </row>
    <row r="28" spans="1:50">
      <c r="A28" s="181">
        <v>14</v>
      </c>
      <c r="B28" s="181" t="s">
        <v>123</v>
      </c>
      <c r="C28" s="181" t="s">
        <v>124</v>
      </c>
      <c r="D28" s="181" t="s">
        <v>52</v>
      </c>
      <c r="E28" s="181" t="s">
        <v>53</v>
      </c>
      <c r="F28" s="181" t="s">
        <v>54</v>
      </c>
      <c r="G28" s="181" t="s">
        <v>55</v>
      </c>
      <c r="H28" s="180"/>
      <c r="I28" s="181" t="s">
        <v>56</v>
      </c>
      <c r="J28" s="181" t="s">
        <v>57</v>
      </c>
      <c r="K28" s="181">
        <v>0</v>
      </c>
      <c r="L28" s="181">
        <v>159</v>
      </c>
      <c r="M28" s="182">
        <v>-81.23451</v>
      </c>
      <c r="N28" s="182">
        <v>29.016559999999998</v>
      </c>
      <c r="O28" s="181" t="s">
        <v>125</v>
      </c>
      <c r="P28" s="181" t="s">
        <v>59</v>
      </c>
      <c r="Q28" s="181" t="s">
        <v>126</v>
      </c>
      <c r="R28" s="182">
        <v>21.634</v>
      </c>
      <c r="S28" s="182">
        <v>17.263999999999999</v>
      </c>
      <c r="T28" s="181" t="s">
        <v>61</v>
      </c>
      <c r="U28" s="180"/>
      <c r="V28" s="180"/>
      <c r="W28" s="180"/>
      <c r="X28" s="180"/>
      <c r="Y28" s="180"/>
      <c r="Z28" s="180"/>
      <c r="AA28" s="181" t="s">
        <v>63</v>
      </c>
      <c r="AB28" s="181" t="s">
        <v>64</v>
      </c>
      <c r="AC28" s="181" t="s">
        <v>127</v>
      </c>
      <c r="AD28" s="181" t="s">
        <v>66</v>
      </c>
      <c r="AE28" s="181" t="s">
        <v>67</v>
      </c>
      <c r="AF28" s="181">
        <v>124579</v>
      </c>
      <c r="AG28" s="181" t="s">
        <v>68</v>
      </c>
      <c r="AH28" s="181">
        <v>1</v>
      </c>
      <c r="AI28" s="181" t="s">
        <v>71</v>
      </c>
      <c r="AJ28" s="181">
        <v>4</v>
      </c>
      <c r="AK28" s="181">
        <v>8140</v>
      </c>
      <c r="AL28" s="181">
        <v>8140</v>
      </c>
      <c r="AM28" s="181">
        <v>104</v>
      </c>
      <c r="AN28" s="182">
        <v>2.34806187023</v>
      </c>
      <c r="AO28" s="183">
        <v>1</v>
      </c>
      <c r="AP28" s="214">
        <f t="shared" si="0"/>
        <v>2.34806187023</v>
      </c>
      <c r="AQ28" s="184">
        <v>9.0373129999999993</v>
      </c>
      <c r="AR28" s="185">
        <v>1.3466499999999999</v>
      </c>
      <c r="AS28" s="214">
        <f t="shared" si="1"/>
        <v>21.220170064633891</v>
      </c>
      <c r="AT28" s="214">
        <f t="shared" si="2"/>
        <v>3.1620175175452294</v>
      </c>
      <c r="AU28" s="183">
        <v>0.873</v>
      </c>
      <c r="AV28" s="183">
        <v>0.76949999999999996</v>
      </c>
      <c r="AW28" s="214">
        <f t="shared" si="3"/>
        <v>18.525208466425386</v>
      </c>
      <c r="AX28" s="214">
        <f t="shared" si="4"/>
        <v>2.4331724797510539</v>
      </c>
    </row>
    <row r="29" spans="1:50">
      <c r="A29" s="181">
        <v>14</v>
      </c>
      <c r="B29" s="181" t="s">
        <v>123</v>
      </c>
      <c r="C29" s="181" t="s">
        <v>124</v>
      </c>
      <c r="D29" s="181" t="s">
        <v>52</v>
      </c>
      <c r="E29" s="181" t="s">
        <v>53</v>
      </c>
      <c r="F29" s="181" t="s">
        <v>54</v>
      </c>
      <c r="G29" s="181" t="s">
        <v>55</v>
      </c>
      <c r="H29" s="180"/>
      <c r="I29" s="181" t="s">
        <v>56</v>
      </c>
      <c r="J29" s="181" t="s">
        <v>57</v>
      </c>
      <c r="K29" s="181">
        <v>0</v>
      </c>
      <c r="L29" s="181">
        <v>159</v>
      </c>
      <c r="M29" s="182">
        <v>-81.23451</v>
      </c>
      <c r="N29" s="182">
        <v>29.016559999999998</v>
      </c>
      <c r="O29" s="181" t="s">
        <v>125</v>
      </c>
      <c r="P29" s="181" t="s">
        <v>59</v>
      </c>
      <c r="Q29" s="181" t="s">
        <v>126</v>
      </c>
      <c r="R29" s="182">
        <v>21.634</v>
      </c>
      <c r="S29" s="182">
        <v>17.263999999999999</v>
      </c>
      <c r="T29" s="181" t="s">
        <v>61</v>
      </c>
      <c r="U29" s="180"/>
      <c r="V29" s="180"/>
      <c r="W29" s="180"/>
      <c r="X29" s="180"/>
      <c r="Y29" s="180"/>
      <c r="Z29" s="180"/>
      <c r="AA29" s="181" t="s">
        <v>63</v>
      </c>
      <c r="AB29" s="181" t="s">
        <v>64</v>
      </c>
      <c r="AC29" s="181" t="s">
        <v>127</v>
      </c>
      <c r="AD29" s="181" t="s">
        <v>66</v>
      </c>
      <c r="AE29" s="181" t="s">
        <v>67</v>
      </c>
      <c r="AF29" s="181">
        <v>131107</v>
      </c>
      <c r="AG29" s="181" t="s">
        <v>68</v>
      </c>
      <c r="AH29" s="181">
        <v>1</v>
      </c>
      <c r="AI29" s="181" t="s">
        <v>84</v>
      </c>
      <c r="AJ29" s="181">
        <v>10</v>
      </c>
      <c r="AK29" s="181">
        <v>3300</v>
      </c>
      <c r="AL29" s="181">
        <v>3300</v>
      </c>
      <c r="AM29" s="181">
        <v>110</v>
      </c>
      <c r="AN29" s="182">
        <v>0.56671801185299997</v>
      </c>
      <c r="AO29" s="183">
        <v>1</v>
      </c>
      <c r="AP29" s="214">
        <f t="shared" si="0"/>
        <v>0.56671801185299997</v>
      </c>
      <c r="AQ29" s="184">
        <v>4.5650399999999998</v>
      </c>
      <c r="AR29" s="185">
        <v>0.15609000000000001</v>
      </c>
      <c r="AS29" s="214">
        <f t="shared" si="1"/>
        <v>2.5870903928294187</v>
      </c>
      <c r="AT29" s="214">
        <f t="shared" si="2"/>
        <v>8.8459014470134767E-2</v>
      </c>
      <c r="AU29" s="183">
        <v>0.873</v>
      </c>
      <c r="AV29" s="183">
        <v>0.76949999999999996</v>
      </c>
      <c r="AW29" s="214">
        <f t="shared" si="3"/>
        <v>2.2585299129400824</v>
      </c>
      <c r="AX29" s="214">
        <f t="shared" si="4"/>
        <v>6.80692116347687E-2</v>
      </c>
    </row>
    <row r="30" spans="1:50">
      <c r="A30" s="181">
        <v>14</v>
      </c>
      <c r="B30" s="181" t="s">
        <v>123</v>
      </c>
      <c r="C30" s="181" t="s">
        <v>124</v>
      </c>
      <c r="D30" s="181" t="s">
        <v>52</v>
      </c>
      <c r="E30" s="181" t="s">
        <v>53</v>
      </c>
      <c r="F30" s="181" t="s">
        <v>54</v>
      </c>
      <c r="G30" s="181" t="s">
        <v>55</v>
      </c>
      <c r="H30" s="180"/>
      <c r="I30" s="181" t="s">
        <v>56</v>
      </c>
      <c r="J30" s="181" t="s">
        <v>57</v>
      </c>
      <c r="K30" s="181">
        <v>0</v>
      </c>
      <c r="L30" s="181">
        <v>159</v>
      </c>
      <c r="M30" s="182">
        <v>-81.23451</v>
      </c>
      <c r="N30" s="182">
        <v>29.016559999999998</v>
      </c>
      <c r="O30" s="181" t="s">
        <v>125</v>
      </c>
      <c r="P30" s="181" t="s">
        <v>59</v>
      </c>
      <c r="Q30" s="181" t="s">
        <v>126</v>
      </c>
      <c r="R30" s="182">
        <v>21.634</v>
      </c>
      <c r="S30" s="182">
        <v>17.263999999999999</v>
      </c>
      <c r="T30" s="181" t="s">
        <v>61</v>
      </c>
      <c r="U30" s="180"/>
      <c r="V30" s="180"/>
      <c r="W30" s="180"/>
      <c r="X30" s="180"/>
      <c r="Y30" s="180"/>
      <c r="Z30" s="180"/>
      <c r="AA30" s="181" t="s">
        <v>63</v>
      </c>
      <c r="AB30" s="181" t="s">
        <v>64</v>
      </c>
      <c r="AC30" s="181" t="s">
        <v>127</v>
      </c>
      <c r="AD30" s="181" t="s">
        <v>66</v>
      </c>
      <c r="AE30" s="181" t="s">
        <v>67</v>
      </c>
      <c r="AF30" s="181">
        <v>130937</v>
      </c>
      <c r="AG30" s="181" t="s">
        <v>68</v>
      </c>
      <c r="AH30" s="181">
        <v>1</v>
      </c>
      <c r="AI30" s="181" t="s">
        <v>70</v>
      </c>
      <c r="AJ30" s="181">
        <v>13</v>
      </c>
      <c r="AK30" s="181">
        <v>6300</v>
      </c>
      <c r="AL30" s="181">
        <v>6300</v>
      </c>
      <c r="AM30" s="181">
        <v>113</v>
      </c>
      <c r="AN30" s="182">
        <v>3.2169519086300002E-2</v>
      </c>
      <c r="AO30" s="183">
        <v>0.999</v>
      </c>
      <c r="AP30" s="214">
        <f t="shared" si="0"/>
        <v>3.2137349567213702E-2</v>
      </c>
      <c r="AQ30" s="184">
        <v>2.6718839999999999</v>
      </c>
      <c r="AR30" s="185">
        <v>8.8819999999999996E-2</v>
      </c>
      <c r="AS30" s="214">
        <f t="shared" si="1"/>
        <v>8.586727011104521E-2</v>
      </c>
      <c r="AT30" s="214">
        <f t="shared" si="2"/>
        <v>2.8544393885599211E-3</v>
      </c>
      <c r="AU30" s="183">
        <v>0.873</v>
      </c>
      <c r="AV30" s="183">
        <v>0.76949999999999996</v>
      </c>
      <c r="AW30" s="214">
        <f t="shared" si="3"/>
        <v>7.4962126806942475E-2</v>
      </c>
      <c r="AX30" s="214">
        <f t="shared" si="4"/>
        <v>2.1964911094968591E-3</v>
      </c>
    </row>
    <row r="31" spans="1:50">
      <c r="A31" s="181">
        <v>14</v>
      </c>
      <c r="B31" s="181" t="s">
        <v>123</v>
      </c>
      <c r="C31" s="181" t="s">
        <v>124</v>
      </c>
      <c r="D31" s="181" t="s">
        <v>52</v>
      </c>
      <c r="E31" s="181" t="s">
        <v>53</v>
      </c>
      <c r="F31" s="181" t="s">
        <v>54</v>
      </c>
      <c r="G31" s="181" t="s">
        <v>55</v>
      </c>
      <c r="H31" s="180"/>
      <c r="I31" s="181" t="s">
        <v>56</v>
      </c>
      <c r="J31" s="181" t="s">
        <v>57</v>
      </c>
      <c r="K31" s="181">
        <v>0</v>
      </c>
      <c r="L31" s="181">
        <v>159</v>
      </c>
      <c r="M31" s="182">
        <v>-81.23451</v>
      </c>
      <c r="N31" s="182">
        <v>29.016559999999998</v>
      </c>
      <c r="O31" s="181" t="s">
        <v>125</v>
      </c>
      <c r="P31" s="181" t="s">
        <v>59</v>
      </c>
      <c r="Q31" s="181" t="s">
        <v>126</v>
      </c>
      <c r="R31" s="182">
        <v>21.634</v>
      </c>
      <c r="S31" s="182">
        <v>17.263999999999999</v>
      </c>
      <c r="T31" s="181" t="s">
        <v>61</v>
      </c>
      <c r="U31" s="180"/>
      <c r="V31" s="180"/>
      <c r="W31" s="180"/>
      <c r="X31" s="180"/>
      <c r="Y31" s="180"/>
      <c r="Z31" s="180"/>
      <c r="AA31" s="181" t="s">
        <v>63</v>
      </c>
      <c r="AB31" s="181" t="s">
        <v>64</v>
      </c>
      <c r="AC31" s="181" t="s">
        <v>127</v>
      </c>
      <c r="AD31" s="181" t="s">
        <v>66</v>
      </c>
      <c r="AE31" s="181" t="s">
        <v>67</v>
      </c>
      <c r="AF31" s="181">
        <v>130990</v>
      </c>
      <c r="AG31" s="181" t="s">
        <v>68</v>
      </c>
      <c r="AH31" s="181">
        <v>1</v>
      </c>
      <c r="AI31" s="181" t="s">
        <v>69</v>
      </c>
      <c r="AJ31" s="181">
        <v>11</v>
      </c>
      <c r="AK31" s="181">
        <v>4110</v>
      </c>
      <c r="AL31" s="181">
        <v>4110</v>
      </c>
      <c r="AM31" s="181">
        <v>111</v>
      </c>
      <c r="AN31" s="182">
        <v>1.00118733532</v>
      </c>
      <c r="AO31" s="183">
        <v>1</v>
      </c>
      <c r="AP31" s="214">
        <f t="shared" si="0"/>
        <v>1.00118733532</v>
      </c>
      <c r="AQ31" s="184">
        <v>4.2217599999999997</v>
      </c>
      <c r="AR31" s="185">
        <v>0.14412</v>
      </c>
      <c r="AS31" s="214">
        <f t="shared" si="1"/>
        <v>4.2267726447605627</v>
      </c>
      <c r="AT31" s="214">
        <f t="shared" si="2"/>
        <v>0.14429111876631839</v>
      </c>
      <c r="AU31" s="183">
        <v>0.873</v>
      </c>
      <c r="AV31" s="183">
        <v>0.76949999999999996</v>
      </c>
      <c r="AW31" s="214">
        <f t="shared" si="3"/>
        <v>3.6899725188759711</v>
      </c>
      <c r="AX31" s="214">
        <f t="shared" si="4"/>
        <v>0.111032015890682</v>
      </c>
    </row>
    <row r="32" spans="1:50">
      <c r="A32" s="181">
        <v>14</v>
      </c>
      <c r="B32" s="181" t="s">
        <v>123</v>
      </c>
      <c r="C32" s="181" t="s">
        <v>124</v>
      </c>
      <c r="D32" s="181" t="s">
        <v>52</v>
      </c>
      <c r="E32" s="181" t="s">
        <v>53</v>
      </c>
      <c r="F32" s="181" t="s">
        <v>54</v>
      </c>
      <c r="G32" s="181" t="s">
        <v>55</v>
      </c>
      <c r="H32" s="180"/>
      <c r="I32" s="181" t="s">
        <v>56</v>
      </c>
      <c r="J32" s="181" t="s">
        <v>57</v>
      </c>
      <c r="K32" s="181">
        <v>0</v>
      </c>
      <c r="L32" s="181">
        <v>159</v>
      </c>
      <c r="M32" s="182">
        <v>-81.23451</v>
      </c>
      <c r="N32" s="182">
        <v>29.016559999999998</v>
      </c>
      <c r="O32" s="181" t="s">
        <v>125</v>
      </c>
      <c r="P32" s="181" t="s">
        <v>59</v>
      </c>
      <c r="Q32" s="181" t="s">
        <v>126</v>
      </c>
      <c r="R32" s="182">
        <v>21.634</v>
      </c>
      <c r="S32" s="182">
        <v>17.263999999999999</v>
      </c>
      <c r="T32" s="181" t="s">
        <v>61</v>
      </c>
      <c r="U32" s="180"/>
      <c r="V32" s="180"/>
      <c r="W32" s="180"/>
      <c r="X32" s="180"/>
      <c r="Y32" s="180"/>
      <c r="Z32" s="180"/>
      <c r="AA32" s="181" t="s">
        <v>63</v>
      </c>
      <c r="AB32" s="181" t="s">
        <v>64</v>
      </c>
      <c r="AC32" s="181" t="s">
        <v>127</v>
      </c>
      <c r="AD32" s="181" t="s">
        <v>66</v>
      </c>
      <c r="AE32" s="181" t="s">
        <v>67</v>
      </c>
      <c r="AF32" s="181">
        <v>129512</v>
      </c>
      <c r="AG32" s="181" t="s">
        <v>68</v>
      </c>
      <c r="AH32" s="181">
        <v>1</v>
      </c>
      <c r="AI32" s="181" t="s">
        <v>122</v>
      </c>
      <c r="AJ32" s="181">
        <v>9</v>
      </c>
      <c r="AK32" s="181">
        <v>2240</v>
      </c>
      <c r="AL32" s="181">
        <v>2240</v>
      </c>
      <c r="AM32" s="181">
        <v>109</v>
      </c>
      <c r="AN32" s="182">
        <v>0.29340393562200001</v>
      </c>
      <c r="AO32" s="183">
        <v>1</v>
      </c>
      <c r="AP32" s="214">
        <f t="shared" si="0"/>
        <v>0.29340393562200001</v>
      </c>
      <c r="AQ32" s="184">
        <v>5.5371319999999997</v>
      </c>
      <c r="AR32" s="185">
        <v>1.09443</v>
      </c>
      <c r="AS32" s="214">
        <f t="shared" si="1"/>
        <v>1.624616320858516</v>
      </c>
      <c r="AT32" s="214">
        <f t="shared" si="2"/>
        <v>0.32111006926278546</v>
      </c>
      <c r="AU32" s="183">
        <v>0.873</v>
      </c>
      <c r="AV32" s="183">
        <v>0.76949999999999996</v>
      </c>
      <c r="AW32" s="214">
        <f t="shared" si="3"/>
        <v>1.4182900481094844</v>
      </c>
      <c r="AX32" s="214">
        <f t="shared" si="4"/>
        <v>0.2470941982977134</v>
      </c>
    </row>
    <row r="33" spans="1:50">
      <c r="A33" s="181">
        <v>14</v>
      </c>
      <c r="B33" s="181" t="s">
        <v>123</v>
      </c>
      <c r="C33" s="181" t="s">
        <v>124</v>
      </c>
      <c r="D33" s="181" t="s">
        <v>52</v>
      </c>
      <c r="E33" s="181" t="s">
        <v>53</v>
      </c>
      <c r="F33" s="181" t="s">
        <v>54</v>
      </c>
      <c r="G33" s="181" t="s">
        <v>55</v>
      </c>
      <c r="H33" s="180"/>
      <c r="I33" s="181" t="s">
        <v>56</v>
      </c>
      <c r="J33" s="181" t="s">
        <v>57</v>
      </c>
      <c r="K33" s="181">
        <v>0</v>
      </c>
      <c r="L33" s="181">
        <v>159</v>
      </c>
      <c r="M33" s="182">
        <v>-81.23451</v>
      </c>
      <c r="N33" s="182">
        <v>29.016559999999998</v>
      </c>
      <c r="O33" s="181" t="s">
        <v>125</v>
      </c>
      <c r="P33" s="181" t="s">
        <v>59</v>
      </c>
      <c r="Q33" s="181" t="s">
        <v>126</v>
      </c>
      <c r="R33" s="182">
        <v>21.634</v>
      </c>
      <c r="S33" s="182">
        <v>17.263999999999999</v>
      </c>
      <c r="T33" s="181" t="s">
        <v>61</v>
      </c>
      <c r="U33" s="180"/>
      <c r="V33" s="180"/>
      <c r="W33" s="180"/>
      <c r="X33" s="180"/>
      <c r="Y33" s="180"/>
      <c r="Z33" s="180"/>
      <c r="AA33" s="181" t="s">
        <v>63</v>
      </c>
      <c r="AB33" s="181" t="s">
        <v>64</v>
      </c>
      <c r="AC33" s="181" t="s">
        <v>127</v>
      </c>
      <c r="AD33" s="181" t="s">
        <v>66</v>
      </c>
      <c r="AE33" s="181" t="s">
        <v>67</v>
      </c>
      <c r="AF33" s="181">
        <v>130997</v>
      </c>
      <c r="AG33" s="181" t="s">
        <v>68</v>
      </c>
      <c r="AH33" s="181">
        <v>1</v>
      </c>
      <c r="AI33" s="181" t="s">
        <v>92</v>
      </c>
      <c r="AJ33" s="181">
        <v>1</v>
      </c>
      <c r="AK33" s="181">
        <v>1100</v>
      </c>
      <c r="AL33" s="181">
        <v>1100</v>
      </c>
      <c r="AM33" s="181">
        <v>101</v>
      </c>
      <c r="AN33" s="182">
        <v>7.5396296298199994E-2</v>
      </c>
      <c r="AO33" s="183">
        <v>1</v>
      </c>
      <c r="AP33" s="214">
        <f t="shared" si="0"/>
        <v>7.5396296298199994E-2</v>
      </c>
      <c r="AQ33" s="184">
        <v>4.614395</v>
      </c>
      <c r="AR33" s="185">
        <v>0.78922000000000003</v>
      </c>
      <c r="AS33" s="214">
        <f t="shared" si="1"/>
        <v>0.34790829265693257</v>
      </c>
      <c r="AT33" s="214">
        <f t="shared" si="2"/>
        <v>5.9504264964465405E-2</v>
      </c>
      <c r="AU33" s="183">
        <v>0.873</v>
      </c>
      <c r="AV33" s="183">
        <v>0.76949999999999996</v>
      </c>
      <c r="AW33" s="214">
        <f t="shared" si="3"/>
        <v>0.30372393948950216</v>
      </c>
      <c r="AX33" s="214">
        <f t="shared" si="4"/>
        <v>4.578853189015613E-2</v>
      </c>
    </row>
    <row r="34" spans="1:50">
      <c r="A34" s="181">
        <v>14</v>
      </c>
      <c r="B34" s="181" t="s">
        <v>123</v>
      </c>
      <c r="C34" s="181" t="s">
        <v>124</v>
      </c>
      <c r="D34" s="181" t="s">
        <v>52</v>
      </c>
      <c r="E34" s="181" t="s">
        <v>53</v>
      </c>
      <c r="F34" s="181" t="s">
        <v>54</v>
      </c>
      <c r="G34" s="181" t="s">
        <v>55</v>
      </c>
      <c r="H34" s="180"/>
      <c r="I34" s="181" t="s">
        <v>56</v>
      </c>
      <c r="J34" s="181" t="s">
        <v>57</v>
      </c>
      <c r="K34" s="181">
        <v>0</v>
      </c>
      <c r="L34" s="181">
        <v>159</v>
      </c>
      <c r="M34" s="182">
        <v>-81.23451</v>
      </c>
      <c r="N34" s="182">
        <v>29.016559999999998</v>
      </c>
      <c r="O34" s="181" t="s">
        <v>125</v>
      </c>
      <c r="P34" s="181" t="s">
        <v>59</v>
      </c>
      <c r="Q34" s="181" t="s">
        <v>126</v>
      </c>
      <c r="R34" s="182">
        <v>21.634</v>
      </c>
      <c r="S34" s="182">
        <v>17.263999999999999</v>
      </c>
      <c r="T34" s="181" t="s">
        <v>61</v>
      </c>
      <c r="U34" s="180"/>
      <c r="V34" s="180"/>
      <c r="W34" s="180"/>
      <c r="X34" s="180"/>
      <c r="Y34" s="180"/>
      <c r="Z34" s="180"/>
      <c r="AA34" s="181" t="s">
        <v>63</v>
      </c>
      <c r="AB34" s="181" t="s">
        <v>64</v>
      </c>
      <c r="AC34" s="181" t="s">
        <v>127</v>
      </c>
      <c r="AD34" s="181" t="s">
        <v>66</v>
      </c>
      <c r="AE34" s="181" t="s">
        <v>67</v>
      </c>
      <c r="AF34" s="181">
        <v>124579</v>
      </c>
      <c r="AG34" s="181" t="s">
        <v>68</v>
      </c>
      <c r="AH34" s="181">
        <v>1</v>
      </c>
      <c r="AI34" s="181" t="s">
        <v>71</v>
      </c>
      <c r="AJ34" s="181">
        <v>4</v>
      </c>
      <c r="AK34" s="181">
        <v>8140</v>
      </c>
      <c r="AL34" s="181">
        <v>8140</v>
      </c>
      <c r="AM34" s="181">
        <v>104</v>
      </c>
      <c r="AN34" s="182">
        <v>1.0173737227199999</v>
      </c>
      <c r="AO34" s="183">
        <v>1</v>
      </c>
      <c r="AP34" s="214">
        <f t="shared" si="0"/>
        <v>1.0173737227199999</v>
      </c>
      <c r="AQ34" s="184">
        <v>9.0373129999999993</v>
      </c>
      <c r="AR34" s="185">
        <v>1.3466499999999999</v>
      </c>
      <c r="AS34" s="214">
        <f t="shared" si="1"/>
        <v>9.1943247701958501</v>
      </c>
      <c r="AT34" s="214">
        <f t="shared" si="2"/>
        <v>1.3700463237008877</v>
      </c>
      <c r="AU34" s="183">
        <v>0.873</v>
      </c>
      <c r="AV34" s="183">
        <v>0.76949999999999996</v>
      </c>
      <c r="AW34" s="214">
        <f t="shared" si="3"/>
        <v>8.026645524380978</v>
      </c>
      <c r="AX34" s="214">
        <f t="shared" si="4"/>
        <v>1.0542506460878331</v>
      </c>
    </row>
    <row r="35" spans="1:50">
      <c r="A35" s="181">
        <v>14</v>
      </c>
      <c r="B35" s="181" t="s">
        <v>123</v>
      </c>
      <c r="C35" s="181" t="s">
        <v>124</v>
      </c>
      <c r="D35" s="181" t="s">
        <v>52</v>
      </c>
      <c r="E35" s="181" t="s">
        <v>53</v>
      </c>
      <c r="F35" s="181" t="s">
        <v>54</v>
      </c>
      <c r="G35" s="181" t="s">
        <v>55</v>
      </c>
      <c r="H35" s="180"/>
      <c r="I35" s="181" t="s">
        <v>56</v>
      </c>
      <c r="J35" s="181" t="s">
        <v>57</v>
      </c>
      <c r="K35" s="181">
        <v>0</v>
      </c>
      <c r="L35" s="181">
        <v>159</v>
      </c>
      <c r="M35" s="182">
        <v>-81.23451</v>
      </c>
      <c r="N35" s="182">
        <v>29.016559999999998</v>
      </c>
      <c r="O35" s="181" t="s">
        <v>125</v>
      </c>
      <c r="P35" s="181" t="s">
        <v>59</v>
      </c>
      <c r="Q35" s="181" t="s">
        <v>126</v>
      </c>
      <c r="R35" s="182">
        <v>21.634</v>
      </c>
      <c r="S35" s="182">
        <v>17.263999999999999</v>
      </c>
      <c r="T35" s="181" t="s">
        <v>61</v>
      </c>
      <c r="U35" s="180"/>
      <c r="V35" s="180"/>
      <c r="W35" s="180"/>
      <c r="X35" s="180"/>
      <c r="Y35" s="180"/>
      <c r="Z35" s="180"/>
      <c r="AA35" s="181" t="s">
        <v>63</v>
      </c>
      <c r="AB35" s="181" t="s">
        <v>64</v>
      </c>
      <c r="AC35" s="181" t="s">
        <v>127</v>
      </c>
      <c r="AD35" s="181" t="s">
        <v>66</v>
      </c>
      <c r="AE35" s="181" t="s">
        <v>67</v>
      </c>
      <c r="AF35" s="181">
        <v>131105</v>
      </c>
      <c r="AG35" s="181" t="s">
        <v>68</v>
      </c>
      <c r="AH35" s="181">
        <v>1</v>
      </c>
      <c r="AI35" s="181" t="s">
        <v>69</v>
      </c>
      <c r="AJ35" s="181">
        <v>11</v>
      </c>
      <c r="AK35" s="181">
        <v>4340</v>
      </c>
      <c r="AL35" s="181">
        <v>4340</v>
      </c>
      <c r="AM35" s="181">
        <v>111</v>
      </c>
      <c r="AN35" s="182">
        <v>0.19700798594800001</v>
      </c>
      <c r="AO35" s="183">
        <v>1</v>
      </c>
      <c r="AP35" s="214">
        <f t="shared" si="0"/>
        <v>0.19700798594800001</v>
      </c>
      <c r="AQ35" s="184">
        <v>4.2217599999999997</v>
      </c>
      <c r="AR35" s="185">
        <v>0.14412</v>
      </c>
      <c r="AS35" s="214">
        <f t="shared" si="1"/>
        <v>0.83172043475582846</v>
      </c>
      <c r="AT35" s="214">
        <f t="shared" si="2"/>
        <v>2.839279093482576E-2</v>
      </c>
      <c r="AU35" s="183">
        <v>0.873</v>
      </c>
      <c r="AV35" s="183">
        <v>0.76949999999999996</v>
      </c>
      <c r="AW35" s="214">
        <f t="shared" si="3"/>
        <v>0.72609193954183826</v>
      </c>
      <c r="AX35" s="214">
        <f t="shared" si="4"/>
        <v>2.1848252624348422E-2</v>
      </c>
    </row>
    <row r="36" spans="1:50">
      <c r="A36" s="181">
        <v>14</v>
      </c>
      <c r="B36" s="181" t="s">
        <v>123</v>
      </c>
      <c r="C36" s="181" t="s">
        <v>124</v>
      </c>
      <c r="D36" s="181" t="s">
        <v>52</v>
      </c>
      <c r="E36" s="181" t="s">
        <v>53</v>
      </c>
      <c r="F36" s="181" t="s">
        <v>54</v>
      </c>
      <c r="G36" s="181" t="s">
        <v>55</v>
      </c>
      <c r="H36" s="180"/>
      <c r="I36" s="181" t="s">
        <v>56</v>
      </c>
      <c r="J36" s="181" t="s">
        <v>57</v>
      </c>
      <c r="K36" s="181">
        <v>0</v>
      </c>
      <c r="L36" s="181">
        <v>159</v>
      </c>
      <c r="M36" s="182">
        <v>-81.23451</v>
      </c>
      <c r="N36" s="182">
        <v>29.016559999999998</v>
      </c>
      <c r="O36" s="181" t="s">
        <v>125</v>
      </c>
      <c r="P36" s="181" t="s">
        <v>59</v>
      </c>
      <c r="Q36" s="181" t="s">
        <v>126</v>
      </c>
      <c r="R36" s="182">
        <v>21.634</v>
      </c>
      <c r="S36" s="182">
        <v>17.263999999999999</v>
      </c>
      <c r="T36" s="181" t="s">
        <v>61</v>
      </c>
      <c r="U36" s="180"/>
      <c r="V36" s="180"/>
      <c r="W36" s="180"/>
      <c r="X36" s="180"/>
      <c r="Y36" s="180"/>
      <c r="Z36" s="180"/>
      <c r="AA36" s="181" t="s">
        <v>63</v>
      </c>
      <c r="AB36" s="181" t="s">
        <v>64</v>
      </c>
      <c r="AC36" s="181" t="s">
        <v>127</v>
      </c>
      <c r="AD36" s="181" t="s">
        <v>66</v>
      </c>
      <c r="AE36" s="181" t="s">
        <v>67</v>
      </c>
      <c r="AF36" s="181">
        <v>131221</v>
      </c>
      <c r="AG36" s="181" t="s">
        <v>68</v>
      </c>
      <c r="AH36" s="181">
        <v>1</v>
      </c>
      <c r="AI36" s="181" t="s">
        <v>70</v>
      </c>
      <c r="AJ36" s="181">
        <v>13</v>
      </c>
      <c r="AK36" s="181">
        <v>6300</v>
      </c>
      <c r="AL36" s="181">
        <v>6300</v>
      </c>
      <c r="AM36" s="181">
        <v>113</v>
      </c>
      <c r="AN36" s="182">
        <v>0.35718933046399998</v>
      </c>
      <c r="AO36" s="183">
        <v>0.999</v>
      </c>
      <c r="AP36" s="214">
        <f t="shared" si="0"/>
        <v>0.35683214113353595</v>
      </c>
      <c r="AQ36" s="184">
        <v>2.6718839999999999</v>
      </c>
      <c r="AR36" s="185">
        <v>8.8819999999999996E-2</v>
      </c>
      <c r="AS36" s="214">
        <f t="shared" si="1"/>
        <v>0.95341408858043653</v>
      </c>
      <c r="AT36" s="214">
        <f t="shared" si="2"/>
        <v>3.1693830775480665E-2</v>
      </c>
      <c r="AU36" s="183">
        <v>0.873</v>
      </c>
      <c r="AV36" s="183">
        <v>0.76949999999999996</v>
      </c>
      <c r="AW36" s="214">
        <f t="shared" si="3"/>
        <v>0.83233049933072112</v>
      </c>
      <c r="AX36" s="214">
        <f t="shared" si="4"/>
        <v>2.438840278173237E-2</v>
      </c>
    </row>
    <row r="37" spans="1:50">
      <c r="A37" s="181">
        <v>14</v>
      </c>
      <c r="B37" s="181" t="s">
        <v>123</v>
      </c>
      <c r="C37" s="181" t="s">
        <v>124</v>
      </c>
      <c r="D37" s="181" t="s">
        <v>52</v>
      </c>
      <c r="E37" s="181" t="s">
        <v>53</v>
      </c>
      <c r="F37" s="181" t="s">
        <v>54</v>
      </c>
      <c r="G37" s="181" t="s">
        <v>55</v>
      </c>
      <c r="H37" s="180"/>
      <c r="I37" s="181" t="s">
        <v>56</v>
      </c>
      <c r="J37" s="181" t="s">
        <v>57</v>
      </c>
      <c r="K37" s="181">
        <v>0</v>
      </c>
      <c r="L37" s="181">
        <v>159</v>
      </c>
      <c r="M37" s="182">
        <v>-81.23451</v>
      </c>
      <c r="N37" s="182">
        <v>29.016559999999998</v>
      </c>
      <c r="O37" s="181" t="s">
        <v>125</v>
      </c>
      <c r="P37" s="181" t="s">
        <v>59</v>
      </c>
      <c r="Q37" s="181" t="s">
        <v>126</v>
      </c>
      <c r="R37" s="182">
        <v>21.634</v>
      </c>
      <c r="S37" s="182">
        <v>17.263999999999999</v>
      </c>
      <c r="T37" s="181" t="s">
        <v>61</v>
      </c>
      <c r="U37" s="180"/>
      <c r="V37" s="180"/>
      <c r="W37" s="180"/>
      <c r="X37" s="180"/>
      <c r="Y37" s="180"/>
      <c r="Z37" s="180"/>
      <c r="AA37" s="181" t="s">
        <v>63</v>
      </c>
      <c r="AB37" s="181" t="s">
        <v>64</v>
      </c>
      <c r="AC37" s="181" t="s">
        <v>127</v>
      </c>
      <c r="AD37" s="181" t="s">
        <v>66</v>
      </c>
      <c r="AE37" s="181" t="s">
        <v>67</v>
      </c>
      <c r="AF37" s="181">
        <v>130990</v>
      </c>
      <c r="AG37" s="181" t="s">
        <v>68</v>
      </c>
      <c r="AH37" s="181">
        <v>1</v>
      </c>
      <c r="AI37" s="181" t="s">
        <v>69</v>
      </c>
      <c r="AJ37" s="181">
        <v>11</v>
      </c>
      <c r="AK37" s="181">
        <v>4110</v>
      </c>
      <c r="AL37" s="181">
        <v>4110</v>
      </c>
      <c r="AM37" s="181">
        <v>111</v>
      </c>
      <c r="AN37" s="182">
        <v>8.8648659475400002E-2</v>
      </c>
      <c r="AO37" s="183">
        <v>1</v>
      </c>
      <c r="AP37" s="214">
        <f t="shared" si="0"/>
        <v>8.8648659475400002E-2</v>
      </c>
      <c r="AQ37" s="184">
        <v>4.2217599999999997</v>
      </c>
      <c r="AR37" s="185">
        <v>0.14412</v>
      </c>
      <c r="AS37" s="214">
        <f t="shared" si="1"/>
        <v>0.3742533646268647</v>
      </c>
      <c r="AT37" s="214">
        <f t="shared" si="2"/>
        <v>1.2776044803594648E-2</v>
      </c>
      <c r="AU37" s="183">
        <v>0.873</v>
      </c>
      <c r="AV37" s="183">
        <v>0.76949999999999996</v>
      </c>
      <c r="AW37" s="214">
        <f t="shared" si="3"/>
        <v>0.32672318731925287</v>
      </c>
      <c r="AX37" s="214">
        <f t="shared" si="4"/>
        <v>9.8311664763660808E-3</v>
      </c>
    </row>
    <row r="38" spans="1:50">
      <c r="AN38" s="212">
        <f>SUM(AN2:AN37)</f>
        <v>33.577119879626942</v>
      </c>
      <c r="AP38" s="214">
        <f>SUM(AP2:AP37)</f>
        <v>33.567484888182783</v>
      </c>
      <c r="AW38" s="214">
        <f>SUM(AW2:AW37)</f>
        <v>178.32406608602994</v>
      </c>
      <c r="AX38" s="214">
        <f>SUM(AX2:AX37)</f>
        <v>18.955677576469927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X37"/>
  <sheetViews>
    <sheetView topLeftCell="AC1" workbookViewId="0">
      <selection activeCell="AW2" sqref="AW2"/>
    </sheetView>
  </sheetViews>
  <sheetFormatPr defaultRowHeight="15"/>
  <cols>
    <col min="1" max="1" width="3" bestFit="1" customWidth="1"/>
    <col min="2" max="2" width="10.85546875" bestFit="1" customWidth="1"/>
    <col min="3" max="3" width="3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26.1406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71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71" t="s">
        <v>5</v>
      </c>
      <c r="G1" s="71" t="s">
        <v>6</v>
      </c>
      <c r="H1" s="71" t="s">
        <v>7</v>
      </c>
      <c r="I1" s="71" t="s">
        <v>8</v>
      </c>
      <c r="J1" s="71" t="s">
        <v>9</v>
      </c>
      <c r="K1" s="71" t="s">
        <v>10</v>
      </c>
      <c r="L1" s="71" t="s">
        <v>11</v>
      </c>
      <c r="M1" s="72" t="s">
        <v>12</v>
      </c>
      <c r="N1" s="72" t="s">
        <v>13</v>
      </c>
      <c r="O1" s="71" t="s">
        <v>14</v>
      </c>
      <c r="P1" s="71" t="s">
        <v>15</v>
      </c>
      <c r="Q1" s="71" t="s">
        <v>16</v>
      </c>
      <c r="R1" s="72" t="s">
        <v>17</v>
      </c>
      <c r="S1" s="72" t="s">
        <v>18</v>
      </c>
      <c r="T1" s="71" t="s">
        <v>19</v>
      </c>
      <c r="U1" s="71" t="s">
        <v>20</v>
      </c>
      <c r="V1" s="71" t="s">
        <v>21</v>
      </c>
      <c r="W1" s="71" t="s">
        <v>22</v>
      </c>
      <c r="X1" s="71" t="s">
        <v>23</v>
      </c>
      <c r="Y1" s="71" t="s">
        <v>24</v>
      </c>
      <c r="Z1" s="71" t="s">
        <v>25</v>
      </c>
      <c r="AA1" s="71" t="s">
        <v>26</v>
      </c>
      <c r="AB1" s="71" t="s">
        <v>27</v>
      </c>
      <c r="AC1" s="71" t="s">
        <v>28</v>
      </c>
      <c r="AD1" s="71" t="s">
        <v>29</v>
      </c>
      <c r="AE1" s="71" t="s">
        <v>30</v>
      </c>
      <c r="AF1" s="71" t="s">
        <v>31</v>
      </c>
      <c r="AG1" s="71" t="s">
        <v>32</v>
      </c>
      <c r="AH1" s="71" t="s">
        <v>33</v>
      </c>
      <c r="AI1" s="71" t="s">
        <v>34</v>
      </c>
      <c r="AJ1" s="71" t="s">
        <v>35</v>
      </c>
      <c r="AK1" s="71" t="s">
        <v>36</v>
      </c>
      <c r="AL1" s="71" t="s">
        <v>37</v>
      </c>
      <c r="AM1" s="71" t="s">
        <v>38</v>
      </c>
      <c r="AN1" s="72" t="s">
        <v>49</v>
      </c>
      <c r="AO1" s="73" t="s">
        <v>39</v>
      </c>
      <c r="AP1" s="74" t="s">
        <v>40</v>
      </c>
      <c r="AQ1" s="74" t="s">
        <v>41</v>
      </c>
      <c r="AR1" s="75" t="s">
        <v>42</v>
      </c>
      <c r="AS1" s="74" t="s">
        <v>43</v>
      </c>
      <c r="AT1" s="74" t="s">
        <v>44</v>
      </c>
      <c r="AU1" s="73" t="s">
        <v>45</v>
      </c>
      <c r="AV1" s="73" t="s">
        <v>46</v>
      </c>
      <c r="AW1" s="74" t="s">
        <v>47</v>
      </c>
      <c r="AX1" s="74" t="s">
        <v>48</v>
      </c>
    </row>
    <row r="2" spans="1:50">
      <c r="A2" s="187">
        <v>15</v>
      </c>
      <c r="B2" s="187" t="s">
        <v>123</v>
      </c>
      <c r="C2" s="187" t="s">
        <v>128</v>
      </c>
      <c r="D2" s="187" t="s">
        <v>52</v>
      </c>
      <c r="E2" s="187" t="s">
        <v>53</v>
      </c>
      <c r="F2" s="187" t="s">
        <v>54</v>
      </c>
      <c r="G2" s="187" t="s">
        <v>55</v>
      </c>
      <c r="H2" s="186"/>
      <c r="I2" s="187" t="s">
        <v>56</v>
      </c>
      <c r="J2" s="187" t="s">
        <v>57</v>
      </c>
      <c r="K2" s="187">
        <v>0</v>
      </c>
      <c r="L2" s="187">
        <v>102</v>
      </c>
      <c r="M2" s="188">
        <v>-81.22936</v>
      </c>
      <c r="N2" s="188">
        <v>29.018470000000001</v>
      </c>
      <c r="O2" s="187" t="s">
        <v>125</v>
      </c>
      <c r="P2" s="187" t="s">
        <v>59</v>
      </c>
      <c r="Q2" s="187" t="s">
        <v>129</v>
      </c>
      <c r="R2" s="188">
        <v>49.35</v>
      </c>
      <c r="S2" s="188">
        <v>43.26</v>
      </c>
      <c r="T2" s="187" t="s">
        <v>61</v>
      </c>
      <c r="U2" s="186"/>
      <c r="V2" s="186"/>
      <c r="W2" s="186"/>
      <c r="X2" s="186"/>
      <c r="Y2" s="186"/>
      <c r="Z2" s="186"/>
      <c r="AA2" s="187" t="s">
        <v>63</v>
      </c>
      <c r="AB2" s="187" t="s">
        <v>64</v>
      </c>
      <c r="AC2" s="187" t="s">
        <v>130</v>
      </c>
      <c r="AD2" s="187" t="s">
        <v>66</v>
      </c>
      <c r="AE2" s="187" t="s">
        <v>67</v>
      </c>
      <c r="AF2" s="187">
        <v>124579</v>
      </c>
      <c r="AG2" s="187" t="s">
        <v>68</v>
      </c>
      <c r="AH2" s="187">
        <v>1</v>
      </c>
      <c r="AI2" s="187" t="s">
        <v>71</v>
      </c>
      <c r="AJ2" s="187">
        <v>4</v>
      </c>
      <c r="AK2" s="187">
        <v>8140</v>
      </c>
      <c r="AL2" s="187">
        <v>8140</v>
      </c>
      <c r="AM2" s="187">
        <v>104</v>
      </c>
      <c r="AN2" s="188">
        <v>1.72565041759</v>
      </c>
      <c r="AO2" s="189">
        <v>1</v>
      </c>
      <c r="AP2" s="190">
        <f>AN2*AO2</f>
        <v>1.72565041759</v>
      </c>
      <c r="AQ2" s="190">
        <v>9.0373129999999993</v>
      </c>
      <c r="AR2" s="191">
        <v>1.3466499999999999</v>
      </c>
      <c r="AS2" s="190">
        <f>AP2*AQ2</f>
        <v>15.595242952341534</v>
      </c>
      <c r="AT2" s="190">
        <f>AP2*AR2</f>
        <v>2.3238471348475733</v>
      </c>
      <c r="AU2" s="189">
        <v>0.873</v>
      </c>
      <c r="AV2" s="189">
        <v>0.76949999999999996</v>
      </c>
      <c r="AW2" s="190">
        <f>AS2*AU2</f>
        <v>13.61464709739416</v>
      </c>
      <c r="AX2" s="190">
        <f>AT2*AV2</f>
        <v>1.7882003702652076</v>
      </c>
    </row>
    <row r="3" spans="1:50">
      <c r="A3" s="187">
        <v>15</v>
      </c>
      <c r="B3" s="187" t="s">
        <v>123</v>
      </c>
      <c r="C3" s="187" t="s">
        <v>128</v>
      </c>
      <c r="D3" s="187" t="s">
        <v>52</v>
      </c>
      <c r="E3" s="187" t="s">
        <v>53</v>
      </c>
      <c r="F3" s="187" t="s">
        <v>54</v>
      </c>
      <c r="G3" s="187" t="s">
        <v>55</v>
      </c>
      <c r="H3" s="186"/>
      <c r="I3" s="187" t="s">
        <v>56</v>
      </c>
      <c r="J3" s="187" t="s">
        <v>57</v>
      </c>
      <c r="K3" s="187">
        <v>0</v>
      </c>
      <c r="L3" s="187">
        <v>102</v>
      </c>
      <c r="M3" s="188">
        <v>-81.22936</v>
      </c>
      <c r="N3" s="188">
        <v>29.018470000000001</v>
      </c>
      <c r="O3" s="187" t="s">
        <v>125</v>
      </c>
      <c r="P3" s="187" t="s">
        <v>59</v>
      </c>
      <c r="Q3" s="187" t="s">
        <v>129</v>
      </c>
      <c r="R3" s="188">
        <v>49.35</v>
      </c>
      <c r="S3" s="188">
        <v>43.26</v>
      </c>
      <c r="T3" s="187" t="s">
        <v>61</v>
      </c>
      <c r="U3" s="186"/>
      <c r="V3" s="186"/>
      <c r="W3" s="186"/>
      <c r="X3" s="186"/>
      <c r="Y3" s="186"/>
      <c r="Z3" s="186"/>
      <c r="AA3" s="187" t="s">
        <v>63</v>
      </c>
      <c r="AB3" s="187" t="s">
        <v>64</v>
      </c>
      <c r="AC3" s="187" t="s">
        <v>130</v>
      </c>
      <c r="AD3" s="187" t="s">
        <v>66</v>
      </c>
      <c r="AE3" s="187" t="s">
        <v>67</v>
      </c>
      <c r="AF3" s="187">
        <v>130103</v>
      </c>
      <c r="AG3" s="187" t="s">
        <v>68</v>
      </c>
      <c r="AH3" s="187">
        <v>1</v>
      </c>
      <c r="AI3" s="187" t="s">
        <v>69</v>
      </c>
      <c r="AJ3" s="187">
        <v>11</v>
      </c>
      <c r="AK3" s="187">
        <v>4110</v>
      </c>
      <c r="AL3" s="187">
        <v>4110</v>
      </c>
      <c r="AM3" s="187">
        <v>111</v>
      </c>
      <c r="AN3" s="188">
        <v>0.20605755978900001</v>
      </c>
      <c r="AO3" s="189">
        <v>1</v>
      </c>
      <c r="AP3" s="214">
        <f t="shared" ref="AP3:AP36" si="0">AN3*AO3</f>
        <v>0.20605755978900001</v>
      </c>
      <c r="AQ3" s="190">
        <v>4.2217599999999997</v>
      </c>
      <c r="AR3" s="191">
        <v>0.14412</v>
      </c>
      <c r="AS3" s="214">
        <f t="shared" ref="AS3:AS36" si="1">AP3*AQ3</f>
        <v>0.86992556361480866</v>
      </c>
      <c r="AT3" s="214">
        <f t="shared" ref="AT3:AT36" si="2">AP3*AR3</f>
        <v>2.969701551679068E-2</v>
      </c>
      <c r="AU3" s="189">
        <v>0.873</v>
      </c>
      <c r="AV3" s="189">
        <v>0.76949999999999996</v>
      </c>
      <c r="AW3" s="214">
        <f t="shared" ref="AW3:AW36" si="3">AS3*AU3</f>
        <v>0.75944501703572798</v>
      </c>
      <c r="AX3" s="214">
        <f t="shared" ref="AX3:AX36" si="4">AT3*AV3</f>
        <v>2.2851853440170426E-2</v>
      </c>
    </row>
    <row r="4" spans="1:50">
      <c r="A4" s="187">
        <v>15</v>
      </c>
      <c r="B4" s="187" t="s">
        <v>123</v>
      </c>
      <c r="C4" s="187" t="s">
        <v>128</v>
      </c>
      <c r="D4" s="187" t="s">
        <v>52</v>
      </c>
      <c r="E4" s="187" t="s">
        <v>53</v>
      </c>
      <c r="F4" s="187" t="s">
        <v>54</v>
      </c>
      <c r="G4" s="187" t="s">
        <v>55</v>
      </c>
      <c r="H4" s="186"/>
      <c r="I4" s="187" t="s">
        <v>56</v>
      </c>
      <c r="J4" s="187" t="s">
        <v>57</v>
      </c>
      <c r="K4" s="187">
        <v>0</v>
      </c>
      <c r="L4" s="187">
        <v>102</v>
      </c>
      <c r="M4" s="188">
        <v>-81.22936</v>
      </c>
      <c r="N4" s="188">
        <v>29.018470000000001</v>
      </c>
      <c r="O4" s="187" t="s">
        <v>125</v>
      </c>
      <c r="P4" s="187" t="s">
        <v>59</v>
      </c>
      <c r="Q4" s="187" t="s">
        <v>129</v>
      </c>
      <c r="R4" s="188">
        <v>49.35</v>
      </c>
      <c r="S4" s="188">
        <v>43.26</v>
      </c>
      <c r="T4" s="187" t="s">
        <v>61</v>
      </c>
      <c r="U4" s="186"/>
      <c r="V4" s="186"/>
      <c r="W4" s="186"/>
      <c r="X4" s="186"/>
      <c r="Y4" s="186"/>
      <c r="Z4" s="186"/>
      <c r="AA4" s="187" t="s">
        <v>63</v>
      </c>
      <c r="AB4" s="187" t="s">
        <v>64</v>
      </c>
      <c r="AC4" s="187" t="s">
        <v>130</v>
      </c>
      <c r="AD4" s="187" t="s">
        <v>66</v>
      </c>
      <c r="AE4" s="187" t="s">
        <v>67</v>
      </c>
      <c r="AF4" s="187">
        <v>130740</v>
      </c>
      <c r="AG4" s="187" t="s">
        <v>68</v>
      </c>
      <c r="AH4" s="187">
        <v>1</v>
      </c>
      <c r="AI4" s="187" t="s">
        <v>70</v>
      </c>
      <c r="AJ4" s="187">
        <v>13</v>
      </c>
      <c r="AK4" s="187">
        <v>6300</v>
      </c>
      <c r="AL4" s="187">
        <v>6300</v>
      </c>
      <c r="AM4" s="187">
        <v>113</v>
      </c>
      <c r="AN4" s="188">
        <v>0.11741035738900001</v>
      </c>
      <c r="AO4" s="189">
        <v>0.999</v>
      </c>
      <c r="AP4" s="214">
        <f t="shared" si="0"/>
        <v>0.117292947031611</v>
      </c>
      <c r="AQ4" s="190">
        <v>2.6718839999999999</v>
      </c>
      <c r="AR4" s="191">
        <v>8.8819999999999996E-2</v>
      </c>
      <c r="AS4" s="214">
        <f t="shared" si="1"/>
        <v>0.31339314848660893</v>
      </c>
      <c r="AT4" s="214">
        <f t="shared" si="2"/>
        <v>1.0417959555347689E-2</v>
      </c>
      <c r="AU4" s="189">
        <v>0.873</v>
      </c>
      <c r="AV4" s="189">
        <v>0.76949999999999996</v>
      </c>
      <c r="AW4" s="214">
        <f t="shared" si="3"/>
        <v>0.27359221862880961</v>
      </c>
      <c r="AX4" s="214">
        <f t="shared" si="4"/>
        <v>8.0166198778400463E-3</v>
      </c>
    </row>
    <row r="5" spans="1:50">
      <c r="A5" s="187">
        <v>15</v>
      </c>
      <c r="B5" s="187" t="s">
        <v>123</v>
      </c>
      <c r="C5" s="187" t="s">
        <v>128</v>
      </c>
      <c r="D5" s="187" t="s">
        <v>52</v>
      </c>
      <c r="E5" s="187" t="s">
        <v>53</v>
      </c>
      <c r="F5" s="187" t="s">
        <v>54</v>
      </c>
      <c r="G5" s="187" t="s">
        <v>55</v>
      </c>
      <c r="H5" s="186"/>
      <c r="I5" s="187" t="s">
        <v>56</v>
      </c>
      <c r="J5" s="187" t="s">
        <v>57</v>
      </c>
      <c r="K5" s="187">
        <v>0</v>
      </c>
      <c r="L5" s="187">
        <v>102</v>
      </c>
      <c r="M5" s="188">
        <v>-81.22936</v>
      </c>
      <c r="N5" s="188">
        <v>29.018470000000001</v>
      </c>
      <c r="O5" s="187" t="s">
        <v>125</v>
      </c>
      <c r="P5" s="187" t="s">
        <v>59</v>
      </c>
      <c r="Q5" s="187" t="s">
        <v>129</v>
      </c>
      <c r="R5" s="188">
        <v>49.35</v>
      </c>
      <c r="S5" s="188">
        <v>43.26</v>
      </c>
      <c r="T5" s="187" t="s">
        <v>61</v>
      </c>
      <c r="U5" s="186"/>
      <c r="V5" s="186"/>
      <c r="W5" s="186"/>
      <c r="X5" s="186"/>
      <c r="Y5" s="186"/>
      <c r="Z5" s="186"/>
      <c r="AA5" s="187" t="s">
        <v>63</v>
      </c>
      <c r="AB5" s="187" t="s">
        <v>64</v>
      </c>
      <c r="AC5" s="187" t="s">
        <v>130</v>
      </c>
      <c r="AD5" s="187" t="s">
        <v>66</v>
      </c>
      <c r="AE5" s="187" t="s">
        <v>67</v>
      </c>
      <c r="AF5" s="187">
        <v>130413</v>
      </c>
      <c r="AG5" s="187" t="s">
        <v>68</v>
      </c>
      <c r="AH5" s="187">
        <v>1</v>
      </c>
      <c r="AI5" s="187" t="s">
        <v>69</v>
      </c>
      <c r="AJ5" s="187">
        <v>11</v>
      </c>
      <c r="AK5" s="187">
        <v>4110</v>
      </c>
      <c r="AL5" s="187">
        <v>4110</v>
      </c>
      <c r="AM5" s="187">
        <v>111</v>
      </c>
      <c r="AN5" s="188">
        <v>0.14095050859800001</v>
      </c>
      <c r="AO5" s="189">
        <v>1</v>
      </c>
      <c r="AP5" s="214">
        <f t="shared" si="0"/>
        <v>0.14095050859800001</v>
      </c>
      <c r="AQ5" s="190">
        <v>4.2217599999999997</v>
      </c>
      <c r="AR5" s="191">
        <v>0.14412</v>
      </c>
      <c r="AS5" s="214">
        <f t="shared" si="1"/>
        <v>0.59505921917869253</v>
      </c>
      <c r="AT5" s="214">
        <f t="shared" si="2"/>
        <v>2.0313787299143762E-2</v>
      </c>
      <c r="AU5" s="189">
        <v>0.873</v>
      </c>
      <c r="AV5" s="189">
        <v>0.76949999999999996</v>
      </c>
      <c r="AW5" s="214">
        <f t="shared" si="3"/>
        <v>0.51948669834299854</v>
      </c>
      <c r="AX5" s="214">
        <f t="shared" si="4"/>
        <v>1.5631459326691122E-2</v>
      </c>
    </row>
    <row r="6" spans="1:50">
      <c r="A6" s="187">
        <v>15</v>
      </c>
      <c r="B6" s="187" t="s">
        <v>123</v>
      </c>
      <c r="C6" s="187" t="s">
        <v>128</v>
      </c>
      <c r="D6" s="187" t="s">
        <v>52</v>
      </c>
      <c r="E6" s="187" t="s">
        <v>53</v>
      </c>
      <c r="F6" s="187" t="s">
        <v>54</v>
      </c>
      <c r="G6" s="187" t="s">
        <v>55</v>
      </c>
      <c r="H6" s="186"/>
      <c r="I6" s="187" t="s">
        <v>56</v>
      </c>
      <c r="J6" s="187" t="s">
        <v>57</v>
      </c>
      <c r="K6" s="187">
        <v>0</v>
      </c>
      <c r="L6" s="187">
        <v>102</v>
      </c>
      <c r="M6" s="188">
        <v>-81.22936</v>
      </c>
      <c r="N6" s="188">
        <v>29.018470000000001</v>
      </c>
      <c r="O6" s="187" t="s">
        <v>125</v>
      </c>
      <c r="P6" s="187" t="s">
        <v>59</v>
      </c>
      <c r="Q6" s="187" t="s">
        <v>129</v>
      </c>
      <c r="R6" s="188">
        <v>49.35</v>
      </c>
      <c r="S6" s="188">
        <v>43.26</v>
      </c>
      <c r="T6" s="187" t="s">
        <v>61</v>
      </c>
      <c r="U6" s="186"/>
      <c r="V6" s="186"/>
      <c r="W6" s="186"/>
      <c r="X6" s="186"/>
      <c r="Y6" s="186"/>
      <c r="Z6" s="186"/>
      <c r="AA6" s="187" t="s">
        <v>63</v>
      </c>
      <c r="AB6" s="187" t="s">
        <v>64</v>
      </c>
      <c r="AC6" s="187" t="s">
        <v>130</v>
      </c>
      <c r="AD6" s="187" t="s">
        <v>66</v>
      </c>
      <c r="AE6" s="187" t="s">
        <v>67</v>
      </c>
      <c r="AF6" s="187">
        <v>124579</v>
      </c>
      <c r="AG6" s="187" t="s">
        <v>68</v>
      </c>
      <c r="AH6" s="187">
        <v>1</v>
      </c>
      <c r="AI6" s="187" t="s">
        <v>71</v>
      </c>
      <c r="AJ6" s="187">
        <v>4</v>
      </c>
      <c r="AK6" s="187">
        <v>8140</v>
      </c>
      <c r="AL6" s="187">
        <v>8140</v>
      </c>
      <c r="AM6" s="187">
        <v>104</v>
      </c>
      <c r="AN6" s="188">
        <v>4.4582885047099996</v>
      </c>
      <c r="AO6" s="189">
        <v>1</v>
      </c>
      <c r="AP6" s="214">
        <f t="shared" si="0"/>
        <v>4.4582885047099996</v>
      </c>
      <c r="AQ6" s="190">
        <v>9.0373129999999993</v>
      </c>
      <c r="AR6" s="191">
        <v>1.3466499999999999</v>
      </c>
      <c r="AS6" s="214">
        <f t="shared" si="1"/>
        <v>40.290948661366237</v>
      </c>
      <c r="AT6" s="214">
        <f t="shared" si="2"/>
        <v>6.0037542148677208</v>
      </c>
      <c r="AU6" s="189">
        <v>0.873</v>
      </c>
      <c r="AV6" s="189">
        <v>0.76949999999999996</v>
      </c>
      <c r="AW6" s="214">
        <f t="shared" si="3"/>
        <v>35.173998181372724</v>
      </c>
      <c r="AX6" s="214">
        <f t="shared" si="4"/>
        <v>4.6198888683407109</v>
      </c>
    </row>
    <row r="7" spans="1:50">
      <c r="A7" s="187">
        <v>15</v>
      </c>
      <c r="B7" s="187" t="s">
        <v>123</v>
      </c>
      <c r="C7" s="187" t="s">
        <v>128</v>
      </c>
      <c r="D7" s="187" t="s">
        <v>52</v>
      </c>
      <c r="E7" s="187" t="s">
        <v>53</v>
      </c>
      <c r="F7" s="187" t="s">
        <v>54</v>
      </c>
      <c r="G7" s="187" t="s">
        <v>55</v>
      </c>
      <c r="H7" s="186"/>
      <c r="I7" s="187" t="s">
        <v>56</v>
      </c>
      <c r="J7" s="187" t="s">
        <v>57</v>
      </c>
      <c r="K7" s="187">
        <v>0</v>
      </c>
      <c r="L7" s="187">
        <v>102</v>
      </c>
      <c r="M7" s="188">
        <v>-81.22936</v>
      </c>
      <c r="N7" s="188">
        <v>29.018470000000001</v>
      </c>
      <c r="O7" s="187" t="s">
        <v>125</v>
      </c>
      <c r="P7" s="187" t="s">
        <v>59</v>
      </c>
      <c r="Q7" s="187" t="s">
        <v>129</v>
      </c>
      <c r="R7" s="188">
        <v>49.35</v>
      </c>
      <c r="S7" s="188">
        <v>43.26</v>
      </c>
      <c r="T7" s="187" t="s">
        <v>61</v>
      </c>
      <c r="U7" s="186"/>
      <c r="V7" s="186"/>
      <c r="W7" s="186"/>
      <c r="X7" s="186"/>
      <c r="Y7" s="186"/>
      <c r="Z7" s="186"/>
      <c r="AA7" s="187" t="s">
        <v>63</v>
      </c>
      <c r="AB7" s="187" t="s">
        <v>64</v>
      </c>
      <c r="AC7" s="187" t="s">
        <v>130</v>
      </c>
      <c r="AD7" s="187" t="s">
        <v>66</v>
      </c>
      <c r="AE7" s="187" t="s">
        <v>67</v>
      </c>
      <c r="AF7" s="187">
        <v>130103</v>
      </c>
      <c r="AG7" s="187" t="s">
        <v>68</v>
      </c>
      <c r="AH7" s="187">
        <v>1</v>
      </c>
      <c r="AI7" s="187" t="s">
        <v>69</v>
      </c>
      <c r="AJ7" s="187">
        <v>11</v>
      </c>
      <c r="AK7" s="187">
        <v>4110</v>
      </c>
      <c r="AL7" s="187">
        <v>4110</v>
      </c>
      <c r="AM7" s="187">
        <v>111</v>
      </c>
      <c r="AN7" s="188">
        <v>2.32255896774</v>
      </c>
      <c r="AO7" s="189">
        <v>1</v>
      </c>
      <c r="AP7" s="214">
        <f t="shared" si="0"/>
        <v>2.32255896774</v>
      </c>
      <c r="AQ7" s="190">
        <v>4.2217599999999997</v>
      </c>
      <c r="AR7" s="191">
        <v>0.14412</v>
      </c>
      <c r="AS7" s="214">
        <f t="shared" si="1"/>
        <v>9.8052865476460216</v>
      </c>
      <c r="AT7" s="214">
        <f t="shared" si="2"/>
        <v>0.33472719843068882</v>
      </c>
      <c r="AU7" s="189">
        <v>0.873</v>
      </c>
      <c r="AV7" s="189">
        <v>0.76949999999999996</v>
      </c>
      <c r="AW7" s="214">
        <f t="shared" si="3"/>
        <v>8.5600151560949769</v>
      </c>
      <c r="AX7" s="214">
        <f t="shared" si="4"/>
        <v>0.25757257919241505</v>
      </c>
    </row>
    <row r="8" spans="1:50">
      <c r="A8" s="187">
        <v>15</v>
      </c>
      <c r="B8" s="187" t="s">
        <v>123</v>
      </c>
      <c r="C8" s="187" t="s">
        <v>128</v>
      </c>
      <c r="D8" s="187" t="s">
        <v>52</v>
      </c>
      <c r="E8" s="187" t="s">
        <v>53</v>
      </c>
      <c r="F8" s="187" t="s">
        <v>54</v>
      </c>
      <c r="G8" s="187" t="s">
        <v>55</v>
      </c>
      <c r="H8" s="186"/>
      <c r="I8" s="187" t="s">
        <v>56</v>
      </c>
      <c r="J8" s="187" t="s">
        <v>57</v>
      </c>
      <c r="K8" s="187">
        <v>0</v>
      </c>
      <c r="L8" s="187">
        <v>102</v>
      </c>
      <c r="M8" s="188">
        <v>-81.22936</v>
      </c>
      <c r="N8" s="188">
        <v>29.018470000000001</v>
      </c>
      <c r="O8" s="187" t="s">
        <v>125</v>
      </c>
      <c r="P8" s="187" t="s">
        <v>59</v>
      </c>
      <c r="Q8" s="187" t="s">
        <v>129</v>
      </c>
      <c r="R8" s="188">
        <v>49.35</v>
      </c>
      <c r="S8" s="188">
        <v>43.26</v>
      </c>
      <c r="T8" s="187" t="s">
        <v>61</v>
      </c>
      <c r="U8" s="186"/>
      <c r="V8" s="186"/>
      <c r="W8" s="186"/>
      <c r="X8" s="186"/>
      <c r="Y8" s="186"/>
      <c r="Z8" s="186"/>
      <c r="AA8" s="187" t="s">
        <v>63</v>
      </c>
      <c r="AB8" s="187" t="s">
        <v>64</v>
      </c>
      <c r="AC8" s="187" t="s">
        <v>130</v>
      </c>
      <c r="AD8" s="187" t="s">
        <v>66</v>
      </c>
      <c r="AE8" s="187" t="s">
        <v>67</v>
      </c>
      <c r="AF8" s="187">
        <v>130740</v>
      </c>
      <c r="AG8" s="187" t="s">
        <v>68</v>
      </c>
      <c r="AH8" s="187">
        <v>1</v>
      </c>
      <c r="AI8" s="187" t="s">
        <v>70</v>
      </c>
      <c r="AJ8" s="187">
        <v>13</v>
      </c>
      <c r="AK8" s="187">
        <v>6300</v>
      </c>
      <c r="AL8" s="187">
        <v>6300</v>
      </c>
      <c r="AM8" s="187">
        <v>113</v>
      </c>
      <c r="AN8" s="188">
        <v>0.81888566365899995</v>
      </c>
      <c r="AO8" s="189">
        <v>0.999</v>
      </c>
      <c r="AP8" s="214">
        <f t="shared" si="0"/>
        <v>0.818066777995341</v>
      </c>
      <c r="AQ8" s="190">
        <v>2.6718839999999999</v>
      </c>
      <c r="AR8" s="191">
        <v>8.8819999999999996E-2</v>
      </c>
      <c r="AS8" s="214">
        <f t="shared" si="1"/>
        <v>2.1857795350573035</v>
      </c>
      <c r="AT8" s="214">
        <f t="shared" si="2"/>
        <v>7.2660691221546184E-2</v>
      </c>
      <c r="AU8" s="189">
        <v>0.873</v>
      </c>
      <c r="AV8" s="189">
        <v>0.76949999999999996</v>
      </c>
      <c r="AW8" s="214">
        <f t="shared" si="3"/>
        <v>1.908185534105026</v>
      </c>
      <c r="AX8" s="214">
        <f t="shared" si="4"/>
        <v>5.5912401894979785E-2</v>
      </c>
    </row>
    <row r="9" spans="1:50">
      <c r="A9" s="187">
        <v>15</v>
      </c>
      <c r="B9" s="187" t="s">
        <v>123</v>
      </c>
      <c r="C9" s="187" t="s">
        <v>128</v>
      </c>
      <c r="D9" s="187" t="s">
        <v>52</v>
      </c>
      <c r="E9" s="187" t="s">
        <v>53</v>
      </c>
      <c r="F9" s="187" t="s">
        <v>54</v>
      </c>
      <c r="G9" s="187" t="s">
        <v>55</v>
      </c>
      <c r="H9" s="186"/>
      <c r="I9" s="187" t="s">
        <v>56</v>
      </c>
      <c r="J9" s="187" t="s">
        <v>57</v>
      </c>
      <c r="K9" s="187">
        <v>0</v>
      </c>
      <c r="L9" s="187">
        <v>102</v>
      </c>
      <c r="M9" s="188">
        <v>-81.22936</v>
      </c>
      <c r="N9" s="188">
        <v>29.018470000000001</v>
      </c>
      <c r="O9" s="187" t="s">
        <v>125</v>
      </c>
      <c r="P9" s="187" t="s">
        <v>59</v>
      </c>
      <c r="Q9" s="187" t="s">
        <v>129</v>
      </c>
      <c r="R9" s="188">
        <v>49.35</v>
      </c>
      <c r="S9" s="188">
        <v>43.26</v>
      </c>
      <c r="T9" s="187" t="s">
        <v>61</v>
      </c>
      <c r="U9" s="186"/>
      <c r="V9" s="186"/>
      <c r="W9" s="186"/>
      <c r="X9" s="186"/>
      <c r="Y9" s="186"/>
      <c r="Z9" s="186"/>
      <c r="AA9" s="187" t="s">
        <v>63</v>
      </c>
      <c r="AB9" s="187" t="s">
        <v>64</v>
      </c>
      <c r="AC9" s="187" t="s">
        <v>130</v>
      </c>
      <c r="AD9" s="187" t="s">
        <v>66</v>
      </c>
      <c r="AE9" s="187" t="s">
        <v>67</v>
      </c>
      <c r="AF9" s="187">
        <v>130856</v>
      </c>
      <c r="AG9" s="187" t="s">
        <v>68</v>
      </c>
      <c r="AH9" s="187">
        <v>1</v>
      </c>
      <c r="AI9" s="187" t="s">
        <v>70</v>
      </c>
      <c r="AJ9" s="187">
        <v>13</v>
      </c>
      <c r="AK9" s="187">
        <v>6300</v>
      </c>
      <c r="AL9" s="187">
        <v>6300</v>
      </c>
      <c r="AM9" s="187">
        <v>113</v>
      </c>
      <c r="AN9" s="188">
        <v>0.43196141571899999</v>
      </c>
      <c r="AO9" s="189">
        <v>0.999</v>
      </c>
      <c r="AP9" s="214">
        <f t="shared" si="0"/>
        <v>0.43152945430328099</v>
      </c>
      <c r="AQ9" s="190">
        <v>2.6718839999999999</v>
      </c>
      <c r="AR9" s="191">
        <v>8.8819999999999996E-2</v>
      </c>
      <c r="AS9" s="214">
        <f t="shared" si="1"/>
        <v>1.1529966444816675</v>
      </c>
      <c r="AT9" s="214">
        <f t="shared" si="2"/>
        <v>3.8328446131217414E-2</v>
      </c>
      <c r="AU9" s="189">
        <v>0.873</v>
      </c>
      <c r="AV9" s="189">
        <v>0.76949999999999996</v>
      </c>
      <c r="AW9" s="214">
        <f t="shared" si="3"/>
        <v>1.0065660706324957</v>
      </c>
      <c r="AX9" s="214">
        <f t="shared" si="4"/>
        <v>2.9493739297971798E-2</v>
      </c>
    </row>
    <row r="10" spans="1:50">
      <c r="A10" s="187">
        <v>15</v>
      </c>
      <c r="B10" s="187" t="s">
        <v>123</v>
      </c>
      <c r="C10" s="187" t="s">
        <v>128</v>
      </c>
      <c r="D10" s="187" t="s">
        <v>52</v>
      </c>
      <c r="E10" s="187" t="s">
        <v>53</v>
      </c>
      <c r="F10" s="187" t="s">
        <v>54</v>
      </c>
      <c r="G10" s="187" t="s">
        <v>55</v>
      </c>
      <c r="H10" s="186"/>
      <c r="I10" s="187" t="s">
        <v>56</v>
      </c>
      <c r="J10" s="187" t="s">
        <v>57</v>
      </c>
      <c r="K10" s="187">
        <v>0</v>
      </c>
      <c r="L10" s="187">
        <v>102</v>
      </c>
      <c r="M10" s="188">
        <v>-81.22936</v>
      </c>
      <c r="N10" s="188">
        <v>29.018470000000001</v>
      </c>
      <c r="O10" s="187" t="s">
        <v>125</v>
      </c>
      <c r="P10" s="187" t="s">
        <v>59</v>
      </c>
      <c r="Q10" s="187" t="s">
        <v>129</v>
      </c>
      <c r="R10" s="188">
        <v>49.35</v>
      </c>
      <c r="S10" s="188">
        <v>43.26</v>
      </c>
      <c r="T10" s="187" t="s">
        <v>61</v>
      </c>
      <c r="U10" s="186"/>
      <c r="V10" s="186"/>
      <c r="W10" s="186"/>
      <c r="X10" s="186"/>
      <c r="Y10" s="186"/>
      <c r="Z10" s="186"/>
      <c r="AA10" s="187" t="s">
        <v>63</v>
      </c>
      <c r="AB10" s="187" t="s">
        <v>64</v>
      </c>
      <c r="AC10" s="187" t="s">
        <v>130</v>
      </c>
      <c r="AD10" s="187" t="s">
        <v>66</v>
      </c>
      <c r="AE10" s="187" t="s">
        <v>67</v>
      </c>
      <c r="AF10" s="187">
        <v>130657</v>
      </c>
      <c r="AG10" s="187" t="s">
        <v>68</v>
      </c>
      <c r="AH10" s="187">
        <v>1</v>
      </c>
      <c r="AI10" s="187" t="s">
        <v>69</v>
      </c>
      <c r="AJ10" s="187">
        <v>11</v>
      </c>
      <c r="AK10" s="187">
        <v>4340</v>
      </c>
      <c r="AL10" s="187">
        <v>4340</v>
      </c>
      <c r="AM10" s="187">
        <v>111</v>
      </c>
      <c r="AN10" s="188">
        <v>4.2153314106199997E-2</v>
      </c>
      <c r="AO10" s="189">
        <v>1</v>
      </c>
      <c r="AP10" s="214">
        <f t="shared" si="0"/>
        <v>4.2153314106199997E-2</v>
      </c>
      <c r="AQ10" s="190">
        <v>4.2217599999999997</v>
      </c>
      <c r="AR10" s="191">
        <v>0.14412</v>
      </c>
      <c r="AS10" s="214">
        <f t="shared" si="1"/>
        <v>0.1779611753609909</v>
      </c>
      <c r="AT10" s="214">
        <f t="shared" si="2"/>
        <v>6.0751356289855439E-3</v>
      </c>
      <c r="AU10" s="189">
        <v>0.873</v>
      </c>
      <c r="AV10" s="189">
        <v>0.76949999999999996</v>
      </c>
      <c r="AW10" s="214">
        <f t="shared" si="3"/>
        <v>0.15536010609014506</v>
      </c>
      <c r="AX10" s="214">
        <f t="shared" si="4"/>
        <v>4.6748168665043761E-3</v>
      </c>
    </row>
    <row r="11" spans="1:50">
      <c r="A11" s="187">
        <v>15</v>
      </c>
      <c r="B11" s="187" t="s">
        <v>123</v>
      </c>
      <c r="C11" s="187" t="s">
        <v>128</v>
      </c>
      <c r="D11" s="187" t="s">
        <v>52</v>
      </c>
      <c r="E11" s="187" t="s">
        <v>53</v>
      </c>
      <c r="F11" s="187" t="s">
        <v>54</v>
      </c>
      <c r="G11" s="187" t="s">
        <v>55</v>
      </c>
      <c r="H11" s="186"/>
      <c r="I11" s="187" t="s">
        <v>56</v>
      </c>
      <c r="J11" s="187" t="s">
        <v>57</v>
      </c>
      <c r="K11" s="187">
        <v>0</v>
      </c>
      <c r="L11" s="187">
        <v>102</v>
      </c>
      <c r="M11" s="188">
        <v>-81.22936</v>
      </c>
      <c r="N11" s="188">
        <v>29.018470000000001</v>
      </c>
      <c r="O11" s="187" t="s">
        <v>125</v>
      </c>
      <c r="P11" s="187" t="s">
        <v>59</v>
      </c>
      <c r="Q11" s="187" t="s">
        <v>129</v>
      </c>
      <c r="R11" s="188">
        <v>49.35</v>
      </c>
      <c r="S11" s="188">
        <v>43.26</v>
      </c>
      <c r="T11" s="187" t="s">
        <v>61</v>
      </c>
      <c r="U11" s="186"/>
      <c r="V11" s="186"/>
      <c r="W11" s="186"/>
      <c r="X11" s="186"/>
      <c r="Y11" s="186"/>
      <c r="Z11" s="186"/>
      <c r="AA11" s="187" t="s">
        <v>63</v>
      </c>
      <c r="AB11" s="187" t="s">
        <v>64</v>
      </c>
      <c r="AC11" s="187" t="s">
        <v>130</v>
      </c>
      <c r="AD11" s="187" t="s">
        <v>66</v>
      </c>
      <c r="AE11" s="187" t="s">
        <v>67</v>
      </c>
      <c r="AF11" s="187">
        <v>124579</v>
      </c>
      <c r="AG11" s="187" t="s">
        <v>68</v>
      </c>
      <c r="AH11" s="187">
        <v>1</v>
      </c>
      <c r="AI11" s="187" t="s">
        <v>71</v>
      </c>
      <c r="AJ11" s="187">
        <v>4</v>
      </c>
      <c r="AK11" s="187">
        <v>8140</v>
      </c>
      <c r="AL11" s="187">
        <v>8140</v>
      </c>
      <c r="AM11" s="187">
        <v>104</v>
      </c>
      <c r="AN11" s="188">
        <v>5.2875146530600002E-5</v>
      </c>
      <c r="AO11" s="189">
        <v>1</v>
      </c>
      <c r="AP11" s="214">
        <f t="shared" si="0"/>
        <v>5.2875146530600002E-5</v>
      </c>
      <c r="AQ11" s="190">
        <v>9.0373129999999993</v>
      </c>
      <c r="AR11" s="191">
        <v>1.3466499999999999</v>
      </c>
      <c r="AS11" s="214">
        <f t="shared" si="1"/>
        <v>4.7784924911789626E-4</v>
      </c>
      <c r="AT11" s="214">
        <f t="shared" si="2"/>
        <v>7.1204316075432488E-5</v>
      </c>
      <c r="AU11" s="189">
        <v>0.873</v>
      </c>
      <c r="AV11" s="189">
        <v>0.76949999999999996</v>
      </c>
      <c r="AW11" s="214">
        <f t="shared" si="3"/>
        <v>4.1716239447992345E-4</v>
      </c>
      <c r="AX11" s="214">
        <f t="shared" si="4"/>
        <v>5.4791721220045299E-5</v>
      </c>
    </row>
    <row r="12" spans="1:50">
      <c r="A12" s="187">
        <v>15</v>
      </c>
      <c r="B12" s="187" t="s">
        <v>123</v>
      </c>
      <c r="C12" s="187" t="s">
        <v>128</v>
      </c>
      <c r="D12" s="187" t="s">
        <v>52</v>
      </c>
      <c r="E12" s="187" t="s">
        <v>53</v>
      </c>
      <c r="F12" s="187" t="s">
        <v>54</v>
      </c>
      <c r="G12" s="187" t="s">
        <v>55</v>
      </c>
      <c r="H12" s="186"/>
      <c r="I12" s="187" t="s">
        <v>56</v>
      </c>
      <c r="J12" s="187" t="s">
        <v>57</v>
      </c>
      <c r="K12" s="187">
        <v>0</v>
      </c>
      <c r="L12" s="187">
        <v>102</v>
      </c>
      <c r="M12" s="188">
        <v>-81.22936</v>
      </c>
      <c r="N12" s="188">
        <v>29.018470000000001</v>
      </c>
      <c r="O12" s="187" t="s">
        <v>125</v>
      </c>
      <c r="P12" s="187" t="s">
        <v>59</v>
      </c>
      <c r="Q12" s="187" t="s">
        <v>129</v>
      </c>
      <c r="R12" s="188">
        <v>49.35</v>
      </c>
      <c r="S12" s="188">
        <v>43.26</v>
      </c>
      <c r="T12" s="187" t="s">
        <v>61</v>
      </c>
      <c r="U12" s="186"/>
      <c r="V12" s="186"/>
      <c r="W12" s="186"/>
      <c r="X12" s="186"/>
      <c r="Y12" s="186"/>
      <c r="Z12" s="186"/>
      <c r="AA12" s="187" t="s">
        <v>63</v>
      </c>
      <c r="AB12" s="187" t="s">
        <v>64</v>
      </c>
      <c r="AC12" s="187" t="s">
        <v>130</v>
      </c>
      <c r="AD12" s="187" t="s">
        <v>66</v>
      </c>
      <c r="AE12" s="187" t="s">
        <v>67</v>
      </c>
      <c r="AF12" s="187">
        <v>130657</v>
      </c>
      <c r="AG12" s="187" t="s">
        <v>68</v>
      </c>
      <c r="AH12" s="187">
        <v>1</v>
      </c>
      <c r="AI12" s="187" t="s">
        <v>69</v>
      </c>
      <c r="AJ12" s="187">
        <v>11</v>
      </c>
      <c r="AK12" s="187">
        <v>4340</v>
      </c>
      <c r="AL12" s="187">
        <v>4340</v>
      </c>
      <c r="AM12" s="187">
        <v>111</v>
      </c>
      <c r="AN12" s="188">
        <v>1.66304074649E-2</v>
      </c>
      <c r="AO12" s="189">
        <v>1</v>
      </c>
      <c r="AP12" s="214">
        <f t="shared" si="0"/>
        <v>1.66304074649E-2</v>
      </c>
      <c r="AQ12" s="190">
        <v>4.2217599999999997</v>
      </c>
      <c r="AR12" s="191">
        <v>0.14412</v>
      </c>
      <c r="AS12" s="214">
        <f t="shared" si="1"/>
        <v>7.0209589019016222E-2</v>
      </c>
      <c r="AT12" s="214">
        <f t="shared" si="2"/>
        <v>2.3967743238413881E-3</v>
      </c>
      <c r="AU12" s="189">
        <v>0.873</v>
      </c>
      <c r="AV12" s="189">
        <v>0.76949999999999996</v>
      </c>
      <c r="AW12" s="214">
        <f t="shared" si="3"/>
        <v>6.1292971213601159E-2</v>
      </c>
      <c r="AX12" s="214">
        <f t="shared" si="4"/>
        <v>1.844317842195948E-3</v>
      </c>
    </row>
    <row r="13" spans="1:50">
      <c r="A13" s="187">
        <v>15</v>
      </c>
      <c r="B13" s="187" t="s">
        <v>123</v>
      </c>
      <c r="C13" s="187" t="s">
        <v>128</v>
      </c>
      <c r="D13" s="187" t="s">
        <v>52</v>
      </c>
      <c r="E13" s="187" t="s">
        <v>53</v>
      </c>
      <c r="F13" s="187" t="s">
        <v>54</v>
      </c>
      <c r="G13" s="187" t="s">
        <v>55</v>
      </c>
      <c r="H13" s="186"/>
      <c r="I13" s="187" t="s">
        <v>56</v>
      </c>
      <c r="J13" s="187" t="s">
        <v>57</v>
      </c>
      <c r="K13" s="187">
        <v>0</v>
      </c>
      <c r="L13" s="187">
        <v>102</v>
      </c>
      <c r="M13" s="188">
        <v>-81.22936</v>
      </c>
      <c r="N13" s="188">
        <v>29.018470000000001</v>
      </c>
      <c r="O13" s="187" t="s">
        <v>125</v>
      </c>
      <c r="P13" s="187" t="s">
        <v>59</v>
      </c>
      <c r="Q13" s="187" t="s">
        <v>129</v>
      </c>
      <c r="R13" s="188">
        <v>49.35</v>
      </c>
      <c r="S13" s="188">
        <v>43.26</v>
      </c>
      <c r="T13" s="187" t="s">
        <v>61</v>
      </c>
      <c r="U13" s="186"/>
      <c r="V13" s="186"/>
      <c r="W13" s="186"/>
      <c r="X13" s="186"/>
      <c r="Y13" s="186"/>
      <c r="Z13" s="186"/>
      <c r="AA13" s="187" t="s">
        <v>63</v>
      </c>
      <c r="AB13" s="187" t="s">
        <v>64</v>
      </c>
      <c r="AC13" s="187" t="s">
        <v>130</v>
      </c>
      <c r="AD13" s="187" t="s">
        <v>66</v>
      </c>
      <c r="AE13" s="187" t="s">
        <v>67</v>
      </c>
      <c r="AF13" s="187">
        <v>131061</v>
      </c>
      <c r="AG13" s="187" t="s">
        <v>68</v>
      </c>
      <c r="AH13" s="187">
        <v>1</v>
      </c>
      <c r="AI13" s="187" t="s">
        <v>131</v>
      </c>
      <c r="AJ13" s="187">
        <v>12</v>
      </c>
      <c r="AK13" s="187">
        <v>5300</v>
      </c>
      <c r="AL13" s="187">
        <v>5300</v>
      </c>
      <c r="AM13" s="187">
        <v>112</v>
      </c>
      <c r="AN13" s="188">
        <v>0.37296979058099999</v>
      </c>
      <c r="AO13" s="189">
        <v>0.66</v>
      </c>
      <c r="AP13" s="214">
        <f t="shared" si="0"/>
        <v>0.24616006178346</v>
      </c>
      <c r="AQ13" s="190">
        <v>2.6722459999999999</v>
      </c>
      <c r="AR13" s="191">
        <v>8.8840000000000002E-2</v>
      </c>
      <c r="AS13" s="214">
        <f t="shared" si="1"/>
        <v>0.65780024046060381</v>
      </c>
      <c r="AT13" s="214">
        <f t="shared" si="2"/>
        <v>2.1868859888842587E-2</v>
      </c>
      <c r="AU13" s="189">
        <v>0.873</v>
      </c>
      <c r="AV13" s="189">
        <v>0.76949999999999996</v>
      </c>
      <c r="AW13" s="214">
        <f t="shared" si="3"/>
        <v>0.57425960992210712</v>
      </c>
      <c r="AX13" s="214">
        <f t="shared" si="4"/>
        <v>1.6828087684464369E-2</v>
      </c>
    </row>
    <row r="14" spans="1:50">
      <c r="A14" s="187">
        <v>15</v>
      </c>
      <c r="B14" s="187" t="s">
        <v>123</v>
      </c>
      <c r="C14" s="187" t="s">
        <v>128</v>
      </c>
      <c r="D14" s="187" t="s">
        <v>52</v>
      </c>
      <c r="E14" s="187" t="s">
        <v>53</v>
      </c>
      <c r="F14" s="187" t="s">
        <v>54</v>
      </c>
      <c r="G14" s="187" t="s">
        <v>55</v>
      </c>
      <c r="H14" s="186"/>
      <c r="I14" s="187" t="s">
        <v>56</v>
      </c>
      <c r="J14" s="187" t="s">
        <v>57</v>
      </c>
      <c r="K14" s="187">
        <v>0</v>
      </c>
      <c r="L14" s="187">
        <v>102</v>
      </c>
      <c r="M14" s="188">
        <v>-81.22936</v>
      </c>
      <c r="N14" s="188">
        <v>29.018470000000001</v>
      </c>
      <c r="O14" s="187" t="s">
        <v>125</v>
      </c>
      <c r="P14" s="187" t="s">
        <v>59</v>
      </c>
      <c r="Q14" s="187" t="s">
        <v>129</v>
      </c>
      <c r="R14" s="188">
        <v>49.35</v>
      </c>
      <c r="S14" s="188">
        <v>43.26</v>
      </c>
      <c r="T14" s="187" t="s">
        <v>61</v>
      </c>
      <c r="U14" s="186"/>
      <c r="V14" s="186"/>
      <c r="W14" s="186"/>
      <c r="X14" s="186"/>
      <c r="Y14" s="186"/>
      <c r="Z14" s="186"/>
      <c r="AA14" s="187" t="s">
        <v>63</v>
      </c>
      <c r="AB14" s="187" t="s">
        <v>64</v>
      </c>
      <c r="AC14" s="187" t="s">
        <v>130</v>
      </c>
      <c r="AD14" s="187" t="s">
        <v>66</v>
      </c>
      <c r="AE14" s="187" t="s">
        <v>67</v>
      </c>
      <c r="AF14" s="187">
        <v>130990</v>
      </c>
      <c r="AG14" s="187" t="s">
        <v>68</v>
      </c>
      <c r="AH14" s="187">
        <v>1</v>
      </c>
      <c r="AI14" s="187" t="s">
        <v>69</v>
      </c>
      <c r="AJ14" s="187">
        <v>11</v>
      </c>
      <c r="AK14" s="187">
        <v>4110</v>
      </c>
      <c r="AL14" s="187">
        <v>4110</v>
      </c>
      <c r="AM14" s="187">
        <v>111</v>
      </c>
      <c r="AN14" s="188">
        <v>0.187290199908</v>
      </c>
      <c r="AO14" s="189">
        <v>1</v>
      </c>
      <c r="AP14" s="214">
        <f t="shared" si="0"/>
        <v>0.187290199908</v>
      </c>
      <c r="AQ14" s="190">
        <v>4.2217599999999997</v>
      </c>
      <c r="AR14" s="191">
        <v>0.14412</v>
      </c>
      <c r="AS14" s="214">
        <f t="shared" si="1"/>
        <v>0.79069427436359807</v>
      </c>
      <c r="AT14" s="214">
        <f t="shared" si="2"/>
        <v>2.699226361074096E-2</v>
      </c>
      <c r="AU14" s="189">
        <v>0.873</v>
      </c>
      <c r="AV14" s="189">
        <v>0.76949999999999996</v>
      </c>
      <c r="AW14" s="214">
        <f t="shared" si="3"/>
        <v>0.69027610151942109</v>
      </c>
      <c r="AX14" s="214">
        <f t="shared" si="4"/>
        <v>2.0770546848465167E-2</v>
      </c>
    </row>
    <row r="15" spans="1:50">
      <c r="A15" s="187">
        <v>15</v>
      </c>
      <c r="B15" s="187" t="s">
        <v>123</v>
      </c>
      <c r="C15" s="187" t="s">
        <v>128</v>
      </c>
      <c r="D15" s="187" t="s">
        <v>52</v>
      </c>
      <c r="E15" s="187" t="s">
        <v>53</v>
      </c>
      <c r="F15" s="187" t="s">
        <v>54</v>
      </c>
      <c r="G15" s="187" t="s">
        <v>55</v>
      </c>
      <c r="H15" s="186"/>
      <c r="I15" s="187" t="s">
        <v>56</v>
      </c>
      <c r="J15" s="187" t="s">
        <v>57</v>
      </c>
      <c r="K15" s="187">
        <v>0</v>
      </c>
      <c r="L15" s="187">
        <v>102</v>
      </c>
      <c r="M15" s="188">
        <v>-81.22936</v>
      </c>
      <c r="N15" s="188">
        <v>29.018470000000001</v>
      </c>
      <c r="O15" s="187" t="s">
        <v>125</v>
      </c>
      <c r="P15" s="187" t="s">
        <v>59</v>
      </c>
      <c r="Q15" s="187" t="s">
        <v>129</v>
      </c>
      <c r="R15" s="188">
        <v>49.35</v>
      </c>
      <c r="S15" s="188">
        <v>43.26</v>
      </c>
      <c r="T15" s="187" t="s">
        <v>61</v>
      </c>
      <c r="U15" s="186"/>
      <c r="V15" s="186"/>
      <c r="W15" s="186"/>
      <c r="X15" s="186"/>
      <c r="Y15" s="186"/>
      <c r="Z15" s="186"/>
      <c r="AA15" s="187" t="s">
        <v>63</v>
      </c>
      <c r="AB15" s="187" t="s">
        <v>64</v>
      </c>
      <c r="AC15" s="187" t="s">
        <v>130</v>
      </c>
      <c r="AD15" s="187" t="s">
        <v>66</v>
      </c>
      <c r="AE15" s="187" t="s">
        <v>67</v>
      </c>
      <c r="AF15" s="187">
        <v>131042</v>
      </c>
      <c r="AG15" s="187" t="s">
        <v>68</v>
      </c>
      <c r="AH15" s="187">
        <v>1</v>
      </c>
      <c r="AI15" s="187" t="s">
        <v>90</v>
      </c>
      <c r="AJ15" s="187">
        <v>7</v>
      </c>
      <c r="AK15" s="187">
        <v>2110</v>
      </c>
      <c r="AL15" s="187">
        <v>2110</v>
      </c>
      <c r="AM15" s="187">
        <v>107</v>
      </c>
      <c r="AN15" s="188">
        <v>0.11385808517899999</v>
      </c>
      <c r="AO15" s="189">
        <v>1</v>
      </c>
      <c r="AP15" s="214">
        <f t="shared" si="0"/>
        <v>0.11385808517899999</v>
      </c>
      <c r="AQ15" s="190">
        <v>7.0632000000000001</v>
      </c>
      <c r="AR15" s="191">
        <v>1.1834</v>
      </c>
      <c r="AS15" s="214">
        <f t="shared" si="1"/>
        <v>0.80420242723631274</v>
      </c>
      <c r="AT15" s="214">
        <f t="shared" si="2"/>
        <v>0.1347396580008286</v>
      </c>
      <c r="AU15" s="189">
        <v>0.873</v>
      </c>
      <c r="AV15" s="189">
        <v>0.76949999999999996</v>
      </c>
      <c r="AW15" s="214">
        <f t="shared" si="3"/>
        <v>0.70206871897730105</v>
      </c>
      <c r="AX15" s="214">
        <f t="shared" si="4"/>
        <v>0.1036821668316376</v>
      </c>
    </row>
    <row r="16" spans="1:50">
      <c r="A16" s="187">
        <v>15</v>
      </c>
      <c r="B16" s="187" t="s">
        <v>123</v>
      </c>
      <c r="C16" s="187" t="s">
        <v>128</v>
      </c>
      <c r="D16" s="187" t="s">
        <v>52</v>
      </c>
      <c r="E16" s="187" t="s">
        <v>53</v>
      </c>
      <c r="F16" s="187" t="s">
        <v>54</v>
      </c>
      <c r="G16" s="187" t="s">
        <v>55</v>
      </c>
      <c r="H16" s="186"/>
      <c r="I16" s="187" t="s">
        <v>56</v>
      </c>
      <c r="J16" s="187" t="s">
        <v>57</v>
      </c>
      <c r="K16" s="187">
        <v>0</v>
      </c>
      <c r="L16" s="187">
        <v>102</v>
      </c>
      <c r="M16" s="188">
        <v>-81.22936</v>
      </c>
      <c r="N16" s="188">
        <v>29.018470000000001</v>
      </c>
      <c r="O16" s="187" t="s">
        <v>125</v>
      </c>
      <c r="P16" s="187" t="s">
        <v>59</v>
      </c>
      <c r="Q16" s="187" t="s">
        <v>129</v>
      </c>
      <c r="R16" s="188">
        <v>49.35</v>
      </c>
      <c r="S16" s="188">
        <v>43.26</v>
      </c>
      <c r="T16" s="187" t="s">
        <v>61</v>
      </c>
      <c r="U16" s="186"/>
      <c r="V16" s="186"/>
      <c r="W16" s="186"/>
      <c r="X16" s="186"/>
      <c r="Y16" s="186"/>
      <c r="Z16" s="186"/>
      <c r="AA16" s="187" t="s">
        <v>63</v>
      </c>
      <c r="AB16" s="187" t="s">
        <v>64</v>
      </c>
      <c r="AC16" s="187" t="s">
        <v>130</v>
      </c>
      <c r="AD16" s="187" t="s">
        <v>66</v>
      </c>
      <c r="AE16" s="187" t="s">
        <v>67</v>
      </c>
      <c r="AF16" s="187">
        <v>124579</v>
      </c>
      <c r="AG16" s="187" t="s">
        <v>68</v>
      </c>
      <c r="AH16" s="187">
        <v>1</v>
      </c>
      <c r="AI16" s="187" t="s">
        <v>71</v>
      </c>
      <c r="AJ16" s="187">
        <v>4</v>
      </c>
      <c r="AK16" s="187">
        <v>8140</v>
      </c>
      <c r="AL16" s="187">
        <v>8140</v>
      </c>
      <c r="AM16" s="187">
        <v>104</v>
      </c>
      <c r="AN16" s="188">
        <v>0.35363914804300001</v>
      </c>
      <c r="AO16" s="189">
        <v>1</v>
      </c>
      <c r="AP16" s="214">
        <f t="shared" si="0"/>
        <v>0.35363914804300001</v>
      </c>
      <c r="AQ16" s="190">
        <v>9.0373129999999993</v>
      </c>
      <c r="AR16" s="191">
        <v>1.3466499999999999</v>
      </c>
      <c r="AS16" s="214">
        <f t="shared" si="1"/>
        <v>3.1959476699179281</v>
      </c>
      <c r="AT16" s="214">
        <f t="shared" si="2"/>
        <v>0.47622815871210594</v>
      </c>
      <c r="AU16" s="189">
        <v>0.873</v>
      </c>
      <c r="AV16" s="189">
        <v>0.76949999999999996</v>
      </c>
      <c r="AW16" s="214">
        <f t="shared" si="3"/>
        <v>2.7900623158383513</v>
      </c>
      <c r="AX16" s="214">
        <f t="shared" si="4"/>
        <v>0.36645756812896552</v>
      </c>
    </row>
    <row r="17" spans="1:50">
      <c r="A17" s="187">
        <v>15</v>
      </c>
      <c r="B17" s="187" t="s">
        <v>123</v>
      </c>
      <c r="C17" s="187" t="s">
        <v>128</v>
      </c>
      <c r="D17" s="187" t="s">
        <v>52</v>
      </c>
      <c r="E17" s="187" t="s">
        <v>53</v>
      </c>
      <c r="F17" s="187" t="s">
        <v>54</v>
      </c>
      <c r="G17" s="187" t="s">
        <v>55</v>
      </c>
      <c r="H17" s="186"/>
      <c r="I17" s="187" t="s">
        <v>56</v>
      </c>
      <c r="J17" s="187" t="s">
        <v>57</v>
      </c>
      <c r="K17" s="187">
        <v>0</v>
      </c>
      <c r="L17" s="187">
        <v>102</v>
      </c>
      <c r="M17" s="188">
        <v>-81.22936</v>
      </c>
      <c r="N17" s="188">
        <v>29.018470000000001</v>
      </c>
      <c r="O17" s="187" t="s">
        <v>125</v>
      </c>
      <c r="P17" s="187" t="s">
        <v>59</v>
      </c>
      <c r="Q17" s="187" t="s">
        <v>129</v>
      </c>
      <c r="R17" s="188">
        <v>49.35</v>
      </c>
      <c r="S17" s="188">
        <v>43.26</v>
      </c>
      <c r="T17" s="187" t="s">
        <v>61</v>
      </c>
      <c r="U17" s="186"/>
      <c r="V17" s="186"/>
      <c r="W17" s="186"/>
      <c r="X17" s="186"/>
      <c r="Y17" s="186"/>
      <c r="Z17" s="186"/>
      <c r="AA17" s="187" t="s">
        <v>63</v>
      </c>
      <c r="AB17" s="187" t="s">
        <v>64</v>
      </c>
      <c r="AC17" s="187" t="s">
        <v>130</v>
      </c>
      <c r="AD17" s="187" t="s">
        <v>66</v>
      </c>
      <c r="AE17" s="187" t="s">
        <v>67</v>
      </c>
      <c r="AF17" s="187">
        <v>130894</v>
      </c>
      <c r="AG17" s="187" t="s">
        <v>68</v>
      </c>
      <c r="AH17" s="187">
        <v>1</v>
      </c>
      <c r="AI17" s="187" t="s">
        <v>92</v>
      </c>
      <c r="AJ17" s="187">
        <v>1</v>
      </c>
      <c r="AK17" s="187">
        <v>1100</v>
      </c>
      <c r="AL17" s="187">
        <v>1100</v>
      </c>
      <c r="AM17" s="187">
        <v>101</v>
      </c>
      <c r="AN17" s="188">
        <v>0.38272944383700003</v>
      </c>
      <c r="AO17" s="189">
        <v>1</v>
      </c>
      <c r="AP17" s="214">
        <f t="shared" si="0"/>
        <v>0.38272944383700003</v>
      </c>
      <c r="AQ17" s="190">
        <v>4.614395</v>
      </c>
      <c r="AR17" s="191">
        <v>0.78922000000000003</v>
      </c>
      <c r="AS17" s="214">
        <f t="shared" si="1"/>
        <v>1.7660648319942338</v>
      </c>
      <c r="AT17" s="214">
        <f t="shared" si="2"/>
        <v>0.30205773166503719</v>
      </c>
      <c r="AU17" s="189">
        <v>0.873</v>
      </c>
      <c r="AV17" s="189">
        <v>0.76949999999999996</v>
      </c>
      <c r="AW17" s="214">
        <f t="shared" si="3"/>
        <v>1.5417745983309661</v>
      </c>
      <c r="AX17" s="214">
        <f t="shared" si="4"/>
        <v>0.2324334245162461</v>
      </c>
    </row>
    <row r="18" spans="1:50">
      <c r="A18" s="187">
        <v>15</v>
      </c>
      <c r="B18" s="187" t="s">
        <v>123</v>
      </c>
      <c r="C18" s="187" t="s">
        <v>128</v>
      </c>
      <c r="D18" s="187" t="s">
        <v>52</v>
      </c>
      <c r="E18" s="187" t="s">
        <v>53</v>
      </c>
      <c r="F18" s="187" t="s">
        <v>54</v>
      </c>
      <c r="G18" s="187" t="s">
        <v>55</v>
      </c>
      <c r="H18" s="186"/>
      <c r="I18" s="187" t="s">
        <v>56</v>
      </c>
      <c r="J18" s="187" t="s">
        <v>57</v>
      </c>
      <c r="K18" s="187">
        <v>0</v>
      </c>
      <c r="L18" s="187">
        <v>102</v>
      </c>
      <c r="M18" s="188">
        <v>-81.22936</v>
      </c>
      <c r="N18" s="188">
        <v>29.018470000000001</v>
      </c>
      <c r="O18" s="187" t="s">
        <v>125</v>
      </c>
      <c r="P18" s="187" t="s">
        <v>59</v>
      </c>
      <c r="Q18" s="187" t="s">
        <v>129</v>
      </c>
      <c r="R18" s="188">
        <v>49.35</v>
      </c>
      <c r="S18" s="188">
        <v>43.26</v>
      </c>
      <c r="T18" s="187" t="s">
        <v>61</v>
      </c>
      <c r="U18" s="186"/>
      <c r="V18" s="186"/>
      <c r="W18" s="186"/>
      <c r="X18" s="186"/>
      <c r="Y18" s="186"/>
      <c r="Z18" s="186"/>
      <c r="AA18" s="187" t="s">
        <v>63</v>
      </c>
      <c r="AB18" s="187" t="s">
        <v>64</v>
      </c>
      <c r="AC18" s="187" t="s">
        <v>130</v>
      </c>
      <c r="AD18" s="187" t="s">
        <v>66</v>
      </c>
      <c r="AE18" s="187" t="s">
        <v>67</v>
      </c>
      <c r="AF18" s="187">
        <v>130413</v>
      </c>
      <c r="AG18" s="187" t="s">
        <v>68</v>
      </c>
      <c r="AH18" s="187">
        <v>1</v>
      </c>
      <c r="AI18" s="187" t="s">
        <v>69</v>
      </c>
      <c r="AJ18" s="187">
        <v>11</v>
      </c>
      <c r="AK18" s="187">
        <v>4110</v>
      </c>
      <c r="AL18" s="187">
        <v>4110</v>
      </c>
      <c r="AM18" s="187">
        <v>111</v>
      </c>
      <c r="AN18" s="188">
        <v>1.4502077369099999E-2</v>
      </c>
      <c r="AO18" s="189">
        <v>1</v>
      </c>
      <c r="AP18" s="214">
        <f t="shared" si="0"/>
        <v>1.4502077369099999E-2</v>
      </c>
      <c r="AQ18" s="190">
        <v>4.2217599999999997</v>
      </c>
      <c r="AR18" s="191">
        <v>0.14412</v>
      </c>
      <c r="AS18" s="214">
        <f t="shared" si="1"/>
        <v>6.1224290153771607E-2</v>
      </c>
      <c r="AT18" s="214">
        <f t="shared" si="2"/>
        <v>2.0900393904346917E-3</v>
      </c>
      <c r="AU18" s="189">
        <v>0.873</v>
      </c>
      <c r="AV18" s="189">
        <v>0.76949999999999996</v>
      </c>
      <c r="AW18" s="214">
        <f t="shared" si="3"/>
        <v>5.3448805304242612E-2</v>
      </c>
      <c r="AX18" s="214">
        <f t="shared" si="4"/>
        <v>1.6082853109394952E-3</v>
      </c>
    </row>
    <row r="19" spans="1:50">
      <c r="A19" s="187">
        <v>15</v>
      </c>
      <c r="B19" s="187" t="s">
        <v>123</v>
      </c>
      <c r="C19" s="187" t="s">
        <v>128</v>
      </c>
      <c r="D19" s="187" t="s">
        <v>52</v>
      </c>
      <c r="E19" s="187" t="s">
        <v>53</v>
      </c>
      <c r="F19" s="187" t="s">
        <v>54</v>
      </c>
      <c r="G19" s="187" t="s">
        <v>55</v>
      </c>
      <c r="H19" s="186"/>
      <c r="I19" s="187" t="s">
        <v>56</v>
      </c>
      <c r="J19" s="187" t="s">
        <v>57</v>
      </c>
      <c r="K19" s="187">
        <v>0</v>
      </c>
      <c r="L19" s="187">
        <v>102</v>
      </c>
      <c r="M19" s="188">
        <v>-81.22936</v>
      </c>
      <c r="N19" s="188">
        <v>29.018470000000001</v>
      </c>
      <c r="O19" s="187" t="s">
        <v>125</v>
      </c>
      <c r="P19" s="187" t="s">
        <v>59</v>
      </c>
      <c r="Q19" s="187" t="s">
        <v>129</v>
      </c>
      <c r="R19" s="188">
        <v>49.35</v>
      </c>
      <c r="S19" s="188">
        <v>43.26</v>
      </c>
      <c r="T19" s="187" t="s">
        <v>61</v>
      </c>
      <c r="U19" s="186"/>
      <c r="V19" s="186"/>
      <c r="W19" s="186"/>
      <c r="X19" s="186"/>
      <c r="Y19" s="186"/>
      <c r="Z19" s="186"/>
      <c r="AA19" s="187" t="s">
        <v>63</v>
      </c>
      <c r="AB19" s="187" t="s">
        <v>64</v>
      </c>
      <c r="AC19" s="187" t="s">
        <v>130</v>
      </c>
      <c r="AD19" s="187" t="s">
        <v>66</v>
      </c>
      <c r="AE19" s="187" t="s">
        <v>67</v>
      </c>
      <c r="AF19" s="187">
        <v>124579</v>
      </c>
      <c r="AG19" s="187" t="s">
        <v>68</v>
      </c>
      <c r="AH19" s="187">
        <v>1</v>
      </c>
      <c r="AI19" s="187" t="s">
        <v>71</v>
      </c>
      <c r="AJ19" s="187">
        <v>4</v>
      </c>
      <c r="AK19" s="187">
        <v>8140</v>
      </c>
      <c r="AL19" s="187">
        <v>8140</v>
      </c>
      <c r="AM19" s="187">
        <v>104</v>
      </c>
      <c r="AN19" s="188">
        <v>4.2868954590600001</v>
      </c>
      <c r="AO19" s="189">
        <v>1</v>
      </c>
      <c r="AP19" s="214">
        <f t="shared" si="0"/>
        <v>4.2868954590600001</v>
      </c>
      <c r="AQ19" s="190">
        <v>9.0373129999999993</v>
      </c>
      <c r="AR19" s="191">
        <v>1.3466499999999999</v>
      </c>
      <c r="AS19" s="214">
        <f t="shared" si="1"/>
        <v>38.742016061803902</v>
      </c>
      <c r="AT19" s="214">
        <f t="shared" si="2"/>
        <v>5.7729477699431486</v>
      </c>
      <c r="AU19" s="189">
        <v>0.873</v>
      </c>
      <c r="AV19" s="189">
        <v>0.76949999999999996</v>
      </c>
      <c r="AW19" s="214">
        <f t="shared" si="3"/>
        <v>33.821780021954808</v>
      </c>
      <c r="AX19" s="214">
        <f t="shared" si="4"/>
        <v>4.4422833089712528</v>
      </c>
    </row>
    <row r="20" spans="1:50">
      <c r="A20" s="187">
        <v>15</v>
      </c>
      <c r="B20" s="187" t="s">
        <v>123</v>
      </c>
      <c r="C20" s="187" t="s">
        <v>128</v>
      </c>
      <c r="D20" s="187" t="s">
        <v>52</v>
      </c>
      <c r="E20" s="187" t="s">
        <v>53</v>
      </c>
      <c r="F20" s="187" t="s">
        <v>54</v>
      </c>
      <c r="G20" s="187" t="s">
        <v>55</v>
      </c>
      <c r="H20" s="186"/>
      <c r="I20" s="187" t="s">
        <v>56</v>
      </c>
      <c r="J20" s="187" t="s">
        <v>57</v>
      </c>
      <c r="K20" s="187">
        <v>0</v>
      </c>
      <c r="L20" s="187">
        <v>102</v>
      </c>
      <c r="M20" s="188">
        <v>-81.22936</v>
      </c>
      <c r="N20" s="188">
        <v>29.018470000000001</v>
      </c>
      <c r="O20" s="187" t="s">
        <v>125</v>
      </c>
      <c r="P20" s="187" t="s">
        <v>59</v>
      </c>
      <c r="Q20" s="187" t="s">
        <v>129</v>
      </c>
      <c r="R20" s="188">
        <v>49.35</v>
      </c>
      <c r="S20" s="188">
        <v>43.26</v>
      </c>
      <c r="T20" s="187" t="s">
        <v>61</v>
      </c>
      <c r="U20" s="186"/>
      <c r="V20" s="186"/>
      <c r="W20" s="186"/>
      <c r="X20" s="186"/>
      <c r="Y20" s="186"/>
      <c r="Z20" s="186"/>
      <c r="AA20" s="187" t="s">
        <v>63</v>
      </c>
      <c r="AB20" s="187" t="s">
        <v>64</v>
      </c>
      <c r="AC20" s="187" t="s">
        <v>130</v>
      </c>
      <c r="AD20" s="187" t="s">
        <v>66</v>
      </c>
      <c r="AE20" s="187" t="s">
        <v>67</v>
      </c>
      <c r="AF20" s="187">
        <v>130856</v>
      </c>
      <c r="AG20" s="187" t="s">
        <v>68</v>
      </c>
      <c r="AH20" s="187">
        <v>1</v>
      </c>
      <c r="AI20" s="187" t="s">
        <v>70</v>
      </c>
      <c r="AJ20" s="187">
        <v>13</v>
      </c>
      <c r="AK20" s="187">
        <v>6300</v>
      </c>
      <c r="AL20" s="187">
        <v>6300</v>
      </c>
      <c r="AM20" s="187">
        <v>113</v>
      </c>
      <c r="AN20" s="188">
        <v>0.18329629422300001</v>
      </c>
      <c r="AO20" s="189">
        <v>0.999</v>
      </c>
      <c r="AP20" s="214">
        <f t="shared" si="0"/>
        <v>0.183112997928777</v>
      </c>
      <c r="AQ20" s="190">
        <v>2.6718839999999999</v>
      </c>
      <c r="AR20" s="191">
        <v>8.8819999999999996E-2</v>
      </c>
      <c r="AS20" s="214">
        <f t="shared" si="1"/>
        <v>0.48925668935793237</v>
      </c>
      <c r="AT20" s="214">
        <f t="shared" si="2"/>
        <v>1.6264096476033971E-2</v>
      </c>
      <c r="AU20" s="189">
        <v>0.873</v>
      </c>
      <c r="AV20" s="189">
        <v>0.76949999999999996</v>
      </c>
      <c r="AW20" s="214">
        <f t="shared" si="3"/>
        <v>0.42712108980947494</v>
      </c>
      <c r="AX20" s="214">
        <f t="shared" si="4"/>
        <v>1.251522223830814E-2</v>
      </c>
    </row>
    <row r="21" spans="1:50">
      <c r="A21" s="187">
        <v>15</v>
      </c>
      <c r="B21" s="187" t="s">
        <v>123</v>
      </c>
      <c r="C21" s="187" t="s">
        <v>128</v>
      </c>
      <c r="D21" s="187" t="s">
        <v>52</v>
      </c>
      <c r="E21" s="187" t="s">
        <v>53</v>
      </c>
      <c r="F21" s="187" t="s">
        <v>54</v>
      </c>
      <c r="G21" s="187" t="s">
        <v>55</v>
      </c>
      <c r="H21" s="186"/>
      <c r="I21" s="187" t="s">
        <v>56</v>
      </c>
      <c r="J21" s="187" t="s">
        <v>57</v>
      </c>
      <c r="K21" s="187">
        <v>0</v>
      </c>
      <c r="L21" s="187">
        <v>102</v>
      </c>
      <c r="M21" s="188">
        <v>-81.22936</v>
      </c>
      <c r="N21" s="188">
        <v>29.018470000000001</v>
      </c>
      <c r="O21" s="187" t="s">
        <v>125</v>
      </c>
      <c r="P21" s="187" t="s">
        <v>59</v>
      </c>
      <c r="Q21" s="187" t="s">
        <v>129</v>
      </c>
      <c r="R21" s="188">
        <v>49.35</v>
      </c>
      <c r="S21" s="188">
        <v>43.26</v>
      </c>
      <c r="T21" s="187" t="s">
        <v>61</v>
      </c>
      <c r="U21" s="186"/>
      <c r="V21" s="186"/>
      <c r="W21" s="186"/>
      <c r="X21" s="186"/>
      <c r="Y21" s="186"/>
      <c r="Z21" s="186"/>
      <c r="AA21" s="187" t="s">
        <v>63</v>
      </c>
      <c r="AB21" s="187" t="s">
        <v>64</v>
      </c>
      <c r="AC21" s="187" t="s">
        <v>130</v>
      </c>
      <c r="AD21" s="187" t="s">
        <v>66</v>
      </c>
      <c r="AE21" s="187" t="s">
        <v>67</v>
      </c>
      <c r="AF21" s="187">
        <v>130958</v>
      </c>
      <c r="AG21" s="187" t="s">
        <v>68</v>
      </c>
      <c r="AH21" s="187">
        <v>1</v>
      </c>
      <c r="AI21" s="187" t="s">
        <v>92</v>
      </c>
      <c r="AJ21" s="187">
        <v>1</v>
      </c>
      <c r="AK21" s="187">
        <v>1100</v>
      </c>
      <c r="AL21" s="187">
        <v>1100</v>
      </c>
      <c r="AM21" s="187">
        <v>101</v>
      </c>
      <c r="AN21" s="188">
        <v>0.21752927854599999</v>
      </c>
      <c r="AO21" s="189">
        <v>1</v>
      </c>
      <c r="AP21" s="214">
        <f t="shared" si="0"/>
        <v>0.21752927854599999</v>
      </c>
      <c r="AQ21" s="190">
        <v>4.614395</v>
      </c>
      <c r="AR21" s="191">
        <v>0.78922000000000003</v>
      </c>
      <c r="AS21" s="214">
        <f t="shared" si="1"/>
        <v>1.0037660152762695</v>
      </c>
      <c r="AT21" s="214">
        <f t="shared" si="2"/>
        <v>0.17167845721407413</v>
      </c>
      <c r="AU21" s="189">
        <v>0.873</v>
      </c>
      <c r="AV21" s="189">
        <v>0.76949999999999996</v>
      </c>
      <c r="AW21" s="214">
        <f t="shared" si="3"/>
        <v>0.87628773133618332</v>
      </c>
      <c r="AX21" s="214">
        <f t="shared" si="4"/>
        <v>0.13210657282623003</v>
      </c>
    </row>
    <row r="22" spans="1:50">
      <c r="A22" s="187">
        <v>15</v>
      </c>
      <c r="B22" s="187" t="s">
        <v>123</v>
      </c>
      <c r="C22" s="187" t="s">
        <v>128</v>
      </c>
      <c r="D22" s="187" t="s">
        <v>52</v>
      </c>
      <c r="E22" s="187" t="s">
        <v>53</v>
      </c>
      <c r="F22" s="187" t="s">
        <v>54</v>
      </c>
      <c r="G22" s="187" t="s">
        <v>55</v>
      </c>
      <c r="H22" s="186"/>
      <c r="I22" s="187" t="s">
        <v>56</v>
      </c>
      <c r="J22" s="187" t="s">
        <v>57</v>
      </c>
      <c r="K22" s="187">
        <v>0</v>
      </c>
      <c r="L22" s="187">
        <v>102</v>
      </c>
      <c r="M22" s="188">
        <v>-81.22936</v>
      </c>
      <c r="N22" s="188">
        <v>29.018470000000001</v>
      </c>
      <c r="O22" s="187" t="s">
        <v>125</v>
      </c>
      <c r="P22" s="187" t="s">
        <v>59</v>
      </c>
      <c r="Q22" s="187" t="s">
        <v>129</v>
      </c>
      <c r="R22" s="188">
        <v>49.35</v>
      </c>
      <c r="S22" s="188">
        <v>43.26</v>
      </c>
      <c r="T22" s="187" t="s">
        <v>61</v>
      </c>
      <c r="U22" s="186"/>
      <c r="V22" s="186"/>
      <c r="W22" s="186"/>
      <c r="X22" s="186"/>
      <c r="Y22" s="186"/>
      <c r="Z22" s="186"/>
      <c r="AA22" s="187" t="s">
        <v>63</v>
      </c>
      <c r="AB22" s="187" t="s">
        <v>64</v>
      </c>
      <c r="AC22" s="187" t="s">
        <v>130</v>
      </c>
      <c r="AD22" s="187" t="s">
        <v>66</v>
      </c>
      <c r="AE22" s="187" t="s">
        <v>67</v>
      </c>
      <c r="AF22" s="187">
        <v>130657</v>
      </c>
      <c r="AG22" s="187" t="s">
        <v>68</v>
      </c>
      <c r="AH22" s="187">
        <v>1</v>
      </c>
      <c r="AI22" s="187" t="s">
        <v>69</v>
      </c>
      <c r="AJ22" s="187">
        <v>11</v>
      </c>
      <c r="AK22" s="187">
        <v>4340</v>
      </c>
      <c r="AL22" s="187">
        <v>4340</v>
      </c>
      <c r="AM22" s="187">
        <v>111</v>
      </c>
      <c r="AN22" s="188">
        <v>1.2232689248899999</v>
      </c>
      <c r="AO22" s="189">
        <v>1</v>
      </c>
      <c r="AP22" s="214">
        <f t="shared" si="0"/>
        <v>1.2232689248899999</v>
      </c>
      <c r="AQ22" s="190">
        <v>4.2217599999999997</v>
      </c>
      <c r="AR22" s="191">
        <v>0.14412</v>
      </c>
      <c r="AS22" s="214">
        <f t="shared" si="1"/>
        <v>5.1643478163436054</v>
      </c>
      <c r="AT22" s="214">
        <f t="shared" si="2"/>
        <v>0.1762975174551468</v>
      </c>
      <c r="AU22" s="189">
        <v>0.873</v>
      </c>
      <c r="AV22" s="189">
        <v>0.76949999999999996</v>
      </c>
      <c r="AW22" s="214">
        <f t="shared" si="3"/>
        <v>4.5084756436679676</v>
      </c>
      <c r="AX22" s="214">
        <f t="shared" si="4"/>
        <v>0.13566093968173545</v>
      </c>
    </row>
    <row r="23" spans="1:50">
      <c r="A23" s="187">
        <v>15</v>
      </c>
      <c r="B23" s="187" t="s">
        <v>123</v>
      </c>
      <c r="C23" s="187" t="s">
        <v>128</v>
      </c>
      <c r="D23" s="187" t="s">
        <v>52</v>
      </c>
      <c r="E23" s="187" t="s">
        <v>53</v>
      </c>
      <c r="F23" s="187" t="s">
        <v>54</v>
      </c>
      <c r="G23" s="187" t="s">
        <v>55</v>
      </c>
      <c r="H23" s="186"/>
      <c r="I23" s="187" t="s">
        <v>56</v>
      </c>
      <c r="J23" s="187" t="s">
        <v>57</v>
      </c>
      <c r="K23" s="187">
        <v>0</v>
      </c>
      <c r="L23" s="187">
        <v>102</v>
      </c>
      <c r="M23" s="188">
        <v>-81.22936</v>
      </c>
      <c r="N23" s="188">
        <v>29.018470000000001</v>
      </c>
      <c r="O23" s="187" t="s">
        <v>125</v>
      </c>
      <c r="P23" s="187" t="s">
        <v>59</v>
      </c>
      <c r="Q23" s="187" t="s">
        <v>129</v>
      </c>
      <c r="R23" s="188">
        <v>49.35</v>
      </c>
      <c r="S23" s="188">
        <v>43.26</v>
      </c>
      <c r="T23" s="187" t="s">
        <v>61</v>
      </c>
      <c r="U23" s="186"/>
      <c r="V23" s="186"/>
      <c r="W23" s="186"/>
      <c r="X23" s="186"/>
      <c r="Y23" s="186"/>
      <c r="Z23" s="186"/>
      <c r="AA23" s="187" t="s">
        <v>63</v>
      </c>
      <c r="AB23" s="187" t="s">
        <v>64</v>
      </c>
      <c r="AC23" s="187" t="s">
        <v>130</v>
      </c>
      <c r="AD23" s="187" t="s">
        <v>66</v>
      </c>
      <c r="AE23" s="187" t="s">
        <v>67</v>
      </c>
      <c r="AF23" s="187">
        <v>124579</v>
      </c>
      <c r="AG23" s="187" t="s">
        <v>68</v>
      </c>
      <c r="AH23" s="187">
        <v>1</v>
      </c>
      <c r="AI23" s="187" t="s">
        <v>71</v>
      </c>
      <c r="AJ23" s="187">
        <v>4</v>
      </c>
      <c r="AK23" s="187">
        <v>8140</v>
      </c>
      <c r="AL23" s="187">
        <v>8140</v>
      </c>
      <c r="AM23" s="187">
        <v>104</v>
      </c>
      <c r="AN23" s="188">
        <v>2.1867204189599998</v>
      </c>
      <c r="AO23" s="189">
        <v>1</v>
      </c>
      <c r="AP23" s="214">
        <f t="shared" si="0"/>
        <v>2.1867204189599998</v>
      </c>
      <c r="AQ23" s="190">
        <v>9.0373129999999993</v>
      </c>
      <c r="AR23" s="191">
        <v>1.3466499999999999</v>
      </c>
      <c r="AS23" s="214">
        <f t="shared" si="1"/>
        <v>19.762076869632651</v>
      </c>
      <c r="AT23" s="214">
        <f t="shared" si="2"/>
        <v>2.9447470521924837</v>
      </c>
      <c r="AU23" s="189">
        <v>0.873</v>
      </c>
      <c r="AV23" s="189">
        <v>0.76949999999999996</v>
      </c>
      <c r="AW23" s="214">
        <f t="shared" si="3"/>
        <v>17.252293107189303</v>
      </c>
      <c r="AX23" s="214">
        <f t="shared" si="4"/>
        <v>2.2659828566621161</v>
      </c>
    </row>
    <row r="24" spans="1:50">
      <c r="A24" s="187">
        <v>15</v>
      </c>
      <c r="B24" s="187" t="s">
        <v>123</v>
      </c>
      <c r="C24" s="187" t="s">
        <v>128</v>
      </c>
      <c r="D24" s="187" t="s">
        <v>52</v>
      </c>
      <c r="E24" s="187" t="s">
        <v>53</v>
      </c>
      <c r="F24" s="187" t="s">
        <v>54</v>
      </c>
      <c r="G24" s="187" t="s">
        <v>55</v>
      </c>
      <c r="H24" s="186"/>
      <c r="I24" s="187" t="s">
        <v>56</v>
      </c>
      <c r="J24" s="187" t="s">
        <v>57</v>
      </c>
      <c r="K24" s="187">
        <v>0</v>
      </c>
      <c r="L24" s="187">
        <v>102</v>
      </c>
      <c r="M24" s="188">
        <v>-81.22936</v>
      </c>
      <c r="N24" s="188">
        <v>29.018470000000001</v>
      </c>
      <c r="O24" s="187" t="s">
        <v>125</v>
      </c>
      <c r="P24" s="187" t="s">
        <v>59</v>
      </c>
      <c r="Q24" s="187" t="s">
        <v>129</v>
      </c>
      <c r="R24" s="188">
        <v>49.35</v>
      </c>
      <c r="S24" s="188">
        <v>43.26</v>
      </c>
      <c r="T24" s="187" t="s">
        <v>61</v>
      </c>
      <c r="U24" s="186"/>
      <c r="V24" s="186"/>
      <c r="W24" s="186"/>
      <c r="X24" s="186"/>
      <c r="Y24" s="186"/>
      <c r="Z24" s="186"/>
      <c r="AA24" s="187" t="s">
        <v>63</v>
      </c>
      <c r="AB24" s="187" t="s">
        <v>64</v>
      </c>
      <c r="AC24" s="187" t="s">
        <v>130</v>
      </c>
      <c r="AD24" s="187" t="s">
        <v>66</v>
      </c>
      <c r="AE24" s="187" t="s">
        <v>67</v>
      </c>
      <c r="AF24" s="187">
        <v>130933</v>
      </c>
      <c r="AG24" s="187" t="s">
        <v>68</v>
      </c>
      <c r="AH24" s="187">
        <v>1</v>
      </c>
      <c r="AI24" s="187" t="s">
        <v>70</v>
      </c>
      <c r="AJ24" s="187">
        <v>13</v>
      </c>
      <c r="AK24" s="187">
        <v>6460</v>
      </c>
      <c r="AL24" s="187">
        <v>6460</v>
      </c>
      <c r="AM24" s="187">
        <v>113</v>
      </c>
      <c r="AN24" s="188">
        <v>0.24999579670200001</v>
      </c>
      <c r="AO24" s="189">
        <v>0.999</v>
      </c>
      <c r="AP24" s="214">
        <f t="shared" si="0"/>
        <v>0.24974580090529799</v>
      </c>
      <c r="AQ24" s="190">
        <v>2.6718839999999999</v>
      </c>
      <c r="AR24" s="191">
        <v>8.8819999999999996E-2</v>
      </c>
      <c r="AS24" s="214">
        <f t="shared" si="1"/>
        <v>0.66729180950605116</v>
      </c>
      <c r="AT24" s="214">
        <f t="shared" si="2"/>
        <v>2.2182422036408567E-2</v>
      </c>
      <c r="AU24" s="189">
        <v>0.873</v>
      </c>
      <c r="AV24" s="189">
        <v>0.76949999999999996</v>
      </c>
      <c r="AW24" s="214">
        <f t="shared" si="3"/>
        <v>0.5825457496987827</v>
      </c>
      <c r="AX24" s="214">
        <f t="shared" si="4"/>
        <v>1.7069373757016393E-2</v>
      </c>
    </row>
    <row r="25" spans="1:50">
      <c r="A25" s="187">
        <v>15</v>
      </c>
      <c r="B25" s="187" t="s">
        <v>123</v>
      </c>
      <c r="C25" s="187" t="s">
        <v>128</v>
      </c>
      <c r="D25" s="187" t="s">
        <v>52</v>
      </c>
      <c r="E25" s="187" t="s">
        <v>53</v>
      </c>
      <c r="F25" s="187" t="s">
        <v>54</v>
      </c>
      <c r="G25" s="187" t="s">
        <v>55</v>
      </c>
      <c r="H25" s="186"/>
      <c r="I25" s="187" t="s">
        <v>56</v>
      </c>
      <c r="J25" s="187" t="s">
        <v>57</v>
      </c>
      <c r="K25" s="187">
        <v>0</v>
      </c>
      <c r="L25" s="187">
        <v>102</v>
      </c>
      <c r="M25" s="188">
        <v>-81.22936</v>
      </c>
      <c r="N25" s="188">
        <v>29.018470000000001</v>
      </c>
      <c r="O25" s="187" t="s">
        <v>125</v>
      </c>
      <c r="P25" s="187" t="s">
        <v>59</v>
      </c>
      <c r="Q25" s="187" t="s">
        <v>129</v>
      </c>
      <c r="R25" s="188">
        <v>49.35</v>
      </c>
      <c r="S25" s="188">
        <v>43.26</v>
      </c>
      <c r="T25" s="187" t="s">
        <v>61</v>
      </c>
      <c r="U25" s="186"/>
      <c r="V25" s="186"/>
      <c r="W25" s="186"/>
      <c r="X25" s="186"/>
      <c r="Y25" s="186"/>
      <c r="Z25" s="186"/>
      <c r="AA25" s="187" t="s">
        <v>63</v>
      </c>
      <c r="AB25" s="187" t="s">
        <v>64</v>
      </c>
      <c r="AC25" s="187" t="s">
        <v>130</v>
      </c>
      <c r="AD25" s="187" t="s">
        <v>66</v>
      </c>
      <c r="AE25" s="187" t="s">
        <v>67</v>
      </c>
      <c r="AF25" s="187">
        <v>130937</v>
      </c>
      <c r="AG25" s="187" t="s">
        <v>68</v>
      </c>
      <c r="AH25" s="187">
        <v>1</v>
      </c>
      <c r="AI25" s="187" t="s">
        <v>70</v>
      </c>
      <c r="AJ25" s="187">
        <v>13</v>
      </c>
      <c r="AK25" s="187">
        <v>6300</v>
      </c>
      <c r="AL25" s="187">
        <v>6300</v>
      </c>
      <c r="AM25" s="187">
        <v>113</v>
      </c>
      <c r="AN25" s="188">
        <v>0.83227391733599998</v>
      </c>
      <c r="AO25" s="189">
        <v>0.999</v>
      </c>
      <c r="AP25" s="214">
        <f t="shared" si="0"/>
        <v>0.831441643418664</v>
      </c>
      <c r="AQ25" s="190">
        <v>2.6718839999999999</v>
      </c>
      <c r="AR25" s="191">
        <v>8.8819999999999996E-2</v>
      </c>
      <c r="AS25" s="214">
        <f t="shared" si="1"/>
        <v>2.2215156239840335</v>
      </c>
      <c r="AT25" s="214">
        <f t="shared" si="2"/>
        <v>7.3848646768445728E-2</v>
      </c>
      <c r="AU25" s="189">
        <v>0.873</v>
      </c>
      <c r="AV25" s="189">
        <v>0.76949999999999996</v>
      </c>
      <c r="AW25" s="214">
        <f t="shared" si="3"/>
        <v>1.9393831397380612</v>
      </c>
      <c r="AX25" s="214">
        <f t="shared" si="4"/>
        <v>5.6826533688318984E-2</v>
      </c>
    </row>
    <row r="26" spans="1:50">
      <c r="A26" s="187">
        <v>15</v>
      </c>
      <c r="B26" s="187" t="s">
        <v>123</v>
      </c>
      <c r="C26" s="187" t="s">
        <v>128</v>
      </c>
      <c r="D26" s="187" t="s">
        <v>52</v>
      </c>
      <c r="E26" s="187" t="s">
        <v>53</v>
      </c>
      <c r="F26" s="187" t="s">
        <v>54</v>
      </c>
      <c r="G26" s="187" t="s">
        <v>55</v>
      </c>
      <c r="H26" s="186"/>
      <c r="I26" s="187" t="s">
        <v>56</v>
      </c>
      <c r="J26" s="187" t="s">
        <v>57</v>
      </c>
      <c r="K26" s="187">
        <v>0</v>
      </c>
      <c r="L26" s="187">
        <v>102</v>
      </c>
      <c r="M26" s="188">
        <v>-81.22936</v>
      </c>
      <c r="N26" s="188">
        <v>29.018470000000001</v>
      </c>
      <c r="O26" s="187" t="s">
        <v>125</v>
      </c>
      <c r="P26" s="187" t="s">
        <v>59</v>
      </c>
      <c r="Q26" s="187" t="s">
        <v>129</v>
      </c>
      <c r="R26" s="188">
        <v>49.35</v>
      </c>
      <c r="S26" s="188">
        <v>43.26</v>
      </c>
      <c r="T26" s="187" t="s">
        <v>61</v>
      </c>
      <c r="U26" s="186"/>
      <c r="V26" s="186"/>
      <c r="W26" s="186"/>
      <c r="X26" s="186"/>
      <c r="Y26" s="186"/>
      <c r="Z26" s="186"/>
      <c r="AA26" s="187" t="s">
        <v>63</v>
      </c>
      <c r="AB26" s="187" t="s">
        <v>64</v>
      </c>
      <c r="AC26" s="187" t="s">
        <v>130</v>
      </c>
      <c r="AD26" s="187" t="s">
        <v>66</v>
      </c>
      <c r="AE26" s="187" t="s">
        <v>67</v>
      </c>
      <c r="AF26" s="187">
        <v>131061</v>
      </c>
      <c r="AG26" s="187" t="s">
        <v>68</v>
      </c>
      <c r="AH26" s="187">
        <v>1</v>
      </c>
      <c r="AI26" s="187" t="s">
        <v>131</v>
      </c>
      <c r="AJ26" s="187">
        <v>12</v>
      </c>
      <c r="AK26" s="187">
        <v>5300</v>
      </c>
      <c r="AL26" s="187">
        <v>5300</v>
      </c>
      <c r="AM26" s="187">
        <v>112</v>
      </c>
      <c r="AN26" s="188">
        <v>0.16992553467499999</v>
      </c>
      <c r="AO26" s="189">
        <v>0.66</v>
      </c>
      <c r="AP26" s="214">
        <f t="shared" si="0"/>
        <v>0.1121508528855</v>
      </c>
      <c r="AQ26" s="190">
        <v>2.6722459999999999</v>
      </c>
      <c r="AR26" s="191">
        <v>8.8840000000000002E-2</v>
      </c>
      <c r="AS26" s="214">
        <f t="shared" si="1"/>
        <v>0.29969466801986583</v>
      </c>
      <c r="AT26" s="214">
        <f t="shared" si="2"/>
        <v>9.96348177034782E-3</v>
      </c>
      <c r="AU26" s="189">
        <v>0.873</v>
      </c>
      <c r="AV26" s="189">
        <v>0.76949999999999996</v>
      </c>
      <c r="AW26" s="214">
        <f t="shared" si="3"/>
        <v>0.26163344518134285</v>
      </c>
      <c r="AX26" s="214">
        <f t="shared" si="4"/>
        <v>7.6668992222826467E-3</v>
      </c>
    </row>
    <row r="27" spans="1:50">
      <c r="A27" s="187">
        <v>15</v>
      </c>
      <c r="B27" s="187" t="s">
        <v>123</v>
      </c>
      <c r="C27" s="187" t="s">
        <v>128</v>
      </c>
      <c r="D27" s="187" t="s">
        <v>52</v>
      </c>
      <c r="E27" s="187" t="s">
        <v>53</v>
      </c>
      <c r="F27" s="187" t="s">
        <v>54</v>
      </c>
      <c r="G27" s="187" t="s">
        <v>55</v>
      </c>
      <c r="H27" s="186"/>
      <c r="I27" s="187" t="s">
        <v>56</v>
      </c>
      <c r="J27" s="187" t="s">
        <v>57</v>
      </c>
      <c r="K27" s="187">
        <v>0</v>
      </c>
      <c r="L27" s="187">
        <v>102</v>
      </c>
      <c r="M27" s="188">
        <v>-81.22936</v>
      </c>
      <c r="N27" s="188">
        <v>29.018470000000001</v>
      </c>
      <c r="O27" s="187" t="s">
        <v>125</v>
      </c>
      <c r="P27" s="187" t="s">
        <v>59</v>
      </c>
      <c r="Q27" s="187" t="s">
        <v>129</v>
      </c>
      <c r="R27" s="188">
        <v>49.35</v>
      </c>
      <c r="S27" s="188">
        <v>43.26</v>
      </c>
      <c r="T27" s="187" t="s">
        <v>61</v>
      </c>
      <c r="U27" s="186"/>
      <c r="V27" s="186"/>
      <c r="W27" s="186"/>
      <c r="X27" s="186"/>
      <c r="Y27" s="186"/>
      <c r="Z27" s="186"/>
      <c r="AA27" s="187" t="s">
        <v>63</v>
      </c>
      <c r="AB27" s="187" t="s">
        <v>64</v>
      </c>
      <c r="AC27" s="187" t="s">
        <v>130</v>
      </c>
      <c r="AD27" s="187" t="s">
        <v>66</v>
      </c>
      <c r="AE27" s="187" t="s">
        <v>67</v>
      </c>
      <c r="AF27" s="187">
        <v>130990</v>
      </c>
      <c r="AG27" s="187" t="s">
        <v>68</v>
      </c>
      <c r="AH27" s="187">
        <v>1</v>
      </c>
      <c r="AI27" s="187" t="s">
        <v>69</v>
      </c>
      <c r="AJ27" s="187">
        <v>11</v>
      </c>
      <c r="AK27" s="187">
        <v>4110</v>
      </c>
      <c r="AL27" s="187">
        <v>4110</v>
      </c>
      <c r="AM27" s="187">
        <v>111</v>
      </c>
      <c r="AN27" s="188">
        <v>0.92604290533400002</v>
      </c>
      <c r="AO27" s="189">
        <v>1</v>
      </c>
      <c r="AP27" s="214">
        <f t="shared" si="0"/>
        <v>0.92604290533400002</v>
      </c>
      <c r="AQ27" s="190">
        <v>4.2217599999999997</v>
      </c>
      <c r="AR27" s="191">
        <v>0.14412</v>
      </c>
      <c r="AS27" s="214">
        <f t="shared" si="1"/>
        <v>3.9095308960228676</v>
      </c>
      <c r="AT27" s="214">
        <f t="shared" si="2"/>
        <v>0.13346130351673607</v>
      </c>
      <c r="AU27" s="189">
        <v>0.873</v>
      </c>
      <c r="AV27" s="189">
        <v>0.76949999999999996</v>
      </c>
      <c r="AW27" s="214">
        <f t="shared" si="3"/>
        <v>3.4130204722279633</v>
      </c>
      <c r="AX27" s="214">
        <f t="shared" si="4"/>
        <v>0.10269847305612841</v>
      </c>
    </row>
    <row r="28" spans="1:50">
      <c r="A28" s="187">
        <v>15</v>
      </c>
      <c r="B28" s="187" t="s">
        <v>123</v>
      </c>
      <c r="C28" s="187" t="s">
        <v>128</v>
      </c>
      <c r="D28" s="187" t="s">
        <v>52</v>
      </c>
      <c r="E28" s="187" t="s">
        <v>53</v>
      </c>
      <c r="F28" s="187" t="s">
        <v>54</v>
      </c>
      <c r="G28" s="187" t="s">
        <v>55</v>
      </c>
      <c r="H28" s="186"/>
      <c r="I28" s="187" t="s">
        <v>56</v>
      </c>
      <c r="J28" s="187" t="s">
        <v>57</v>
      </c>
      <c r="K28" s="187">
        <v>0</v>
      </c>
      <c r="L28" s="187">
        <v>102</v>
      </c>
      <c r="M28" s="188">
        <v>-81.22936</v>
      </c>
      <c r="N28" s="188">
        <v>29.018470000000001</v>
      </c>
      <c r="O28" s="187" t="s">
        <v>125</v>
      </c>
      <c r="P28" s="187" t="s">
        <v>59</v>
      </c>
      <c r="Q28" s="187" t="s">
        <v>129</v>
      </c>
      <c r="R28" s="188">
        <v>49.35</v>
      </c>
      <c r="S28" s="188">
        <v>43.26</v>
      </c>
      <c r="T28" s="187" t="s">
        <v>61</v>
      </c>
      <c r="U28" s="186"/>
      <c r="V28" s="186"/>
      <c r="W28" s="186"/>
      <c r="X28" s="186"/>
      <c r="Y28" s="186"/>
      <c r="Z28" s="186"/>
      <c r="AA28" s="187" t="s">
        <v>63</v>
      </c>
      <c r="AB28" s="187" t="s">
        <v>64</v>
      </c>
      <c r="AC28" s="187" t="s">
        <v>130</v>
      </c>
      <c r="AD28" s="187" t="s">
        <v>66</v>
      </c>
      <c r="AE28" s="187" t="s">
        <v>67</v>
      </c>
      <c r="AF28" s="187">
        <v>124579</v>
      </c>
      <c r="AG28" s="187" t="s">
        <v>68</v>
      </c>
      <c r="AH28" s="187">
        <v>1</v>
      </c>
      <c r="AI28" s="187" t="s">
        <v>71</v>
      </c>
      <c r="AJ28" s="187">
        <v>4</v>
      </c>
      <c r="AK28" s="187">
        <v>8140</v>
      </c>
      <c r="AL28" s="187">
        <v>8140</v>
      </c>
      <c r="AM28" s="187">
        <v>104</v>
      </c>
      <c r="AN28" s="188">
        <v>6.0748751065800004</v>
      </c>
      <c r="AO28" s="189">
        <v>1</v>
      </c>
      <c r="AP28" s="214">
        <f t="shared" si="0"/>
        <v>6.0748751065800004</v>
      </c>
      <c r="AQ28" s="190">
        <v>9.0373129999999993</v>
      </c>
      <c r="AR28" s="191">
        <v>1.3466499999999999</v>
      </c>
      <c r="AS28" s="214">
        <f t="shared" si="1"/>
        <v>54.900547774071818</v>
      </c>
      <c r="AT28" s="214">
        <f t="shared" si="2"/>
        <v>8.1807305622759561</v>
      </c>
      <c r="AU28" s="189">
        <v>0.873</v>
      </c>
      <c r="AV28" s="189">
        <v>0.76949999999999996</v>
      </c>
      <c r="AW28" s="214">
        <f t="shared" si="3"/>
        <v>47.928178206764699</v>
      </c>
      <c r="AX28" s="214">
        <f t="shared" si="4"/>
        <v>6.2950721676713481</v>
      </c>
    </row>
    <row r="29" spans="1:50">
      <c r="A29" s="187">
        <v>15</v>
      </c>
      <c r="B29" s="187" t="s">
        <v>123</v>
      </c>
      <c r="C29" s="187" t="s">
        <v>128</v>
      </c>
      <c r="D29" s="187" t="s">
        <v>52</v>
      </c>
      <c r="E29" s="187" t="s">
        <v>53</v>
      </c>
      <c r="F29" s="187" t="s">
        <v>54</v>
      </c>
      <c r="G29" s="187" t="s">
        <v>55</v>
      </c>
      <c r="H29" s="186"/>
      <c r="I29" s="187" t="s">
        <v>56</v>
      </c>
      <c r="J29" s="187" t="s">
        <v>57</v>
      </c>
      <c r="K29" s="187">
        <v>0</v>
      </c>
      <c r="L29" s="187">
        <v>102</v>
      </c>
      <c r="M29" s="188">
        <v>-81.22936</v>
      </c>
      <c r="N29" s="188">
        <v>29.018470000000001</v>
      </c>
      <c r="O29" s="187" t="s">
        <v>125</v>
      </c>
      <c r="P29" s="187" t="s">
        <v>59</v>
      </c>
      <c r="Q29" s="187" t="s">
        <v>129</v>
      </c>
      <c r="R29" s="188">
        <v>49.35</v>
      </c>
      <c r="S29" s="188">
        <v>43.26</v>
      </c>
      <c r="T29" s="187" t="s">
        <v>61</v>
      </c>
      <c r="U29" s="186"/>
      <c r="V29" s="186"/>
      <c r="W29" s="186"/>
      <c r="X29" s="186"/>
      <c r="Y29" s="186"/>
      <c r="Z29" s="186"/>
      <c r="AA29" s="187" t="s">
        <v>63</v>
      </c>
      <c r="AB29" s="187" t="s">
        <v>64</v>
      </c>
      <c r="AC29" s="187" t="s">
        <v>130</v>
      </c>
      <c r="AD29" s="187" t="s">
        <v>66</v>
      </c>
      <c r="AE29" s="187" t="s">
        <v>67</v>
      </c>
      <c r="AF29" s="187">
        <v>130856</v>
      </c>
      <c r="AG29" s="187" t="s">
        <v>68</v>
      </c>
      <c r="AH29" s="187">
        <v>1</v>
      </c>
      <c r="AI29" s="187" t="s">
        <v>70</v>
      </c>
      <c r="AJ29" s="187">
        <v>13</v>
      </c>
      <c r="AK29" s="187">
        <v>6300</v>
      </c>
      <c r="AL29" s="187">
        <v>6300</v>
      </c>
      <c r="AM29" s="187">
        <v>113</v>
      </c>
      <c r="AN29" s="188">
        <v>1.54480367941</v>
      </c>
      <c r="AO29" s="189">
        <v>0.999</v>
      </c>
      <c r="AP29" s="214">
        <f t="shared" si="0"/>
        <v>1.5432588757305901</v>
      </c>
      <c r="AQ29" s="190">
        <v>2.6718839999999999</v>
      </c>
      <c r="AR29" s="191">
        <v>8.8819999999999996E-2</v>
      </c>
      <c r="AS29" s="214">
        <f t="shared" si="1"/>
        <v>4.1234086979225522</v>
      </c>
      <c r="AT29" s="214">
        <f t="shared" si="2"/>
        <v>0.13707225334239101</v>
      </c>
      <c r="AU29" s="189">
        <v>0.873</v>
      </c>
      <c r="AV29" s="189">
        <v>0.76949999999999996</v>
      </c>
      <c r="AW29" s="214">
        <f t="shared" si="3"/>
        <v>3.599735793286388</v>
      </c>
      <c r="AX29" s="214">
        <f t="shared" si="4"/>
        <v>0.10547709894696988</v>
      </c>
    </row>
    <row r="30" spans="1:50">
      <c r="A30" s="187">
        <v>15</v>
      </c>
      <c r="B30" s="187" t="s">
        <v>123</v>
      </c>
      <c r="C30" s="187" t="s">
        <v>128</v>
      </c>
      <c r="D30" s="187" t="s">
        <v>52</v>
      </c>
      <c r="E30" s="187" t="s">
        <v>53</v>
      </c>
      <c r="F30" s="187" t="s">
        <v>54</v>
      </c>
      <c r="G30" s="187" t="s">
        <v>55</v>
      </c>
      <c r="H30" s="186"/>
      <c r="I30" s="187" t="s">
        <v>56</v>
      </c>
      <c r="J30" s="187" t="s">
        <v>57</v>
      </c>
      <c r="K30" s="187">
        <v>0</v>
      </c>
      <c r="L30" s="187">
        <v>102</v>
      </c>
      <c r="M30" s="188">
        <v>-81.22936</v>
      </c>
      <c r="N30" s="188">
        <v>29.018470000000001</v>
      </c>
      <c r="O30" s="187" t="s">
        <v>125</v>
      </c>
      <c r="P30" s="187" t="s">
        <v>59</v>
      </c>
      <c r="Q30" s="187" t="s">
        <v>129</v>
      </c>
      <c r="R30" s="188">
        <v>49.35</v>
      </c>
      <c r="S30" s="188">
        <v>43.26</v>
      </c>
      <c r="T30" s="187" t="s">
        <v>61</v>
      </c>
      <c r="U30" s="186"/>
      <c r="V30" s="186"/>
      <c r="W30" s="186"/>
      <c r="X30" s="186"/>
      <c r="Y30" s="186"/>
      <c r="Z30" s="186"/>
      <c r="AA30" s="187" t="s">
        <v>63</v>
      </c>
      <c r="AB30" s="187" t="s">
        <v>64</v>
      </c>
      <c r="AC30" s="187" t="s">
        <v>130</v>
      </c>
      <c r="AD30" s="187" t="s">
        <v>66</v>
      </c>
      <c r="AE30" s="187" t="s">
        <v>67</v>
      </c>
      <c r="AF30" s="187">
        <v>130894</v>
      </c>
      <c r="AG30" s="187" t="s">
        <v>68</v>
      </c>
      <c r="AH30" s="187">
        <v>1</v>
      </c>
      <c r="AI30" s="187" t="s">
        <v>92</v>
      </c>
      <c r="AJ30" s="187">
        <v>1</v>
      </c>
      <c r="AK30" s="187">
        <v>1100</v>
      </c>
      <c r="AL30" s="187">
        <v>1100</v>
      </c>
      <c r="AM30" s="187">
        <v>101</v>
      </c>
      <c r="AN30" s="188">
        <v>0.77349588384400003</v>
      </c>
      <c r="AO30" s="189">
        <v>1</v>
      </c>
      <c r="AP30" s="214">
        <f t="shared" si="0"/>
        <v>0.77349588384400003</v>
      </c>
      <c r="AQ30" s="190">
        <v>4.614395</v>
      </c>
      <c r="AR30" s="191">
        <v>0.78922000000000003</v>
      </c>
      <c r="AS30" s="214">
        <f t="shared" si="1"/>
        <v>3.5692155389303344</v>
      </c>
      <c r="AT30" s="214">
        <f t="shared" si="2"/>
        <v>0.61045842144736173</v>
      </c>
      <c r="AU30" s="189">
        <v>0.873</v>
      </c>
      <c r="AV30" s="189">
        <v>0.76949999999999996</v>
      </c>
      <c r="AW30" s="214">
        <f t="shared" si="3"/>
        <v>3.1159251654861819</v>
      </c>
      <c r="AX30" s="214">
        <f t="shared" si="4"/>
        <v>0.46974775530374485</v>
      </c>
    </row>
    <row r="31" spans="1:50">
      <c r="A31" s="187">
        <v>15</v>
      </c>
      <c r="B31" s="187" t="s">
        <v>123</v>
      </c>
      <c r="C31" s="187" t="s">
        <v>128</v>
      </c>
      <c r="D31" s="187" t="s">
        <v>52</v>
      </c>
      <c r="E31" s="187" t="s">
        <v>53</v>
      </c>
      <c r="F31" s="187" t="s">
        <v>54</v>
      </c>
      <c r="G31" s="187" t="s">
        <v>55</v>
      </c>
      <c r="H31" s="186"/>
      <c r="I31" s="187" t="s">
        <v>56</v>
      </c>
      <c r="J31" s="187" t="s">
        <v>57</v>
      </c>
      <c r="K31" s="187">
        <v>0</v>
      </c>
      <c r="L31" s="187">
        <v>102</v>
      </c>
      <c r="M31" s="188">
        <v>-81.22936</v>
      </c>
      <c r="N31" s="188">
        <v>29.018470000000001</v>
      </c>
      <c r="O31" s="187" t="s">
        <v>125</v>
      </c>
      <c r="P31" s="187" t="s">
        <v>59</v>
      </c>
      <c r="Q31" s="187" t="s">
        <v>129</v>
      </c>
      <c r="R31" s="188">
        <v>49.35</v>
      </c>
      <c r="S31" s="188">
        <v>43.26</v>
      </c>
      <c r="T31" s="187" t="s">
        <v>61</v>
      </c>
      <c r="U31" s="186"/>
      <c r="V31" s="186"/>
      <c r="W31" s="186"/>
      <c r="X31" s="186"/>
      <c r="Y31" s="186"/>
      <c r="Z31" s="186"/>
      <c r="AA31" s="187" t="s">
        <v>63</v>
      </c>
      <c r="AB31" s="187" t="s">
        <v>64</v>
      </c>
      <c r="AC31" s="187" t="s">
        <v>130</v>
      </c>
      <c r="AD31" s="187" t="s">
        <v>66</v>
      </c>
      <c r="AE31" s="187" t="s">
        <v>67</v>
      </c>
      <c r="AF31" s="187">
        <v>130937</v>
      </c>
      <c r="AG31" s="187" t="s">
        <v>68</v>
      </c>
      <c r="AH31" s="187">
        <v>1</v>
      </c>
      <c r="AI31" s="187" t="s">
        <v>70</v>
      </c>
      <c r="AJ31" s="187">
        <v>13</v>
      </c>
      <c r="AK31" s="187">
        <v>6300</v>
      </c>
      <c r="AL31" s="187">
        <v>6300</v>
      </c>
      <c r="AM31" s="187">
        <v>113</v>
      </c>
      <c r="AN31" s="188">
        <v>0.16192900442700001</v>
      </c>
      <c r="AO31" s="189">
        <v>0.999</v>
      </c>
      <c r="AP31" s="214">
        <f t="shared" si="0"/>
        <v>0.16176707542257301</v>
      </c>
      <c r="AQ31" s="190">
        <v>2.6718839999999999</v>
      </c>
      <c r="AR31" s="191">
        <v>8.8819999999999996E-2</v>
      </c>
      <c r="AS31" s="214">
        <f t="shared" si="1"/>
        <v>0.43222286054836606</v>
      </c>
      <c r="AT31" s="214">
        <f t="shared" si="2"/>
        <v>1.4368151639032935E-2</v>
      </c>
      <c r="AU31" s="189">
        <v>0.873</v>
      </c>
      <c r="AV31" s="189">
        <v>0.76949999999999996</v>
      </c>
      <c r="AW31" s="214">
        <f t="shared" si="3"/>
        <v>0.37733055725872355</v>
      </c>
      <c r="AX31" s="214">
        <f t="shared" si="4"/>
        <v>1.1056292686235843E-2</v>
      </c>
    </row>
    <row r="32" spans="1:50">
      <c r="A32" s="187">
        <v>15</v>
      </c>
      <c r="B32" s="187" t="s">
        <v>123</v>
      </c>
      <c r="C32" s="187" t="s">
        <v>128</v>
      </c>
      <c r="D32" s="187" t="s">
        <v>52</v>
      </c>
      <c r="E32" s="187" t="s">
        <v>53</v>
      </c>
      <c r="F32" s="187" t="s">
        <v>54</v>
      </c>
      <c r="G32" s="187" t="s">
        <v>55</v>
      </c>
      <c r="H32" s="186"/>
      <c r="I32" s="187" t="s">
        <v>56</v>
      </c>
      <c r="J32" s="187" t="s">
        <v>57</v>
      </c>
      <c r="K32" s="187">
        <v>0</v>
      </c>
      <c r="L32" s="187">
        <v>102</v>
      </c>
      <c r="M32" s="188">
        <v>-81.22936</v>
      </c>
      <c r="N32" s="188">
        <v>29.018470000000001</v>
      </c>
      <c r="O32" s="187" t="s">
        <v>125</v>
      </c>
      <c r="P32" s="187" t="s">
        <v>59</v>
      </c>
      <c r="Q32" s="187" t="s">
        <v>129</v>
      </c>
      <c r="R32" s="188">
        <v>49.35</v>
      </c>
      <c r="S32" s="188">
        <v>43.26</v>
      </c>
      <c r="T32" s="187" t="s">
        <v>61</v>
      </c>
      <c r="U32" s="186"/>
      <c r="V32" s="186"/>
      <c r="W32" s="186"/>
      <c r="X32" s="186"/>
      <c r="Y32" s="186"/>
      <c r="Z32" s="186"/>
      <c r="AA32" s="187" t="s">
        <v>63</v>
      </c>
      <c r="AB32" s="187" t="s">
        <v>64</v>
      </c>
      <c r="AC32" s="187" t="s">
        <v>130</v>
      </c>
      <c r="AD32" s="187" t="s">
        <v>66</v>
      </c>
      <c r="AE32" s="187" t="s">
        <v>67</v>
      </c>
      <c r="AF32" s="187">
        <v>130958</v>
      </c>
      <c r="AG32" s="187" t="s">
        <v>68</v>
      </c>
      <c r="AH32" s="187">
        <v>1</v>
      </c>
      <c r="AI32" s="187" t="s">
        <v>92</v>
      </c>
      <c r="AJ32" s="187">
        <v>1</v>
      </c>
      <c r="AK32" s="187">
        <v>1100</v>
      </c>
      <c r="AL32" s="187">
        <v>1100</v>
      </c>
      <c r="AM32" s="187">
        <v>101</v>
      </c>
      <c r="AN32" s="188">
        <v>2.96787091722</v>
      </c>
      <c r="AO32" s="189">
        <v>1</v>
      </c>
      <c r="AP32" s="214">
        <f t="shared" si="0"/>
        <v>2.96787091722</v>
      </c>
      <c r="AQ32" s="190">
        <v>4.614395</v>
      </c>
      <c r="AR32" s="191">
        <v>0.78922000000000003</v>
      </c>
      <c r="AS32" s="214">
        <f t="shared" si="1"/>
        <v>13.694928721065383</v>
      </c>
      <c r="AT32" s="214">
        <f t="shared" si="2"/>
        <v>2.3423030852883686</v>
      </c>
      <c r="AU32" s="189">
        <v>0.873</v>
      </c>
      <c r="AV32" s="189">
        <v>0.76949999999999996</v>
      </c>
      <c r="AW32" s="214">
        <f t="shared" si="3"/>
        <v>11.955672773490079</v>
      </c>
      <c r="AX32" s="214">
        <f t="shared" si="4"/>
        <v>1.8024022241293995</v>
      </c>
    </row>
    <row r="33" spans="1:50">
      <c r="A33" s="187">
        <v>15</v>
      </c>
      <c r="B33" s="187" t="s">
        <v>123</v>
      </c>
      <c r="C33" s="187" t="s">
        <v>128</v>
      </c>
      <c r="D33" s="187" t="s">
        <v>52</v>
      </c>
      <c r="E33" s="187" t="s">
        <v>53</v>
      </c>
      <c r="F33" s="187" t="s">
        <v>54</v>
      </c>
      <c r="G33" s="187" t="s">
        <v>55</v>
      </c>
      <c r="H33" s="186"/>
      <c r="I33" s="187" t="s">
        <v>56</v>
      </c>
      <c r="J33" s="187" t="s">
        <v>57</v>
      </c>
      <c r="K33" s="187">
        <v>0</v>
      </c>
      <c r="L33" s="187">
        <v>102</v>
      </c>
      <c r="M33" s="188">
        <v>-81.22936</v>
      </c>
      <c r="N33" s="188">
        <v>29.018470000000001</v>
      </c>
      <c r="O33" s="187" t="s">
        <v>125</v>
      </c>
      <c r="P33" s="187" t="s">
        <v>59</v>
      </c>
      <c r="Q33" s="187" t="s">
        <v>129</v>
      </c>
      <c r="R33" s="188">
        <v>49.35</v>
      </c>
      <c r="S33" s="188">
        <v>43.26</v>
      </c>
      <c r="T33" s="187" t="s">
        <v>61</v>
      </c>
      <c r="U33" s="186"/>
      <c r="V33" s="186"/>
      <c r="W33" s="186"/>
      <c r="X33" s="186"/>
      <c r="Y33" s="186"/>
      <c r="Z33" s="186"/>
      <c r="AA33" s="187" t="s">
        <v>63</v>
      </c>
      <c r="AB33" s="187" t="s">
        <v>64</v>
      </c>
      <c r="AC33" s="187" t="s">
        <v>130</v>
      </c>
      <c r="AD33" s="187" t="s">
        <v>66</v>
      </c>
      <c r="AE33" s="187" t="s">
        <v>67</v>
      </c>
      <c r="AF33" s="187">
        <v>130657</v>
      </c>
      <c r="AG33" s="187" t="s">
        <v>68</v>
      </c>
      <c r="AH33" s="187">
        <v>1</v>
      </c>
      <c r="AI33" s="187" t="s">
        <v>69</v>
      </c>
      <c r="AJ33" s="187">
        <v>11</v>
      </c>
      <c r="AK33" s="187">
        <v>4340</v>
      </c>
      <c r="AL33" s="187">
        <v>4340</v>
      </c>
      <c r="AM33" s="187">
        <v>111</v>
      </c>
      <c r="AN33" s="188">
        <v>0.82621343352800003</v>
      </c>
      <c r="AO33" s="189">
        <v>1</v>
      </c>
      <c r="AP33" s="214">
        <f t="shared" si="0"/>
        <v>0.82621343352800003</v>
      </c>
      <c r="AQ33" s="190">
        <v>4.2217599999999997</v>
      </c>
      <c r="AR33" s="191">
        <v>0.14412</v>
      </c>
      <c r="AS33" s="214">
        <f t="shared" si="1"/>
        <v>3.4880748251311693</v>
      </c>
      <c r="AT33" s="214">
        <f t="shared" si="2"/>
        <v>0.11907388004005537</v>
      </c>
      <c r="AU33" s="189">
        <v>0.873</v>
      </c>
      <c r="AV33" s="189">
        <v>0.76949999999999996</v>
      </c>
      <c r="AW33" s="214">
        <f t="shared" si="3"/>
        <v>3.0450893223395106</v>
      </c>
      <c r="AX33" s="214">
        <f t="shared" si="4"/>
        <v>9.1627350690822604E-2</v>
      </c>
    </row>
    <row r="34" spans="1:50">
      <c r="A34" s="187">
        <v>15</v>
      </c>
      <c r="B34" s="187" t="s">
        <v>123</v>
      </c>
      <c r="C34" s="187" t="s">
        <v>128</v>
      </c>
      <c r="D34" s="187" t="s">
        <v>52</v>
      </c>
      <c r="E34" s="187" t="s">
        <v>53</v>
      </c>
      <c r="F34" s="187" t="s">
        <v>54</v>
      </c>
      <c r="G34" s="187" t="s">
        <v>55</v>
      </c>
      <c r="H34" s="186"/>
      <c r="I34" s="187" t="s">
        <v>56</v>
      </c>
      <c r="J34" s="187" t="s">
        <v>57</v>
      </c>
      <c r="K34" s="187">
        <v>0</v>
      </c>
      <c r="L34" s="187">
        <v>102</v>
      </c>
      <c r="M34" s="188">
        <v>-81.22936</v>
      </c>
      <c r="N34" s="188">
        <v>29.018470000000001</v>
      </c>
      <c r="O34" s="187" t="s">
        <v>125</v>
      </c>
      <c r="P34" s="187" t="s">
        <v>59</v>
      </c>
      <c r="Q34" s="187" t="s">
        <v>129</v>
      </c>
      <c r="R34" s="188">
        <v>49.35</v>
      </c>
      <c r="S34" s="188">
        <v>43.26</v>
      </c>
      <c r="T34" s="187" t="s">
        <v>61</v>
      </c>
      <c r="U34" s="186"/>
      <c r="V34" s="186"/>
      <c r="W34" s="186"/>
      <c r="X34" s="186"/>
      <c r="Y34" s="186"/>
      <c r="Z34" s="186"/>
      <c r="AA34" s="187" t="s">
        <v>63</v>
      </c>
      <c r="AB34" s="187" t="s">
        <v>64</v>
      </c>
      <c r="AC34" s="187" t="s">
        <v>130</v>
      </c>
      <c r="AD34" s="187" t="s">
        <v>66</v>
      </c>
      <c r="AE34" s="187" t="s">
        <v>67</v>
      </c>
      <c r="AF34" s="187">
        <v>130413</v>
      </c>
      <c r="AG34" s="187" t="s">
        <v>68</v>
      </c>
      <c r="AH34" s="187">
        <v>1</v>
      </c>
      <c r="AI34" s="187" t="s">
        <v>69</v>
      </c>
      <c r="AJ34" s="187">
        <v>11</v>
      </c>
      <c r="AK34" s="187">
        <v>4110</v>
      </c>
      <c r="AL34" s="187">
        <v>4110</v>
      </c>
      <c r="AM34" s="187">
        <v>111</v>
      </c>
      <c r="AN34" s="188">
        <v>2.3994997366400002</v>
      </c>
      <c r="AO34" s="189">
        <v>1</v>
      </c>
      <c r="AP34" s="214">
        <f t="shared" si="0"/>
        <v>2.3994997366400002</v>
      </c>
      <c r="AQ34" s="190">
        <v>4.2217599999999997</v>
      </c>
      <c r="AR34" s="191">
        <v>0.14412</v>
      </c>
      <c r="AS34" s="214">
        <f t="shared" si="1"/>
        <v>10.130112008157287</v>
      </c>
      <c r="AT34" s="214">
        <f t="shared" si="2"/>
        <v>0.34581590204455681</v>
      </c>
      <c r="AU34" s="189">
        <v>0.873</v>
      </c>
      <c r="AV34" s="189">
        <v>0.76949999999999996</v>
      </c>
      <c r="AW34" s="214">
        <f t="shared" si="3"/>
        <v>8.8435877831213112</v>
      </c>
      <c r="AX34" s="214">
        <f t="shared" si="4"/>
        <v>0.26610533662328645</v>
      </c>
    </row>
    <row r="35" spans="1:50">
      <c r="A35" s="187">
        <v>15</v>
      </c>
      <c r="B35" s="187" t="s">
        <v>123</v>
      </c>
      <c r="C35" s="187" t="s">
        <v>128</v>
      </c>
      <c r="D35" s="187" t="s">
        <v>52</v>
      </c>
      <c r="E35" s="187" t="s">
        <v>53</v>
      </c>
      <c r="F35" s="187" t="s">
        <v>54</v>
      </c>
      <c r="G35" s="187" t="s">
        <v>55</v>
      </c>
      <c r="H35" s="186"/>
      <c r="I35" s="187" t="s">
        <v>56</v>
      </c>
      <c r="J35" s="187" t="s">
        <v>57</v>
      </c>
      <c r="K35" s="187">
        <v>0</v>
      </c>
      <c r="L35" s="187">
        <v>102</v>
      </c>
      <c r="M35" s="188">
        <v>-81.22936</v>
      </c>
      <c r="N35" s="188">
        <v>29.018470000000001</v>
      </c>
      <c r="O35" s="187" t="s">
        <v>125</v>
      </c>
      <c r="P35" s="187" t="s">
        <v>59</v>
      </c>
      <c r="Q35" s="187" t="s">
        <v>129</v>
      </c>
      <c r="R35" s="188">
        <v>49.35</v>
      </c>
      <c r="S35" s="188">
        <v>43.26</v>
      </c>
      <c r="T35" s="187" t="s">
        <v>61</v>
      </c>
      <c r="U35" s="186"/>
      <c r="V35" s="186"/>
      <c r="W35" s="186"/>
      <c r="X35" s="186"/>
      <c r="Y35" s="186"/>
      <c r="Z35" s="186"/>
      <c r="AA35" s="187" t="s">
        <v>63</v>
      </c>
      <c r="AB35" s="187" t="s">
        <v>64</v>
      </c>
      <c r="AC35" s="187" t="s">
        <v>130</v>
      </c>
      <c r="AD35" s="187" t="s">
        <v>66</v>
      </c>
      <c r="AE35" s="187" t="s">
        <v>67</v>
      </c>
      <c r="AF35" s="187">
        <v>130990</v>
      </c>
      <c r="AG35" s="187" t="s">
        <v>68</v>
      </c>
      <c r="AH35" s="187">
        <v>1</v>
      </c>
      <c r="AI35" s="187" t="s">
        <v>69</v>
      </c>
      <c r="AJ35" s="187">
        <v>11</v>
      </c>
      <c r="AK35" s="187">
        <v>4110</v>
      </c>
      <c r="AL35" s="187">
        <v>4110</v>
      </c>
      <c r="AM35" s="187">
        <v>111</v>
      </c>
      <c r="AN35" s="188">
        <v>1.4646926440600001</v>
      </c>
      <c r="AO35" s="189">
        <v>1</v>
      </c>
      <c r="AP35" s="214">
        <f t="shared" si="0"/>
        <v>1.4646926440600001</v>
      </c>
      <c r="AQ35" s="190">
        <v>4.2217599999999997</v>
      </c>
      <c r="AR35" s="191">
        <v>0.14412</v>
      </c>
      <c r="AS35" s="214">
        <f t="shared" si="1"/>
        <v>6.1835808169867459</v>
      </c>
      <c r="AT35" s="214">
        <f t="shared" si="2"/>
        <v>0.21109150386192721</v>
      </c>
      <c r="AU35" s="189">
        <v>0.873</v>
      </c>
      <c r="AV35" s="189">
        <v>0.76949999999999996</v>
      </c>
      <c r="AW35" s="214">
        <f t="shared" si="3"/>
        <v>5.3982660532294293</v>
      </c>
      <c r="AX35" s="214">
        <f t="shared" si="4"/>
        <v>0.16243491222175299</v>
      </c>
    </row>
    <row r="36" spans="1:50">
      <c r="A36" s="187">
        <v>15</v>
      </c>
      <c r="B36" s="187" t="s">
        <v>123</v>
      </c>
      <c r="C36" s="187" t="s">
        <v>128</v>
      </c>
      <c r="D36" s="187" t="s">
        <v>52</v>
      </c>
      <c r="E36" s="187" t="s">
        <v>53</v>
      </c>
      <c r="F36" s="187" t="s">
        <v>54</v>
      </c>
      <c r="G36" s="187" t="s">
        <v>55</v>
      </c>
      <c r="H36" s="186"/>
      <c r="I36" s="187" t="s">
        <v>56</v>
      </c>
      <c r="J36" s="187" t="s">
        <v>57</v>
      </c>
      <c r="K36" s="187">
        <v>0</v>
      </c>
      <c r="L36" s="187">
        <v>102</v>
      </c>
      <c r="M36" s="188">
        <v>-81.22936</v>
      </c>
      <c r="N36" s="188">
        <v>29.018470000000001</v>
      </c>
      <c r="O36" s="187" t="s">
        <v>125</v>
      </c>
      <c r="P36" s="187" t="s">
        <v>59</v>
      </c>
      <c r="Q36" s="187" t="s">
        <v>129</v>
      </c>
      <c r="R36" s="188">
        <v>49.35</v>
      </c>
      <c r="S36" s="188">
        <v>43.26</v>
      </c>
      <c r="T36" s="187" t="s">
        <v>61</v>
      </c>
      <c r="U36" s="186"/>
      <c r="V36" s="186"/>
      <c r="W36" s="186"/>
      <c r="X36" s="186"/>
      <c r="Y36" s="186"/>
      <c r="Z36" s="186"/>
      <c r="AA36" s="187" t="s">
        <v>63</v>
      </c>
      <c r="AB36" s="187" t="s">
        <v>64</v>
      </c>
      <c r="AC36" s="187" t="s">
        <v>130</v>
      </c>
      <c r="AD36" s="187" t="s">
        <v>66</v>
      </c>
      <c r="AE36" s="187" t="s">
        <v>67</v>
      </c>
      <c r="AF36" s="187">
        <v>131042</v>
      </c>
      <c r="AG36" s="187" t="s">
        <v>68</v>
      </c>
      <c r="AH36" s="187">
        <v>1</v>
      </c>
      <c r="AI36" s="187" t="s">
        <v>90</v>
      </c>
      <c r="AJ36" s="187">
        <v>7</v>
      </c>
      <c r="AK36" s="187">
        <v>2110</v>
      </c>
      <c r="AL36" s="187">
        <v>2110</v>
      </c>
      <c r="AM36" s="187">
        <v>107</v>
      </c>
      <c r="AN36" s="188">
        <v>0.50495724804499997</v>
      </c>
      <c r="AO36" s="189">
        <v>1</v>
      </c>
      <c r="AP36" s="214">
        <f t="shared" si="0"/>
        <v>0.50495724804499997</v>
      </c>
      <c r="AQ36" s="190">
        <v>7.0632000000000001</v>
      </c>
      <c r="AR36" s="191">
        <v>1.1834</v>
      </c>
      <c r="AS36" s="214">
        <f t="shared" si="1"/>
        <v>3.5666140343914439</v>
      </c>
      <c r="AT36" s="214">
        <f t="shared" si="2"/>
        <v>0.59756640733645294</v>
      </c>
      <c r="AU36" s="189">
        <v>0.873</v>
      </c>
      <c r="AV36" s="189">
        <v>0.76949999999999996</v>
      </c>
      <c r="AW36" s="214">
        <f t="shared" si="3"/>
        <v>3.1136540520237306</v>
      </c>
      <c r="AX36" s="214">
        <f t="shared" si="4"/>
        <v>0.45982735044540052</v>
      </c>
    </row>
    <row r="37" spans="1:50">
      <c r="AN37" s="214">
        <f>SUM(AN2:AN36)</f>
        <v>38.69987492030873</v>
      </c>
      <c r="AP37" s="214">
        <f>SUM(AP2:AP36)</f>
        <v>38.510949953592828</v>
      </c>
      <c r="AW37" s="214">
        <f>SUM(AW2:AW36)</f>
        <v>218.84487647100144</v>
      </c>
      <c r="AX37" s="214">
        <f>SUM(AX2:AX36)</f>
        <v>24.382482566208971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X25"/>
  <sheetViews>
    <sheetView topLeftCell="AC1" workbookViewId="0">
      <selection activeCell="AX2" sqref="AX2:AX25"/>
    </sheetView>
  </sheetViews>
  <sheetFormatPr defaultRowHeight="15"/>
  <cols>
    <col min="1" max="1" width="3" bestFit="1" customWidth="1"/>
    <col min="2" max="2" width="10.85546875" bestFit="1" customWidth="1"/>
    <col min="3" max="3" width="22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76" t="s">
        <v>0</v>
      </c>
      <c r="B1" s="76" t="s">
        <v>1</v>
      </c>
      <c r="C1" s="76" t="s">
        <v>2</v>
      </c>
      <c r="D1" s="76" t="s">
        <v>3</v>
      </c>
      <c r="E1" s="76" t="s">
        <v>4</v>
      </c>
      <c r="F1" s="76" t="s">
        <v>5</v>
      </c>
      <c r="G1" s="76" t="s">
        <v>6</v>
      </c>
      <c r="H1" s="76" t="s">
        <v>7</v>
      </c>
      <c r="I1" s="76" t="s">
        <v>8</v>
      </c>
      <c r="J1" s="76" t="s">
        <v>9</v>
      </c>
      <c r="K1" s="76" t="s">
        <v>10</v>
      </c>
      <c r="L1" s="76" t="s">
        <v>11</v>
      </c>
      <c r="M1" s="77" t="s">
        <v>12</v>
      </c>
      <c r="N1" s="77" t="s">
        <v>13</v>
      </c>
      <c r="O1" s="76" t="s">
        <v>14</v>
      </c>
      <c r="P1" s="76" t="s">
        <v>15</v>
      </c>
      <c r="Q1" s="76" t="s">
        <v>16</v>
      </c>
      <c r="R1" s="77" t="s">
        <v>17</v>
      </c>
      <c r="S1" s="77" t="s">
        <v>18</v>
      </c>
      <c r="T1" s="76" t="s">
        <v>19</v>
      </c>
      <c r="U1" s="76" t="s">
        <v>20</v>
      </c>
      <c r="V1" s="76" t="s">
        <v>21</v>
      </c>
      <c r="W1" s="76" t="s">
        <v>22</v>
      </c>
      <c r="X1" s="76" t="s">
        <v>23</v>
      </c>
      <c r="Y1" s="76" t="s">
        <v>24</v>
      </c>
      <c r="Z1" s="76" t="s">
        <v>25</v>
      </c>
      <c r="AA1" s="76" t="s">
        <v>26</v>
      </c>
      <c r="AB1" s="76" t="s">
        <v>27</v>
      </c>
      <c r="AC1" s="76" t="s">
        <v>28</v>
      </c>
      <c r="AD1" s="76" t="s">
        <v>29</v>
      </c>
      <c r="AE1" s="76" t="s">
        <v>30</v>
      </c>
      <c r="AF1" s="76" t="s">
        <v>31</v>
      </c>
      <c r="AG1" s="76" t="s">
        <v>32</v>
      </c>
      <c r="AH1" s="76" t="s">
        <v>33</v>
      </c>
      <c r="AI1" s="76" t="s">
        <v>34</v>
      </c>
      <c r="AJ1" s="76" t="s">
        <v>35</v>
      </c>
      <c r="AK1" s="76" t="s">
        <v>36</v>
      </c>
      <c r="AL1" s="76" t="s">
        <v>37</v>
      </c>
      <c r="AM1" s="76" t="s">
        <v>38</v>
      </c>
      <c r="AN1" s="77" t="s">
        <v>49</v>
      </c>
      <c r="AO1" s="78" t="s">
        <v>39</v>
      </c>
      <c r="AP1" s="79" t="s">
        <v>40</v>
      </c>
      <c r="AQ1" s="79" t="s">
        <v>41</v>
      </c>
      <c r="AR1" s="80" t="s">
        <v>42</v>
      </c>
      <c r="AS1" s="79" t="s">
        <v>43</v>
      </c>
      <c r="AT1" s="79" t="s">
        <v>44</v>
      </c>
      <c r="AU1" s="78" t="s">
        <v>45</v>
      </c>
      <c r="AV1" s="78" t="s">
        <v>46</v>
      </c>
      <c r="AW1" s="79" t="s">
        <v>47</v>
      </c>
      <c r="AX1" s="79" t="s">
        <v>48</v>
      </c>
    </row>
    <row r="2" spans="1:50">
      <c r="A2" s="193">
        <v>16</v>
      </c>
      <c r="B2" s="193" t="s">
        <v>123</v>
      </c>
      <c r="C2" s="193" t="s">
        <v>132</v>
      </c>
      <c r="D2" s="193" t="s">
        <v>52</v>
      </c>
      <c r="E2" s="193" t="s">
        <v>53</v>
      </c>
      <c r="F2" s="193" t="s">
        <v>54</v>
      </c>
      <c r="G2" s="193" t="s">
        <v>55</v>
      </c>
      <c r="H2" s="192"/>
      <c r="I2" s="193" t="s">
        <v>56</v>
      </c>
      <c r="J2" s="193" t="s">
        <v>57</v>
      </c>
      <c r="K2" s="193">
        <v>0</v>
      </c>
      <c r="L2" s="193">
        <v>55</v>
      </c>
      <c r="M2" s="194">
        <v>-81.225129999999993</v>
      </c>
      <c r="N2" s="194">
        <v>29.025870000000001</v>
      </c>
      <c r="O2" s="193" t="s">
        <v>125</v>
      </c>
      <c r="P2" s="193" t="s">
        <v>59</v>
      </c>
      <c r="Q2" s="193" t="s">
        <v>133</v>
      </c>
      <c r="R2" s="194">
        <v>39.049999999999997</v>
      </c>
      <c r="S2" s="194">
        <v>34.409999999999997</v>
      </c>
      <c r="T2" s="193" t="s">
        <v>61</v>
      </c>
      <c r="U2" s="192"/>
      <c r="V2" s="192"/>
      <c r="W2" s="192"/>
      <c r="X2" s="192"/>
      <c r="Y2" s="192"/>
      <c r="Z2" s="192"/>
      <c r="AA2" s="193" t="s">
        <v>63</v>
      </c>
      <c r="AB2" s="193" t="s">
        <v>64</v>
      </c>
      <c r="AC2" s="193" t="s">
        <v>134</v>
      </c>
      <c r="AD2" s="193" t="s">
        <v>66</v>
      </c>
      <c r="AE2" s="193" t="s">
        <v>67</v>
      </c>
      <c r="AF2" s="193">
        <v>124579</v>
      </c>
      <c r="AG2" s="193" t="s">
        <v>68</v>
      </c>
      <c r="AH2" s="193">
        <v>1</v>
      </c>
      <c r="AI2" s="193" t="s">
        <v>71</v>
      </c>
      <c r="AJ2" s="193">
        <v>4</v>
      </c>
      <c r="AK2" s="193">
        <v>8140</v>
      </c>
      <c r="AL2" s="193">
        <v>8140</v>
      </c>
      <c r="AM2" s="193">
        <v>104</v>
      </c>
      <c r="AN2" s="194">
        <v>2.8442109744400002</v>
      </c>
      <c r="AO2" s="195">
        <v>1</v>
      </c>
      <c r="AP2" s="196">
        <f>AN2*AO2</f>
        <v>2.8442109744400002</v>
      </c>
      <c r="AQ2" s="196">
        <v>9.0373129999999993</v>
      </c>
      <c r="AR2" s="197">
        <v>1.3466499999999999</v>
      </c>
      <c r="AS2" s="196">
        <f>AP2*AQ2</f>
        <v>25.70402481404928</v>
      </c>
      <c r="AT2" s="196">
        <f>AP2*AR2</f>
        <v>3.8301567087296258</v>
      </c>
      <c r="AU2" s="195">
        <v>0.873</v>
      </c>
      <c r="AV2" s="195">
        <v>0.76949999999999996</v>
      </c>
      <c r="AW2" s="196">
        <f>AS2*AU2</f>
        <v>22.439613662665021</v>
      </c>
      <c r="AX2" s="196">
        <f>AT2*AV2</f>
        <v>2.9473055873674467</v>
      </c>
    </row>
    <row r="3" spans="1:50">
      <c r="A3" s="193">
        <v>16</v>
      </c>
      <c r="B3" s="193" t="s">
        <v>123</v>
      </c>
      <c r="C3" s="193" t="s">
        <v>132</v>
      </c>
      <c r="D3" s="193" t="s">
        <v>52</v>
      </c>
      <c r="E3" s="193" t="s">
        <v>53</v>
      </c>
      <c r="F3" s="193" t="s">
        <v>54</v>
      </c>
      <c r="G3" s="193" t="s">
        <v>55</v>
      </c>
      <c r="H3" s="192"/>
      <c r="I3" s="193" t="s">
        <v>56</v>
      </c>
      <c r="J3" s="193" t="s">
        <v>57</v>
      </c>
      <c r="K3" s="193">
        <v>0</v>
      </c>
      <c r="L3" s="193">
        <v>55</v>
      </c>
      <c r="M3" s="194">
        <v>-81.225129999999993</v>
      </c>
      <c r="N3" s="194">
        <v>29.025870000000001</v>
      </c>
      <c r="O3" s="193" t="s">
        <v>125</v>
      </c>
      <c r="P3" s="193" t="s">
        <v>59</v>
      </c>
      <c r="Q3" s="193" t="s">
        <v>133</v>
      </c>
      <c r="R3" s="194">
        <v>39.049999999999997</v>
      </c>
      <c r="S3" s="194">
        <v>34.409999999999997</v>
      </c>
      <c r="T3" s="193" t="s">
        <v>61</v>
      </c>
      <c r="U3" s="192"/>
      <c r="V3" s="192"/>
      <c r="W3" s="192"/>
      <c r="X3" s="192"/>
      <c r="Y3" s="192"/>
      <c r="Z3" s="192"/>
      <c r="AA3" s="193" t="s">
        <v>63</v>
      </c>
      <c r="AB3" s="193" t="s">
        <v>64</v>
      </c>
      <c r="AC3" s="193" t="s">
        <v>134</v>
      </c>
      <c r="AD3" s="193" t="s">
        <v>66</v>
      </c>
      <c r="AE3" s="193" t="s">
        <v>67</v>
      </c>
      <c r="AF3" s="193">
        <v>130103</v>
      </c>
      <c r="AG3" s="193" t="s">
        <v>68</v>
      </c>
      <c r="AH3" s="193">
        <v>1</v>
      </c>
      <c r="AI3" s="193" t="s">
        <v>69</v>
      </c>
      <c r="AJ3" s="193">
        <v>11</v>
      </c>
      <c r="AK3" s="193">
        <v>4110</v>
      </c>
      <c r="AL3" s="193">
        <v>4110</v>
      </c>
      <c r="AM3" s="193">
        <v>111</v>
      </c>
      <c r="AN3" s="194">
        <v>0.63899276136600003</v>
      </c>
      <c r="AO3" s="195">
        <v>1</v>
      </c>
      <c r="AP3" s="214">
        <f t="shared" ref="AP3:AP24" si="0">AN3*AO3</f>
        <v>0.63899276136600003</v>
      </c>
      <c r="AQ3" s="196">
        <v>4.2217599999999997</v>
      </c>
      <c r="AR3" s="197">
        <v>0.14412</v>
      </c>
      <c r="AS3" s="214">
        <f t="shared" ref="AS3:AS24" si="1">AP3*AQ3</f>
        <v>2.697674080224524</v>
      </c>
      <c r="AT3" s="214">
        <f t="shared" ref="AT3:AT24" si="2">AP3*AR3</f>
        <v>9.2091636768067919E-2</v>
      </c>
      <c r="AU3" s="195">
        <v>0.873</v>
      </c>
      <c r="AV3" s="195">
        <v>0.76949999999999996</v>
      </c>
      <c r="AW3" s="214">
        <f t="shared" ref="AW3:AW24" si="3">AS3*AU3</f>
        <v>2.3550694720360097</v>
      </c>
      <c r="AX3" s="214">
        <f t="shared" ref="AX3:AX24" si="4">AT3*AV3</f>
        <v>7.0864514493028261E-2</v>
      </c>
    </row>
    <row r="4" spans="1:50">
      <c r="A4" s="193">
        <v>16</v>
      </c>
      <c r="B4" s="193" t="s">
        <v>123</v>
      </c>
      <c r="C4" s="193" t="s">
        <v>132</v>
      </c>
      <c r="D4" s="193" t="s">
        <v>52</v>
      </c>
      <c r="E4" s="193" t="s">
        <v>53</v>
      </c>
      <c r="F4" s="193" t="s">
        <v>54</v>
      </c>
      <c r="G4" s="193" t="s">
        <v>55</v>
      </c>
      <c r="H4" s="192"/>
      <c r="I4" s="193" t="s">
        <v>56</v>
      </c>
      <c r="J4" s="193" t="s">
        <v>57</v>
      </c>
      <c r="K4" s="193">
        <v>0</v>
      </c>
      <c r="L4" s="193">
        <v>55</v>
      </c>
      <c r="M4" s="194">
        <v>-81.225129999999993</v>
      </c>
      <c r="N4" s="194">
        <v>29.025870000000001</v>
      </c>
      <c r="O4" s="193" t="s">
        <v>125</v>
      </c>
      <c r="P4" s="193" t="s">
        <v>59</v>
      </c>
      <c r="Q4" s="193" t="s">
        <v>133</v>
      </c>
      <c r="R4" s="194">
        <v>39.049999999999997</v>
      </c>
      <c r="S4" s="194">
        <v>34.409999999999997</v>
      </c>
      <c r="T4" s="193" t="s">
        <v>61</v>
      </c>
      <c r="U4" s="192"/>
      <c r="V4" s="192"/>
      <c r="W4" s="192"/>
      <c r="X4" s="192"/>
      <c r="Y4" s="192"/>
      <c r="Z4" s="192"/>
      <c r="AA4" s="193" t="s">
        <v>63</v>
      </c>
      <c r="AB4" s="193" t="s">
        <v>64</v>
      </c>
      <c r="AC4" s="193" t="s">
        <v>134</v>
      </c>
      <c r="AD4" s="193" t="s">
        <v>66</v>
      </c>
      <c r="AE4" s="193" t="s">
        <v>67</v>
      </c>
      <c r="AF4" s="193">
        <v>130413</v>
      </c>
      <c r="AG4" s="193" t="s">
        <v>68</v>
      </c>
      <c r="AH4" s="193">
        <v>1</v>
      </c>
      <c r="AI4" s="193" t="s">
        <v>69</v>
      </c>
      <c r="AJ4" s="193">
        <v>11</v>
      </c>
      <c r="AK4" s="193">
        <v>4110</v>
      </c>
      <c r="AL4" s="193">
        <v>4110</v>
      </c>
      <c r="AM4" s="193">
        <v>111</v>
      </c>
      <c r="AN4" s="194">
        <v>1.5171499281800001</v>
      </c>
      <c r="AO4" s="195">
        <v>1</v>
      </c>
      <c r="AP4" s="214">
        <f t="shared" si="0"/>
        <v>1.5171499281800001</v>
      </c>
      <c r="AQ4" s="196">
        <v>4.2217599999999997</v>
      </c>
      <c r="AR4" s="197">
        <v>0.14412</v>
      </c>
      <c r="AS4" s="214">
        <f t="shared" si="1"/>
        <v>6.4050428807931965</v>
      </c>
      <c r="AT4" s="214">
        <f t="shared" si="2"/>
        <v>0.21865164764930162</v>
      </c>
      <c r="AU4" s="195">
        <v>0.873</v>
      </c>
      <c r="AV4" s="195">
        <v>0.76949999999999996</v>
      </c>
      <c r="AW4" s="214">
        <f t="shared" si="3"/>
        <v>5.5916024349324607</v>
      </c>
      <c r="AX4" s="214">
        <f t="shared" si="4"/>
        <v>0.16825244286613758</v>
      </c>
    </row>
    <row r="5" spans="1:50">
      <c r="A5" s="193">
        <v>16</v>
      </c>
      <c r="B5" s="193" t="s">
        <v>123</v>
      </c>
      <c r="C5" s="193" t="s">
        <v>132</v>
      </c>
      <c r="D5" s="193" t="s">
        <v>52</v>
      </c>
      <c r="E5" s="193" t="s">
        <v>53</v>
      </c>
      <c r="F5" s="193" t="s">
        <v>54</v>
      </c>
      <c r="G5" s="193" t="s">
        <v>55</v>
      </c>
      <c r="H5" s="192"/>
      <c r="I5" s="193" t="s">
        <v>56</v>
      </c>
      <c r="J5" s="193" t="s">
        <v>57</v>
      </c>
      <c r="K5" s="193">
        <v>0</v>
      </c>
      <c r="L5" s="193">
        <v>55</v>
      </c>
      <c r="M5" s="194">
        <v>-81.225129999999993</v>
      </c>
      <c r="N5" s="194">
        <v>29.025870000000001</v>
      </c>
      <c r="O5" s="193" t="s">
        <v>125</v>
      </c>
      <c r="P5" s="193" t="s">
        <v>59</v>
      </c>
      <c r="Q5" s="193" t="s">
        <v>133</v>
      </c>
      <c r="R5" s="194">
        <v>39.049999999999997</v>
      </c>
      <c r="S5" s="194">
        <v>34.409999999999997</v>
      </c>
      <c r="T5" s="193" t="s">
        <v>61</v>
      </c>
      <c r="U5" s="192"/>
      <c r="V5" s="192"/>
      <c r="W5" s="192"/>
      <c r="X5" s="192"/>
      <c r="Y5" s="192"/>
      <c r="Z5" s="192"/>
      <c r="AA5" s="193" t="s">
        <v>63</v>
      </c>
      <c r="AB5" s="193" t="s">
        <v>64</v>
      </c>
      <c r="AC5" s="193" t="s">
        <v>134</v>
      </c>
      <c r="AD5" s="193" t="s">
        <v>66</v>
      </c>
      <c r="AE5" s="193" t="s">
        <v>67</v>
      </c>
      <c r="AF5" s="193">
        <v>130103</v>
      </c>
      <c r="AG5" s="193" t="s">
        <v>68</v>
      </c>
      <c r="AH5" s="193">
        <v>1</v>
      </c>
      <c r="AI5" s="193" t="s">
        <v>69</v>
      </c>
      <c r="AJ5" s="193">
        <v>11</v>
      </c>
      <c r="AK5" s="193">
        <v>4110</v>
      </c>
      <c r="AL5" s="193">
        <v>4110</v>
      </c>
      <c r="AM5" s="193">
        <v>111</v>
      </c>
      <c r="AN5" s="194">
        <v>0.58548334389000001</v>
      </c>
      <c r="AO5" s="195">
        <v>1</v>
      </c>
      <c r="AP5" s="214">
        <f t="shared" si="0"/>
        <v>0.58548334389000001</v>
      </c>
      <c r="AQ5" s="196">
        <v>4.2217599999999997</v>
      </c>
      <c r="AR5" s="197">
        <v>0.14412</v>
      </c>
      <c r="AS5" s="214">
        <f t="shared" si="1"/>
        <v>2.4717701619010461</v>
      </c>
      <c r="AT5" s="214">
        <f t="shared" si="2"/>
        <v>8.4379859521426806E-2</v>
      </c>
      <c r="AU5" s="195">
        <v>0.873</v>
      </c>
      <c r="AV5" s="195">
        <v>0.76949999999999996</v>
      </c>
      <c r="AW5" s="214">
        <f t="shared" si="3"/>
        <v>2.1578553513396135</v>
      </c>
      <c r="AX5" s="214">
        <f t="shared" si="4"/>
        <v>6.493030190173793E-2</v>
      </c>
    </row>
    <row r="6" spans="1:50">
      <c r="A6" s="193">
        <v>16</v>
      </c>
      <c r="B6" s="193" t="s">
        <v>123</v>
      </c>
      <c r="C6" s="193" t="s">
        <v>132</v>
      </c>
      <c r="D6" s="193" t="s">
        <v>52</v>
      </c>
      <c r="E6" s="193" t="s">
        <v>53</v>
      </c>
      <c r="F6" s="193" t="s">
        <v>54</v>
      </c>
      <c r="G6" s="193" t="s">
        <v>55</v>
      </c>
      <c r="H6" s="192"/>
      <c r="I6" s="193" t="s">
        <v>56</v>
      </c>
      <c r="J6" s="193" t="s">
        <v>57</v>
      </c>
      <c r="K6" s="193">
        <v>0</v>
      </c>
      <c r="L6" s="193">
        <v>55</v>
      </c>
      <c r="M6" s="194">
        <v>-81.225129999999993</v>
      </c>
      <c r="N6" s="194">
        <v>29.025870000000001</v>
      </c>
      <c r="O6" s="193" t="s">
        <v>125</v>
      </c>
      <c r="P6" s="193" t="s">
        <v>59</v>
      </c>
      <c r="Q6" s="193" t="s">
        <v>133</v>
      </c>
      <c r="R6" s="194">
        <v>39.049999999999997</v>
      </c>
      <c r="S6" s="194">
        <v>34.409999999999997</v>
      </c>
      <c r="T6" s="193" t="s">
        <v>61</v>
      </c>
      <c r="U6" s="192"/>
      <c r="V6" s="192"/>
      <c r="W6" s="192"/>
      <c r="X6" s="192"/>
      <c r="Y6" s="192"/>
      <c r="Z6" s="192"/>
      <c r="AA6" s="193" t="s">
        <v>63</v>
      </c>
      <c r="AB6" s="193" t="s">
        <v>64</v>
      </c>
      <c r="AC6" s="193" t="s">
        <v>134</v>
      </c>
      <c r="AD6" s="193" t="s">
        <v>66</v>
      </c>
      <c r="AE6" s="193" t="s">
        <v>67</v>
      </c>
      <c r="AF6" s="193">
        <v>124579</v>
      </c>
      <c r="AG6" s="193" t="s">
        <v>68</v>
      </c>
      <c r="AH6" s="193">
        <v>1</v>
      </c>
      <c r="AI6" s="193" t="s">
        <v>71</v>
      </c>
      <c r="AJ6" s="193">
        <v>4</v>
      </c>
      <c r="AK6" s="193">
        <v>8140</v>
      </c>
      <c r="AL6" s="193">
        <v>8140</v>
      </c>
      <c r="AM6" s="193">
        <v>104</v>
      </c>
      <c r="AN6" s="194">
        <v>0.66373051982300002</v>
      </c>
      <c r="AO6" s="195">
        <v>1</v>
      </c>
      <c r="AP6" s="214">
        <f t="shared" si="0"/>
        <v>0.66373051982300002</v>
      </c>
      <c r="AQ6" s="196">
        <v>9.0373129999999993</v>
      </c>
      <c r="AR6" s="197">
        <v>1.3466499999999999</v>
      </c>
      <c r="AS6" s="214">
        <f t="shared" si="1"/>
        <v>5.998340455293155</v>
      </c>
      <c r="AT6" s="214">
        <f t="shared" si="2"/>
        <v>0.8938127045196429</v>
      </c>
      <c r="AU6" s="195">
        <v>0.873</v>
      </c>
      <c r="AV6" s="195">
        <v>0.76949999999999996</v>
      </c>
      <c r="AW6" s="214">
        <f t="shared" si="3"/>
        <v>5.2365512174709243</v>
      </c>
      <c r="AX6" s="214">
        <f t="shared" si="4"/>
        <v>0.68778887612786521</v>
      </c>
    </row>
    <row r="7" spans="1:50">
      <c r="A7" s="193">
        <v>16</v>
      </c>
      <c r="B7" s="193" t="s">
        <v>123</v>
      </c>
      <c r="C7" s="193" t="s">
        <v>132</v>
      </c>
      <c r="D7" s="193" t="s">
        <v>52</v>
      </c>
      <c r="E7" s="193" t="s">
        <v>53</v>
      </c>
      <c r="F7" s="193" t="s">
        <v>54</v>
      </c>
      <c r="G7" s="193" t="s">
        <v>55</v>
      </c>
      <c r="H7" s="192"/>
      <c r="I7" s="193" t="s">
        <v>56</v>
      </c>
      <c r="J7" s="193" t="s">
        <v>57</v>
      </c>
      <c r="K7" s="193">
        <v>0</v>
      </c>
      <c r="L7" s="193">
        <v>55</v>
      </c>
      <c r="M7" s="194">
        <v>-81.225129999999993</v>
      </c>
      <c r="N7" s="194">
        <v>29.025870000000001</v>
      </c>
      <c r="O7" s="193" t="s">
        <v>125</v>
      </c>
      <c r="P7" s="193" t="s">
        <v>59</v>
      </c>
      <c r="Q7" s="193" t="s">
        <v>133</v>
      </c>
      <c r="R7" s="194">
        <v>39.049999999999997</v>
      </c>
      <c r="S7" s="194">
        <v>34.409999999999997</v>
      </c>
      <c r="T7" s="193" t="s">
        <v>61</v>
      </c>
      <c r="U7" s="192"/>
      <c r="V7" s="192"/>
      <c r="W7" s="192"/>
      <c r="X7" s="192"/>
      <c r="Y7" s="192"/>
      <c r="Z7" s="192"/>
      <c r="AA7" s="193" t="s">
        <v>63</v>
      </c>
      <c r="AB7" s="193" t="s">
        <v>64</v>
      </c>
      <c r="AC7" s="193" t="s">
        <v>134</v>
      </c>
      <c r="AD7" s="193" t="s">
        <v>66</v>
      </c>
      <c r="AE7" s="193" t="s">
        <v>67</v>
      </c>
      <c r="AF7" s="193">
        <v>129560</v>
      </c>
      <c r="AG7" s="193" t="s">
        <v>68</v>
      </c>
      <c r="AH7" s="193">
        <v>1</v>
      </c>
      <c r="AI7" s="193" t="s">
        <v>70</v>
      </c>
      <c r="AJ7" s="193">
        <v>13</v>
      </c>
      <c r="AK7" s="193">
        <v>6170</v>
      </c>
      <c r="AL7" s="193">
        <v>6170</v>
      </c>
      <c r="AM7" s="193">
        <v>113</v>
      </c>
      <c r="AN7" s="194">
        <v>1.9061735715399999E-3</v>
      </c>
      <c r="AO7" s="195">
        <v>0.999</v>
      </c>
      <c r="AP7" s="214">
        <f t="shared" si="0"/>
        <v>1.9042673979684599E-3</v>
      </c>
      <c r="AQ7" s="196">
        <v>2.6718839999999999</v>
      </c>
      <c r="AR7" s="197">
        <v>8.8819999999999996E-2</v>
      </c>
      <c r="AS7" s="214">
        <f t="shared" si="1"/>
        <v>5.0879815923535604E-3</v>
      </c>
      <c r="AT7" s="214">
        <f t="shared" si="2"/>
        <v>1.691370302875586E-4</v>
      </c>
      <c r="AU7" s="195">
        <v>0.873</v>
      </c>
      <c r="AV7" s="195">
        <v>0.76949999999999996</v>
      </c>
      <c r="AW7" s="214">
        <f t="shared" si="3"/>
        <v>4.4418079301246586E-3</v>
      </c>
      <c r="AX7" s="214">
        <f t="shared" si="4"/>
        <v>1.3015094480627634E-4</v>
      </c>
    </row>
    <row r="8" spans="1:50">
      <c r="A8" s="193">
        <v>16</v>
      </c>
      <c r="B8" s="193" t="s">
        <v>123</v>
      </c>
      <c r="C8" s="193" t="s">
        <v>132</v>
      </c>
      <c r="D8" s="193" t="s">
        <v>52</v>
      </c>
      <c r="E8" s="193" t="s">
        <v>53</v>
      </c>
      <c r="F8" s="193" t="s">
        <v>54</v>
      </c>
      <c r="G8" s="193" t="s">
        <v>55</v>
      </c>
      <c r="H8" s="192"/>
      <c r="I8" s="193" t="s">
        <v>56</v>
      </c>
      <c r="J8" s="193" t="s">
        <v>57</v>
      </c>
      <c r="K8" s="193">
        <v>0</v>
      </c>
      <c r="L8" s="193">
        <v>55</v>
      </c>
      <c r="M8" s="194">
        <v>-81.225129999999993</v>
      </c>
      <c r="N8" s="194">
        <v>29.025870000000001</v>
      </c>
      <c r="O8" s="193" t="s">
        <v>125</v>
      </c>
      <c r="P8" s="193" t="s">
        <v>59</v>
      </c>
      <c r="Q8" s="193" t="s">
        <v>133</v>
      </c>
      <c r="R8" s="194">
        <v>39.049999999999997</v>
      </c>
      <c r="S8" s="194">
        <v>34.409999999999997</v>
      </c>
      <c r="T8" s="193" t="s">
        <v>61</v>
      </c>
      <c r="U8" s="192"/>
      <c r="V8" s="192"/>
      <c r="W8" s="192"/>
      <c r="X8" s="192"/>
      <c r="Y8" s="192"/>
      <c r="Z8" s="192"/>
      <c r="AA8" s="193" t="s">
        <v>63</v>
      </c>
      <c r="AB8" s="193" t="s">
        <v>64</v>
      </c>
      <c r="AC8" s="193" t="s">
        <v>134</v>
      </c>
      <c r="AD8" s="193" t="s">
        <v>66</v>
      </c>
      <c r="AE8" s="193" t="s">
        <v>67</v>
      </c>
      <c r="AF8" s="193">
        <v>129889</v>
      </c>
      <c r="AG8" s="193" t="s">
        <v>68</v>
      </c>
      <c r="AH8" s="193">
        <v>1</v>
      </c>
      <c r="AI8" s="193" t="s">
        <v>70</v>
      </c>
      <c r="AJ8" s="193">
        <v>13</v>
      </c>
      <c r="AK8" s="193">
        <v>6250</v>
      </c>
      <c r="AL8" s="193">
        <v>6250</v>
      </c>
      <c r="AM8" s="193">
        <v>113</v>
      </c>
      <c r="AN8" s="194">
        <v>5.7313449859199998E-2</v>
      </c>
      <c r="AO8" s="195">
        <v>0.999</v>
      </c>
      <c r="AP8" s="214">
        <f t="shared" si="0"/>
        <v>5.7256136409340797E-2</v>
      </c>
      <c r="AQ8" s="196">
        <v>2.6718839999999999</v>
      </c>
      <c r="AR8" s="197">
        <v>8.8819999999999996E-2</v>
      </c>
      <c r="AS8" s="214">
        <f t="shared" si="1"/>
        <v>0.15298175477393511</v>
      </c>
      <c r="AT8" s="214">
        <f t="shared" si="2"/>
        <v>5.0854900358776496E-3</v>
      </c>
      <c r="AU8" s="195">
        <v>0.873</v>
      </c>
      <c r="AV8" s="195">
        <v>0.76949999999999996</v>
      </c>
      <c r="AW8" s="214">
        <f t="shared" si="3"/>
        <v>0.13355307191764534</v>
      </c>
      <c r="AX8" s="214">
        <f t="shared" si="4"/>
        <v>3.9132845826078512E-3</v>
      </c>
    </row>
    <row r="9" spans="1:50">
      <c r="A9" s="193">
        <v>16</v>
      </c>
      <c r="B9" s="193" t="s">
        <v>123</v>
      </c>
      <c r="C9" s="193" t="s">
        <v>132</v>
      </c>
      <c r="D9" s="193" t="s">
        <v>52</v>
      </c>
      <c r="E9" s="193" t="s">
        <v>53</v>
      </c>
      <c r="F9" s="193" t="s">
        <v>54</v>
      </c>
      <c r="G9" s="193" t="s">
        <v>55</v>
      </c>
      <c r="H9" s="192"/>
      <c r="I9" s="193" t="s">
        <v>56</v>
      </c>
      <c r="J9" s="193" t="s">
        <v>57</v>
      </c>
      <c r="K9" s="193">
        <v>0</v>
      </c>
      <c r="L9" s="193">
        <v>55</v>
      </c>
      <c r="M9" s="194">
        <v>-81.225129999999993</v>
      </c>
      <c r="N9" s="194">
        <v>29.025870000000001</v>
      </c>
      <c r="O9" s="193" t="s">
        <v>125</v>
      </c>
      <c r="P9" s="193" t="s">
        <v>59</v>
      </c>
      <c r="Q9" s="193" t="s">
        <v>133</v>
      </c>
      <c r="R9" s="194">
        <v>39.049999999999997</v>
      </c>
      <c r="S9" s="194">
        <v>34.409999999999997</v>
      </c>
      <c r="T9" s="193" t="s">
        <v>61</v>
      </c>
      <c r="U9" s="192"/>
      <c r="V9" s="192"/>
      <c r="W9" s="192"/>
      <c r="X9" s="192"/>
      <c r="Y9" s="192"/>
      <c r="Z9" s="192"/>
      <c r="AA9" s="193" t="s">
        <v>63</v>
      </c>
      <c r="AB9" s="193" t="s">
        <v>64</v>
      </c>
      <c r="AC9" s="193" t="s">
        <v>134</v>
      </c>
      <c r="AD9" s="193" t="s">
        <v>66</v>
      </c>
      <c r="AE9" s="193" t="s">
        <v>67</v>
      </c>
      <c r="AF9" s="193">
        <v>130163</v>
      </c>
      <c r="AG9" s="193" t="s">
        <v>68</v>
      </c>
      <c r="AH9" s="193">
        <v>1</v>
      </c>
      <c r="AI9" s="193" t="s">
        <v>69</v>
      </c>
      <c r="AJ9" s="193">
        <v>11</v>
      </c>
      <c r="AK9" s="193">
        <v>4110</v>
      </c>
      <c r="AL9" s="193">
        <v>1920</v>
      </c>
      <c r="AM9" s="193">
        <v>111</v>
      </c>
      <c r="AN9" s="194">
        <v>0.32254800400900002</v>
      </c>
      <c r="AO9" s="195">
        <v>1</v>
      </c>
      <c r="AP9" s="214">
        <f t="shared" si="0"/>
        <v>0.32254800400900002</v>
      </c>
      <c r="AQ9" s="196">
        <v>4.2217599999999997</v>
      </c>
      <c r="AR9" s="197">
        <v>0.14412</v>
      </c>
      <c r="AS9" s="214">
        <f t="shared" si="1"/>
        <v>1.3617202614050359</v>
      </c>
      <c r="AT9" s="214">
        <f t="shared" si="2"/>
        <v>4.6485618337777083E-2</v>
      </c>
      <c r="AU9" s="195">
        <v>0.873</v>
      </c>
      <c r="AV9" s="195">
        <v>0.76949999999999996</v>
      </c>
      <c r="AW9" s="214">
        <f t="shared" si="3"/>
        <v>1.1887817882065963</v>
      </c>
      <c r="AX9" s="214">
        <f t="shared" si="4"/>
        <v>3.5770683310919461E-2</v>
      </c>
    </row>
    <row r="10" spans="1:50">
      <c r="A10" s="193">
        <v>16</v>
      </c>
      <c r="B10" s="193" t="s">
        <v>123</v>
      </c>
      <c r="C10" s="193" t="s">
        <v>132</v>
      </c>
      <c r="D10" s="193" t="s">
        <v>52</v>
      </c>
      <c r="E10" s="193" t="s">
        <v>53</v>
      </c>
      <c r="F10" s="193" t="s">
        <v>54</v>
      </c>
      <c r="G10" s="193" t="s">
        <v>55</v>
      </c>
      <c r="H10" s="192"/>
      <c r="I10" s="193" t="s">
        <v>56</v>
      </c>
      <c r="J10" s="193" t="s">
        <v>57</v>
      </c>
      <c r="K10" s="193">
        <v>0</v>
      </c>
      <c r="L10" s="193">
        <v>55</v>
      </c>
      <c r="M10" s="194">
        <v>-81.225129999999993</v>
      </c>
      <c r="N10" s="194">
        <v>29.025870000000001</v>
      </c>
      <c r="O10" s="193" t="s">
        <v>125</v>
      </c>
      <c r="P10" s="193" t="s">
        <v>59</v>
      </c>
      <c r="Q10" s="193" t="s">
        <v>133</v>
      </c>
      <c r="R10" s="194">
        <v>39.049999999999997</v>
      </c>
      <c r="S10" s="194">
        <v>34.409999999999997</v>
      </c>
      <c r="T10" s="193" t="s">
        <v>61</v>
      </c>
      <c r="U10" s="192"/>
      <c r="V10" s="192"/>
      <c r="W10" s="192"/>
      <c r="X10" s="192"/>
      <c r="Y10" s="192"/>
      <c r="Z10" s="192"/>
      <c r="AA10" s="193" t="s">
        <v>63</v>
      </c>
      <c r="AB10" s="193" t="s">
        <v>64</v>
      </c>
      <c r="AC10" s="193" t="s">
        <v>134</v>
      </c>
      <c r="AD10" s="193" t="s">
        <v>66</v>
      </c>
      <c r="AE10" s="193" t="s">
        <v>67</v>
      </c>
      <c r="AF10" s="193">
        <v>130103</v>
      </c>
      <c r="AG10" s="193" t="s">
        <v>68</v>
      </c>
      <c r="AH10" s="193">
        <v>1</v>
      </c>
      <c r="AI10" s="193" t="s">
        <v>69</v>
      </c>
      <c r="AJ10" s="193">
        <v>11</v>
      </c>
      <c r="AK10" s="193">
        <v>4110</v>
      </c>
      <c r="AL10" s="193">
        <v>4110</v>
      </c>
      <c r="AM10" s="193">
        <v>111</v>
      </c>
      <c r="AN10" s="194">
        <v>1.6310724098499998E-2</v>
      </c>
      <c r="AO10" s="195">
        <v>1</v>
      </c>
      <c r="AP10" s="214">
        <f t="shared" si="0"/>
        <v>1.6310724098499998E-2</v>
      </c>
      <c r="AQ10" s="196">
        <v>4.2217599999999997</v>
      </c>
      <c r="AR10" s="197">
        <v>0.14412</v>
      </c>
      <c r="AS10" s="214">
        <f t="shared" si="1"/>
        <v>6.8859962570083352E-2</v>
      </c>
      <c r="AT10" s="214">
        <f t="shared" si="2"/>
        <v>2.3507015570758197E-3</v>
      </c>
      <c r="AU10" s="195">
        <v>0.873</v>
      </c>
      <c r="AV10" s="195">
        <v>0.76949999999999996</v>
      </c>
      <c r="AW10" s="214">
        <f t="shared" si="3"/>
        <v>6.0114747323682764E-2</v>
      </c>
      <c r="AX10" s="214">
        <f t="shared" si="4"/>
        <v>1.8088648481698433E-3</v>
      </c>
    </row>
    <row r="11" spans="1:50">
      <c r="A11" s="193">
        <v>16</v>
      </c>
      <c r="B11" s="193" t="s">
        <v>123</v>
      </c>
      <c r="C11" s="193" t="s">
        <v>132</v>
      </c>
      <c r="D11" s="193" t="s">
        <v>52</v>
      </c>
      <c r="E11" s="193" t="s">
        <v>53</v>
      </c>
      <c r="F11" s="193" t="s">
        <v>54</v>
      </c>
      <c r="G11" s="193" t="s">
        <v>55</v>
      </c>
      <c r="H11" s="192"/>
      <c r="I11" s="193" t="s">
        <v>56</v>
      </c>
      <c r="J11" s="193" t="s">
        <v>57</v>
      </c>
      <c r="K11" s="193">
        <v>0</v>
      </c>
      <c r="L11" s="193">
        <v>55</v>
      </c>
      <c r="M11" s="194">
        <v>-81.225129999999993</v>
      </c>
      <c r="N11" s="194">
        <v>29.025870000000001</v>
      </c>
      <c r="O11" s="193" t="s">
        <v>125</v>
      </c>
      <c r="P11" s="193" t="s">
        <v>59</v>
      </c>
      <c r="Q11" s="193" t="s">
        <v>133</v>
      </c>
      <c r="R11" s="194">
        <v>39.049999999999997</v>
      </c>
      <c r="S11" s="194">
        <v>34.409999999999997</v>
      </c>
      <c r="T11" s="193" t="s">
        <v>61</v>
      </c>
      <c r="U11" s="192"/>
      <c r="V11" s="192"/>
      <c r="W11" s="192"/>
      <c r="X11" s="192"/>
      <c r="Y11" s="192"/>
      <c r="Z11" s="192"/>
      <c r="AA11" s="193" t="s">
        <v>63</v>
      </c>
      <c r="AB11" s="193" t="s">
        <v>64</v>
      </c>
      <c r="AC11" s="193" t="s">
        <v>134</v>
      </c>
      <c r="AD11" s="193" t="s">
        <v>66</v>
      </c>
      <c r="AE11" s="193" t="s">
        <v>67</v>
      </c>
      <c r="AF11" s="193">
        <v>124579</v>
      </c>
      <c r="AG11" s="193" t="s">
        <v>68</v>
      </c>
      <c r="AH11" s="193">
        <v>1</v>
      </c>
      <c r="AI11" s="193" t="s">
        <v>71</v>
      </c>
      <c r="AJ11" s="193">
        <v>4</v>
      </c>
      <c r="AK11" s="193">
        <v>8140</v>
      </c>
      <c r="AL11" s="193">
        <v>8140</v>
      </c>
      <c r="AM11" s="193">
        <v>104</v>
      </c>
      <c r="AN11" s="194">
        <v>0.94804516110799997</v>
      </c>
      <c r="AO11" s="195">
        <v>1</v>
      </c>
      <c r="AP11" s="214">
        <f t="shared" si="0"/>
        <v>0.94804516110799997</v>
      </c>
      <c r="AQ11" s="196">
        <v>9.0373129999999993</v>
      </c>
      <c r="AR11" s="197">
        <v>1.3466499999999999</v>
      </c>
      <c r="AS11" s="214">
        <f t="shared" si="1"/>
        <v>8.5677808590684226</v>
      </c>
      <c r="AT11" s="214">
        <f t="shared" si="2"/>
        <v>1.2766850162060881</v>
      </c>
      <c r="AU11" s="195">
        <v>0.873</v>
      </c>
      <c r="AV11" s="195">
        <v>0.76949999999999996</v>
      </c>
      <c r="AW11" s="214">
        <f t="shared" si="3"/>
        <v>7.4796726899667325</v>
      </c>
      <c r="AX11" s="214">
        <f t="shared" si="4"/>
        <v>0.98240911997058478</v>
      </c>
    </row>
    <row r="12" spans="1:50">
      <c r="A12" s="193">
        <v>16</v>
      </c>
      <c r="B12" s="193" t="s">
        <v>123</v>
      </c>
      <c r="C12" s="193" t="s">
        <v>132</v>
      </c>
      <c r="D12" s="193" t="s">
        <v>52</v>
      </c>
      <c r="E12" s="193" t="s">
        <v>53</v>
      </c>
      <c r="F12" s="193" t="s">
        <v>54</v>
      </c>
      <c r="G12" s="193" t="s">
        <v>55</v>
      </c>
      <c r="H12" s="192"/>
      <c r="I12" s="193" t="s">
        <v>56</v>
      </c>
      <c r="J12" s="193" t="s">
        <v>57</v>
      </c>
      <c r="K12" s="193">
        <v>0</v>
      </c>
      <c r="L12" s="193">
        <v>55</v>
      </c>
      <c r="M12" s="194">
        <v>-81.225129999999993</v>
      </c>
      <c r="N12" s="194">
        <v>29.025870000000001</v>
      </c>
      <c r="O12" s="193" t="s">
        <v>125</v>
      </c>
      <c r="P12" s="193" t="s">
        <v>59</v>
      </c>
      <c r="Q12" s="193" t="s">
        <v>133</v>
      </c>
      <c r="R12" s="194">
        <v>39.049999999999997</v>
      </c>
      <c r="S12" s="194">
        <v>34.409999999999997</v>
      </c>
      <c r="T12" s="193" t="s">
        <v>61</v>
      </c>
      <c r="U12" s="192"/>
      <c r="V12" s="192"/>
      <c r="W12" s="192"/>
      <c r="X12" s="192"/>
      <c r="Y12" s="192"/>
      <c r="Z12" s="192"/>
      <c r="AA12" s="193" t="s">
        <v>63</v>
      </c>
      <c r="AB12" s="193" t="s">
        <v>64</v>
      </c>
      <c r="AC12" s="193" t="s">
        <v>134</v>
      </c>
      <c r="AD12" s="193" t="s">
        <v>66</v>
      </c>
      <c r="AE12" s="193" t="s">
        <v>67</v>
      </c>
      <c r="AF12" s="193">
        <v>129889</v>
      </c>
      <c r="AG12" s="193" t="s">
        <v>68</v>
      </c>
      <c r="AH12" s="193">
        <v>1</v>
      </c>
      <c r="AI12" s="193" t="s">
        <v>70</v>
      </c>
      <c r="AJ12" s="193">
        <v>13</v>
      </c>
      <c r="AK12" s="193">
        <v>6250</v>
      </c>
      <c r="AL12" s="193">
        <v>6250</v>
      </c>
      <c r="AM12" s="193">
        <v>113</v>
      </c>
      <c r="AN12" s="194">
        <v>1.8942641230999999E-3</v>
      </c>
      <c r="AO12" s="195">
        <v>0.999</v>
      </c>
      <c r="AP12" s="214">
        <f t="shared" si="0"/>
        <v>1.8923698589768999E-3</v>
      </c>
      <c r="AQ12" s="196">
        <v>2.6718839999999999</v>
      </c>
      <c r="AR12" s="197">
        <v>8.8819999999999996E-2</v>
      </c>
      <c r="AS12" s="214">
        <f t="shared" si="1"/>
        <v>5.0561927482826348E-3</v>
      </c>
      <c r="AT12" s="214">
        <f t="shared" si="2"/>
        <v>1.6808029087432824E-4</v>
      </c>
      <c r="AU12" s="195">
        <v>0.873</v>
      </c>
      <c r="AV12" s="195">
        <v>0.76949999999999996</v>
      </c>
      <c r="AW12" s="214">
        <f t="shared" si="3"/>
        <v>4.4140562692507402E-3</v>
      </c>
      <c r="AX12" s="214">
        <f t="shared" si="4"/>
        <v>1.2933778382779557E-4</v>
      </c>
    </row>
    <row r="13" spans="1:50">
      <c r="A13" s="193">
        <v>16</v>
      </c>
      <c r="B13" s="193" t="s">
        <v>123</v>
      </c>
      <c r="C13" s="193" t="s">
        <v>132</v>
      </c>
      <c r="D13" s="193" t="s">
        <v>52</v>
      </c>
      <c r="E13" s="193" t="s">
        <v>53</v>
      </c>
      <c r="F13" s="193" t="s">
        <v>54</v>
      </c>
      <c r="G13" s="193" t="s">
        <v>55</v>
      </c>
      <c r="H13" s="192"/>
      <c r="I13" s="193" t="s">
        <v>56</v>
      </c>
      <c r="J13" s="193" t="s">
        <v>57</v>
      </c>
      <c r="K13" s="193">
        <v>0</v>
      </c>
      <c r="L13" s="193">
        <v>55</v>
      </c>
      <c r="M13" s="194">
        <v>-81.225129999999993</v>
      </c>
      <c r="N13" s="194">
        <v>29.025870000000001</v>
      </c>
      <c r="O13" s="193" t="s">
        <v>125</v>
      </c>
      <c r="P13" s="193" t="s">
        <v>59</v>
      </c>
      <c r="Q13" s="193" t="s">
        <v>133</v>
      </c>
      <c r="R13" s="194">
        <v>39.049999999999997</v>
      </c>
      <c r="S13" s="194">
        <v>34.409999999999997</v>
      </c>
      <c r="T13" s="193" t="s">
        <v>61</v>
      </c>
      <c r="U13" s="192"/>
      <c r="V13" s="192"/>
      <c r="W13" s="192"/>
      <c r="X13" s="192"/>
      <c r="Y13" s="192"/>
      <c r="Z13" s="192"/>
      <c r="AA13" s="193" t="s">
        <v>63</v>
      </c>
      <c r="AB13" s="193" t="s">
        <v>64</v>
      </c>
      <c r="AC13" s="193" t="s">
        <v>134</v>
      </c>
      <c r="AD13" s="193" t="s">
        <v>66</v>
      </c>
      <c r="AE13" s="193" t="s">
        <v>67</v>
      </c>
      <c r="AF13" s="193">
        <v>130163</v>
      </c>
      <c r="AG13" s="193" t="s">
        <v>68</v>
      </c>
      <c r="AH13" s="193">
        <v>1</v>
      </c>
      <c r="AI13" s="193" t="s">
        <v>69</v>
      </c>
      <c r="AJ13" s="193">
        <v>11</v>
      </c>
      <c r="AK13" s="193">
        <v>4110</v>
      </c>
      <c r="AL13" s="193">
        <v>1920</v>
      </c>
      <c r="AM13" s="193">
        <v>111</v>
      </c>
      <c r="AN13" s="194">
        <v>0.26288066882700001</v>
      </c>
      <c r="AO13" s="195">
        <v>1</v>
      </c>
      <c r="AP13" s="214">
        <f t="shared" si="0"/>
        <v>0.26288066882700001</v>
      </c>
      <c r="AQ13" s="196">
        <v>4.2217599999999997</v>
      </c>
      <c r="AR13" s="197">
        <v>0.14412</v>
      </c>
      <c r="AS13" s="214">
        <f t="shared" si="1"/>
        <v>1.1098190924270754</v>
      </c>
      <c r="AT13" s="214">
        <f t="shared" si="2"/>
        <v>3.7886361991347241E-2</v>
      </c>
      <c r="AU13" s="195">
        <v>0.873</v>
      </c>
      <c r="AV13" s="195">
        <v>0.76949999999999996</v>
      </c>
      <c r="AW13" s="214">
        <f t="shared" si="3"/>
        <v>0.96887206768883682</v>
      </c>
      <c r="AX13" s="214">
        <f t="shared" si="4"/>
        <v>2.9153555552341701E-2</v>
      </c>
    </row>
    <row r="14" spans="1:50">
      <c r="A14" s="193">
        <v>16</v>
      </c>
      <c r="B14" s="193" t="s">
        <v>123</v>
      </c>
      <c r="C14" s="193" t="s">
        <v>132</v>
      </c>
      <c r="D14" s="193" t="s">
        <v>52</v>
      </c>
      <c r="E14" s="193" t="s">
        <v>53</v>
      </c>
      <c r="F14" s="193" t="s">
        <v>54</v>
      </c>
      <c r="G14" s="193" t="s">
        <v>55</v>
      </c>
      <c r="H14" s="192"/>
      <c r="I14" s="193" t="s">
        <v>56</v>
      </c>
      <c r="J14" s="193" t="s">
        <v>57</v>
      </c>
      <c r="K14" s="193">
        <v>0</v>
      </c>
      <c r="L14" s="193">
        <v>55</v>
      </c>
      <c r="M14" s="194">
        <v>-81.225129999999993</v>
      </c>
      <c r="N14" s="194">
        <v>29.025870000000001</v>
      </c>
      <c r="O14" s="193" t="s">
        <v>125</v>
      </c>
      <c r="P14" s="193" t="s">
        <v>59</v>
      </c>
      <c r="Q14" s="193" t="s">
        <v>133</v>
      </c>
      <c r="R14" s="194">
        <v>39.049999999999997</v>
      </c>
      <c r="S14" s="194">
        <v>34.409999999999997</v>
      </c>
      <c r="T14" s="193" t="s">
        <v>61</v>
      </c>
      <c r="U14" s="192"/>
      <c r="V14" s="192"/>
      <c r="W14" s="192"/>
      <c r="X14" s="192"/>
      <c r="Y14" s="192"/>
      <c r="Z14" s="192"/>
      <c r="AA14" s="193" t="s">
        <v>63</v>
      </c>
      <c r="AB14" s="193" t="s">
        <v>64</v>
      </c>
      <c r="AC14" s="193" t="s">
        <v>134</v>
      </c>
      <c r="AD14" s="193" t="s">
        <v>66</v>
      </c>
      <c r="AE14" s="193" t="s">
        <v>67</v>
      </c>
      <c r="AF14" s="193">
        <v>130185</v>
      </c>
      <c r="AG14" s="193" t="s">
        <v>68</v>
      </c>
      <c r="AH14" s="193">
        <v>1</v>
      </c>
      <c r="AI14" s="193" t="s">
        <v>70</v>
      </c>
      <c r="AJ14" s="193">
        <v>13</v>
      </c>
      <c r="AK14" s="193">
        <v>6210</v>
      </c>
      <c r="AL14" s="193">
        <v>6210</v>
      </c>
      <c r="AM14" s="193">
        <v>113</v>
      </c>
      <c r="AN14" s="194">
        <v>0.135439365255</v>
      </c>
      <c r="AO14" s="195">
        <v>0.999</v>
      </c>
      <c r="AP14" s="214">
        <f t="shared" si="0"/>
        <v>0.13530392588974499</v>
      </c>
      <c r="AQ14" s="196">
        <v>2.6718839999999999</v>
      </c>
      <c r="AR14" s="197">
        <v>8.8819999999999996E-2</v>
      </c>
      <c r="AS14" s="214">
        <f t="shared" si="1"/>
        <v>0.36151639472199537</v>
      </c>
      <c r="AT14" s="214">
        <f t="shared" si="2"/>
        <v>1.201769469752715E-2</v>
      </c>
      <c r="AU14" s="195">
        <v>0.873</v>
      </c>
      <c r="AV14" s="195">
        <v>0.76949999999999996</v>
      </c>
      <c r="AW14" s="214">
        <f t="shared" si="3"/>
        <v>0.31560381259230197</v>
      </c>
      <c r="AX14" s="214">
        <f t="shared" si="4"/>
        <v>9.2476160697471405E-3</v>
      </c>
    </row>
    <row r="15" spans="1:50">
      <c r="A15" s="193">
        <v>16</v>
      </c>
      <c r="B15" s="193" t="s">
        <v>123</v>
      </c>
      <c r="C15" s="193" t="s">
        <v>132</v>
      </c>
      <c r="D15" s="193" t="s">
        <v>52</v>
      </c>
      <c r="E15" s="193" t="s">
        <v>53</v>
      </c>
      <c r="F15" s="193" t="s">
        <v>54</v>
      </c>
      <c r="G15" s="193" t="s">
        <v>55</v>
      </c>
      <c r="H15" s="192"/>
      <c r="I15" s="193" t="s">
        <v>56</v>
      </c>
      <c r="J15" s="193" t="s">
        <v>57</v>
      </c>
      <c r="K15" s="193">
        <v>0</v>
      </c>
      <c r="L15" s="193">
        <v>55</v>
      </c>
      <c r="M15" s="194">
        <v>-81.225129999999993</v>
      </c>
      <c r="N15" s="194">
        <v>29.025870000000001</v>
      </c>
      <c r="O15" s="193" t="s">
        <v>125</v>
      </c>
      <c r="P15" s="193" t="s">
        <v>59</v>
      </c>
      <c r="Q15" s="193" t="s">
        <v>133</v>
      </c>
      <c r="R15" s="194">
        <v>39.049999999999997</v>
      </c>
      <c r="S15" s="194">
        <v>34.409999999999997</v>
      </c>
      <c r="T15" s="193" t="s">
        <v>61</v>
      </c>
      <c r="U15" s="192"/>
      <c r="V15" s="192"/>
      <c r="W15" s="192"/>
      <c r="X15" s="192"/>
      <c r="Y15" s="192"/>
      <c r="Z15" s="192"/>
      <c r="AA15" s="193" t="s">
        <v>63</v>
      </c>
      <c r="AB15" s="193" t="s">
        <v>64</v>
      </c>
      <c r="AC15" s="193" t="s">
        <v>134</v>
      </c>
      <c r="AD15" s="193" t="s">
        <v>66</v>
      </c>
      <c r="AE15" s="193" t="s">
        <v>67</v>
      </c>
      <c r="AF15" s="193">
        <v>130103</v>
      </c>
      <c r="AG15" s="193" t="s">
        <v>68</v>
      </c>
      <c r="AH15" s="193">
        <v>1</v>
      </c>
      <c r="AI15" s="193" t="s">
        <v>69</v>
      </c>
      <c r="AJ15" s="193">
        <v>11</v>
      </c>
      <c r="AK15" s="193">
        <v>4110</v>
      </c>
      <c r="AL15" s="193">
        <v>4110</v>
      </c>
      <c r="AM15" s="193">
        <v>111</v>
      </c>
      <c r="AN15" s="194">
        <v>0.32943869245399998</v>
      </c>
      <c r="AO15" s="195">
        <v>1</v>
      </c>
      <c r="AP15" s="214">
        <f t="shared" si="0"/>
        <v>0.32943869245399998</v>
      </c>
      <c r="AQ15" s="196">
        <v>4.2217599999999997</v>
      </c>
      <c r="AR15" s="197">
        <v>0.14412</v>
      </c>
      <c r="AS15" s="214">
        <f t="shared" si="1"/>
        <v>1.3908110942545988</v>
      </c>
      <c r="AT15" s="214">
        <f t="shared" si="2"/>
        <v>4.7478704356470475E-2</v>
      </c>
      <c r="AU15" s="195">
        <v>0.873</v>
      </c>
      <c r="AV15" s="195">
        <v>0.76949999999999996</v>
      </c>
      <c r="AW15" s="214">
        <f t="shared" si="3"/>
        <v>1.2141780852842647</v>
      </c>
      <c r="AX15" s="214">
        <f t="shared" si="4"/>
        <v>3.6534863002304026E-2</v>
      </c>
    </row>
    <row r="16" spans="1:50">
      <c r="A16" s="193">
        <v>16</v>
      </c>
      <c r="B16" s="193" t="s">
        <v>123</v>
      </c>
      <c r="C16" s="193" t="s">
        <v>132</v>
      </c>
      <c r="D16" s="193" t="s">
        <v>52</v>
      </c>
      <c r="E16" s="193" t="s">
        <v>53</v>
      </c>
      <c r="F16" s="193" t="s">
        <v>54</v>
      </c>
      <c r="G16" s="193" t="s">
        <v>55</v>
      </c>
      <c r="H16" s="192"/>
      <c r="I16" s="193" t="s">
        <v>56</v>
      </c>
      <c r="J16" s="193" t="s">
        <v>57</v>
      </c>
      <c r="K16" s="193">
        <v>0</v>
      </c>
      <c r="L16" s="193">
        <v>55</v>
      </c>
      <c r="M16" s="194">
        <v>-81.225129999999993</v>
      </c>
      <c r="N16" s="194">
        <v>29.025870000000001</v>
      </c>
      <c r="O16" s="193" t="s">
        <v>125</v>
      </c>
      <c r="P16" s="193" t="s">
        <v>59</v>
      </c>
      <c r="Q16" s="193" t="s">
        <v>133</v>
      </c>
      <c r="R16" s="194">
        <v>39.049999999999997</v>
      </c>
      <c r="S16" s="194">
        <v>34.409999999999997</v>
      </c>
      <c r="T16" s="193" t="s">
        <v>61</v>
      </c>
      <c r="U16" s="192"/>
      <c r="V16" s="192"/>
      <c r="W16" s="192"/>
      <c r="X16" s="192"/>
      <c r="Y16" s="192"/>
      <c r="Z16" s="192"/>
      <c r="AA16" s="193" t="s">
        <v>63</v>
      </c>
      <c r="AB16" s="193" t="s">
        <v>64</v>
      </c>
      <c r="AC16" s="193" t="s">
        <v>134</v>
      </c>
      <c r="AD16" s="193" t="s">
        <v>66</v>
      </c>
      <c r="AE16" s="193" t="s">
        <v>67</v>
      </c>
      <c r="AF16" s="193">
        <v>124579</v>
      </c>
      <c r="AG16" s="193" t="s">
        <v>68</v>
      </c>
      <c r="AH16" s="193">
        <v>1</v>
      </c>
      <c r="AI16" s="193" t="s">
        <v>71</v>
      </c>
      <c r="AJ16" s="193">
        <v>4</v>
      </c>
      <c r="AK16" s="193">
        <v>8140</v>
      </c>
      <c r="AL16" s="193">
        <v>8140</v>
      </c>
      <c r="AM16" s="193">
        <v>104</v>
      </c>
      <c r="AN16" s="194">
        <v>9.0347894333499994</v>
      </c>
      <c r="AO16" s="195">
        <v>1</v>
      </c>
      <c r="AP16" s="214">
        <f t="shared" si="0"/>
        <v>9.0347894333499994</v>
      </c>
      <c r="AQ16" s="196">
        <v>9.0373129999999993</v>
      </c>
      <c r="AR16" s="197">
        <v>1.3466499999999999</v>
      </c>
      <c r="AS16" s="214">
        <f t="shared" si="1"/>
        <v>81.650219998276583</v>
      </c>
      <c r="AT16" s="214">
        <f t="shared" si="2"/>
        <v>12.166699190420776</v>
      </c>
      <c r="AU16" s="195">
        <v>0.873</v>
      </c>
      <c r="AV16" s="195">
        <v>0.76949999999999996</v>
      </c>
      <c r="AW16" s="214">
        <f t="shared" si="3"/>
        <v>71.280642058495459</v>
      </c>
      <c r="AX16" s="214">
        <f t="shared" si="4"/>
        <v>9.3622750270287867</v>
      </c>
    </row>
    <row r="17" spans="1:50">
      <c r="A17" s="193">
        <v>16</v>
      </c>
      <c r="B17" s="193" t="s">
        <v>123</v>
      </c>
      <c r="C17" s="193" t="s">
        <v>132</v>
      </c>
      <c r="D17" s="193" t="s">
        <v>52</v>
      </c>
      <c r="E17" s="193" t="s">
        <v>53</v>
      </c>
      <c r="F17" s="193" t="s">
        <v>54</v>
      </c>
      <c r="G17" s="193" t="s">
        <v>55</v>
      </c>
      <c r="H17" s="192"/>
      <c r="I17" s="193" t="s">
        <v>56</v>
      </c>
      <c r="J17" s="193" t="s">
        <v>57</v>
      </c>
      <c r="K17" s="193">
        <v>0</v>
      </c>
      <c r="L17" s="193">
        <v>55</v>
      </c>
      <c r="M17" s="194">
        <v>-81.225129999999993</v>
      </c>
      <c r="N17" s="194">
        <v>29.025870000000001</v>
      </c>
      <c r="O17" s="193" t="s">
        <v>125</v>
      </c>
      <c r="P17" s="193" t="s">
        <v>59</v>
      </c>
      <c r="Q17" s="193" t="s">
        <v>133</v>
      </c>
      <c r="R17" s="194">
        <v>39.049999999999997</v>
      </c>
      <c r="S17" s="194">
        <v>34.409999999999997</v>
      </c>
      <c r="T17" s="193" t="s">
        <v>61</v>
      </c>
      <c r="U17" s="192"/>
      <c r="V17" s="192"/>
      <c r="W17" s="192"/>
      <c r="X17" s="192"/>
      <c r="Y17" s="192"/>
      <c r="Z17" s="192"/>
      <c r="AA17" s="193" t="s">
        <v>63</v>
      </c>
      <c r="AB17" s="193" t="s">
        <v>64</v>
      </c>
      <c r="AC17" s="193" t="s">
        <v>134</v>
      </c>
      <c r="AD17" s="193" t="s">
        <v>66</v>
      </c>
      <c r="AE17" s="193" t="s">
        <v>67</v>
      </c>
      <c r="AF17" s="193">
        <v>130163</v>
      </c>
      <c r="AG17" s="193" t="s">
        <v>68</v>
      </c>
      <c r="AH17" s="193">
        <v>1</v>
      </c>
      <c r="AI17" s="193" t="s">
        <v>69</v>
      </c>
      <c r="AJ17" s="193">
        <v>11</v>
      </c>
      <c r="AK17" s="193">
        <v>4110</v>
      </c>
      <c r="AL17" s="193">
        <v>1920</v>
      </c>
      <c r="AM17" s="193">
        <v>111</v>
      </c>
      <c r="AN17" s="194">
        <v>0.49657133481999999</v>
      </c>
      <c r="AO17" s="195">
        <v>1</v>
      </c>
      <c r="AP17" s="214">
        <f t="shared" si="0"/>
        <v>0.49657133481999999</v>
      </c>
      <c r="AQ17" s="196">
        <v>4.2217599999999997</v>
      </c>
      <c r="AR17" s="197">
        <v>0.14412</v>
      </c>
      <c r="AS17" s="214">
        <f t="shared" si="1"/>
        <v>2.0964049984896831</v>
      </c>
      <c r="AT17" s="214">
        <f t="shared" si="2"/>
        <v>7.1565860774258402E-2</v>
      </c>
      <c r="AU17" s="195">
        <v>0.873</v>
      </c>
      <c r="AV17" s="195">
        <v>0.76949999999999996</v>
      </c>
      <c r="AW17" s="214">
        <f t="shared" si="3"/>
        <v>1.8301615636814934</v>
      </c>
      <c r="AX17" s="214">
        <f t="shared" si="4"/>
        <v>5.5069929865791838E-2</v>
      </c>
    </row>
    <row r="18" spans="1:50">
      <c r="A18" s="193">
        <v>16</v>
      </c>
      <c r="B18" s="193" t="s">
        <v>123</v>
      </c>
      <c r="C18" s="193" t="s">
        <v>132</v>
      </c>
      <c r="D18" s="193" t="s">
        <v>52</v>
      </c>
      <c r="E18" s="193" t="s">
        <v>53</v>
      </c>
      <c r="F18" s="193" t="s">
        <v>54</v>
      </c>
      <c r="G18" s="193" t="s">
        <v>55</v>
      </c>
      <c r="H18" s="192"/>
      <c r="I18" s="193" t="s">
        <v>56</v>
      </c>
      <c r="J18" s="193" t="s">
        <v>57</v>
      </c>
      <c r="K18" s="193">
        <v>0</v>
      </c>
      <c r="L18" s="193">
        <v>55</v>
      </c>
      <c r="M18" s="194">
        <v>-81.225129999999993</v>
      </c>
      <c r="N18" s="194">
        <v>29.025870000000001</v>
      </c>
      <c r="O18" s="193" t="s">
        <v>125</v>
      </c>
      <c r="P18" s="193" t="s">
        <v>59</v>
      </c>
      <c r="Q18" s="193" t="s">
        <v>133</v>
      </c>
      <c r="R18" s="194">
        <v>39.049999999999997</v>
      </c>
      <c r="S18" s="194">
        <v>34.409999999999997</v>
      </c>
      <c r="T18" s="193" t="s">
        <v>61</v>
      </c>
      <c r="U18" s="192"/>
      <c r="V18" s="192"/>
      <c r="W18" s="192"/>
      <c r="X18" s="192"/>
      <c r="Y18" s="192"/>
      <c r="Z18" s="192"/>
      <c r="AA18" s="193" t="s">
        <v>63</v>
      </c>
      <c r="AB18" s="193" t="s">
        <v>64</v>
      </c>
      <c r="AC18" s="193" t="s">
        <v>134</v>
      </c>
      <c r="AD18" s="193" t="s">
        <v>66</v>
      </c>
      <c r="AE18" s="193" t="s">
        <v>67</v>
      </c>
      <c r="AF18" s="193">
        <v>130103</v>
      </c>
      <c r="AG18" s="193" t="s">
        <v>68</v>
      </c>
      <c r="AH18" s="193">
        <v>1</v>
      </c>
      <c r="AI18" s="193" t="s">
        <v>69</v>
      </c>
      <c r="AJ18" s="193">
        <v>11</v>
      </c>
      <c r="AK18" s="193">
        <v>4110</v>
      </c>
      <c r="AL18" s="193">
        <v>4110</v>
      </c>
      <c r="AM18" s="193">
        <v>111</v>
      </c>
      <c r="AN18" s="194">
        <v>4.4728334694300003</v>
      </c>
      <c r="AO18" s="195">
        <v>1</v>
      </c>
      <c r="AP18" s="214">
        <f t="shared" si="0"/>
        <v>4.4728334694300003</v>
      </c>
      <c r="AQ18" s="196">
        <v>4.2217599999999997</v>
      </c>
      <c r="AR18" s="197">
        <v>0.14412</v>
      </c>
      <c r="AS18" s="214">
        <f t="shared" si="1"/>
        <v>18.883229427900798</v>
      </c>
      <c r="AT18" s="214">
        <f t="shared" si="2"/>
        <v>0.64462475961425159</v>
      </c>
      <c r="AU18" s="195">
        <v>0.873</v>
      </c>
      <c r="AV18" s="195">
        <v>0.76949999999999996</v>
      </c>
      <c r="AW18" s="214">
        <f t="shared" si="3"/>
        <v>16.485059290557395</v>
      </c>
      <c r="AX18" s="214">
        <f t="shared" si="4"/>
        <v>0.49603875252316659</v>
      </c>
    </row>
    <row r="19" spans="1:50">
      <c r="A19" s="193">
        <v>16</v>
      </c>
      <c r="B19" s="193" t="s">
        <v>123</v>
      </c>
      <c r="C19" s="193" t="s">
        <v>132</v>
      </c>
      <c r="D19" s="193" t="s">
        <v>52</v>
      </c>
      <c r="E19" s="193" t="s">
        <v>53</v>
      </c>
      <c r="F19" s="193" t="s">
        <v>54</v>
      </c>
      <c r="G19" s="193" t="s">
        <v>55</v>
      </c>
      <c r="H19" s="192"/>
      <c r="I19" s="193" t="s">
        <v>56</v>
      </c>
      <c r="J19" s="193" t="s">
        <v>57</v>
      </c>
      <c r="K19" s="193">
        <v>0</v>
      </c>
      <c r="L19" s="193">
        <v>55</v>
      </c>
      <c r="M19" s="194">
        <v>-81.225129999999993</v>
      </c>
      <c r="N19" s="194">
        <v>29.025870000000001</v>
      </c>
      <c r="O19" s="193" t="s">
        <v>125</v>
      </c>
      <c r="P19" s="193" t="s">
        <v>59</v>
      </c>
      <c r="Q19" s="193" t="s">
        <v>133</v>
      </c>
      <c r="R19" s="194">
        <v>39.049999999999997</v>
      </c>
      <c r="S19" s="194">
        <v>34.409999999999997</v>
      </c>
      <c r="T19" s="193" t="s">
        <v>61</v>
      </c>
      <c r="U19" s="192"/>
      <c r="V19" s="192"/>
      <c r="W19" s="192"/>
      <c r="X19" s="192"/>
      <c r="Y19" s="192"/>
      <c r="Z19" s="192"/>
      <c r="AA19" s="193" t="s">
        <v>63</v>
      </c>
      <c r="AB19" s="193" t="s">
        <v>64</v>
      </c>
      <c r="AC19" s="193" t="s">
        <v>134</v>
      </c>
      <c r="AD19" s="193" t="s">
        <v>66</v>
      </c>
      <c r="AE19" s="193" t="s">
        <v>67</v>
      </c>
      <c r="AF19" s="193">
        <v>130413</v>
      </c>
      <c r="AG19" s="193" t="s">
        <v>68</v>
      </c>
      <c r="AH19" s="193">
        <v>1</v>
      </c>
      <c r="AI19" s="193" t="s">
        <v>69</v>
      </c>
      <c r="AJ19" s="193">
        <v>11</v>
      </c>
      <c r="AK19" s="193">
        <v>4110</v>
      </c>
      <c r="AL19" s="193">
        <v>4110</v>
      </c>
      <c r="AM19" s="193">
        <v>111</v>
      </c>
      <c r="AN19" s="194">
        <v>1.7966187087300001</v>
      </c>
      <c r="AO19" s="195">
        <v>1</v>
      </c>
      <c r="AP19" s="214">
        <f t="shared" si="0"/>
        <v>1.7966187087300001</v>
      </c>
      <c r="AQ19" s="196">
        <v>4.2217599999999997</v>
      </c>
      <c r="AR19" s="197">
        <v>0.14412</v>
      </c>
      <c r="AS19" s="214">
        <f t="shared" si="1"/>
        <v>7.5848929997679644</v>
      </c>
      <c r="AT19" s="214">
        <f t="shared" si="2"/>
        <v>0.25892868830216759</v>
      </c>
      <c r="AU19" s="195">
        <v>0.873</v>
      </c>
      <c r="AV19" s="195">
        <v>0.76949999999999996</v>
      </c>
      <c r="AW19" s="214">
        <f t="shared" si="3"/>
        <v>6.6216115887974327</v>
      </c>
      <c r="AX19" s="214">
        <f t="shared" si="4"/>
        <v>0.19924562564851794</v>
      </c>
    </row>
    <row r="20" spans="1:50">
      <c r="A20" s="193">
        <v>16</v>
      </c>
      <c r="B20" s="193" t="s">
        <v>123</v>
      </c>
      <c r="C20" s="193" t="s">
        <v>132</v>
      </c>
      <c r="D20" s="193" t="s">
        <v>52</v>
      </c>
      <c r="E20" s="193" t="s">
        <v>53</v>
      </c>
      <c r="F20" s="193" t="s">
        <v>54</v>
      </c>
      <c r="G20" s="193" t="s">
        <v>55</v>
      </c>
      <c r="H20" s="192"/>
      <c r="I20" s="193" t="s">
        <v>56</v>
      </c>
      <c r="J20" s="193" t="s">
        <v>57</v>
      </c>
      <c r="K20" s="193">
        <v>0</v>
      </c>
      <c r="L20" s="193">
        <v>55</v>
      </c>
      <c r="M20" s="194">
        <v>-81.225129999999993</v>
      </c>
      <c r="N20" s="194">
        <v>29.025870000000001</v>
      </c>
      <c r="O20" s="193" t="s">
        <v>125</v>
      </c>
      <c r="P20" s="193" t="s">
        <v>59</v>
      </c>
      <c r="Q20" s="193" t="s">
        <v>133</v>
      </c>
      <c r="R20" s="194">
        <v>39.049999999999997</v>
      </c>
      <c r="S20" s="194">
        <v>34.409999999999997</v>
      </c>
      <c r="T20" s="193" t="s">
        <v>61</v>
      </c>
      <c r="U20" s="192"/>
      <c r="V20" s="192"/>
      <c r="W20" s="192"/>
      <c r="X20" s="192"/>
      <c r="Y20" s="192"/>
      <c r="Z20" s="192"/>
      <c r="AA20" s="193" t="s">
        <v>63</v>
      </c>
      <c r="AB20" s="193" t="s">
        <v>64</v>
      </c>
      <c r="AC20" s="193" t="s">
        <v>134</v>
      </c>
      <c r="AD20" s="193" t="s">
        <v>66</v>
      </c>
      <c r="AE20" s="193" t="s">
        <v>67</v>
      </c>
      <c r="AF20" s="193">
        <v>124579</v>
      </c>
      <c r="AG20" s="193" t="s">
        <v>68</v>
      </c>
      <c r="AH20" s="193">
        <v>1</v>
      </c>
      <c r="AI20" s="193" t="s">
        <v>71</v>
      </c>
      <c r="AJ20" s="193">
        <v>4</v>
      </c>
      <c r="AK20" s="193">
        <v>8140</v>
      </c>
      <c r="AL20" s="193">
        <v>8140</v>
      </c>
      <c r="AM20" s="193">
        <v>104</v>
      </c>
      <c r="AN20" s="194">
        <v>1.0736206374099999</v>
      </c>
      <c r="AO20" s="195">
        <v>1</v>
      </c>
      <c r="AP20" s="214">
        <f t="shared" si="0"/>
        <v>1.0736206374099999</v>
      </c>
      <c r="AQ20" s="196">
        <v>9.0373129999999993</v>
      </c>
      <c r="AR20" s="197">
        <v>1.3466499999999999</v>
      </c>
      <c r="AS20" s="214">
        <f t="shared" si="1"/>
        <v>9.7026457435336777</v>
      </c>
      <c r="AT20" s="214">
        <f t="shared" si="2"/>
        <v>1.4457912313681762</v>
      </c>
      <c r="AU20" s="195">
        <v>0.873</v>
      </c>
      <c r="AV20" s="195">
        <v>0.76949999999999996</v>
      </c>
      <c r="AW20" s="214">
        <f t="shared" si="3"/>
        <v>8.4704097341049014</v>
      </c>
      <c r="AX20" s="214">
        <f t="shared" si="4"/>
        <v>1.1125363525378116</v>
      </c>
    </row>
    <row r="21" spans="1:50">
      <c r="A21" s="193">
        <v>16</v>
      </c>
      <c r="B21" s="193" t="s">
        <v>123</v>
      </c>
      <c r="C21" s="193" t="s">
        <v>132</v>
      </c>
      <c r="D21" s="193" t="s">
        <v>52</v>
      </c>
      <c r="E21" s="193" t="s">
        <v>53</v>
      </c>
      <c r="F21" s="193" t="s">
        <v>54</v>
      </c>
      <c r="G21" s="193" t="s">
        <v>55</v>
      </c>
      <c r="H21" s="192"/>
      <c r="I21" s="193" t="s">
        <v>56</v>
      </c>
      <c r="J21" s="193" t="s">
        <v>57</v>
      </c>
      <c r="K21" s="193">
        <v>0</v>
      </c>
      <c r="L21" s="193">
        <v>55</v>
      </c>
      <c r="M21" s="194">
        <v>-81.225129999999993</v>
      </c>
      <c r="N21" s="194">
        <v>29.025870000000001</v>
      </c>
      <c r="O21" s="193" t="s">
        <v>125</v>
      </c>
      <c r="P21" s="193" t="s">
        <v>59</v>
      </c>
      <c r="Q21" s="193" t="s">
        <v>133</v>
      </c>
      <c r="R21" s="194">
        <v>39.049999999999997</v>
      </c>
      <c r="S21" s="194">
        <v>34.409999999999997</v>
      </c>
      <c r="T21" s="193" t="s">
        <v>61</v>
      </c>
      <c r="U21" s="192"/>
      <c r="V21" s="192"/>
      <c r="W21" s="192"/>
      <c r="X21" s="192"/>
      <c r="Y21" s="192"/>
      <c r="Z21" s="192"/>
      <c r="AA21" s="193" t="s">
        <v>63</v>
      </c>
      <c r="AB21" s="193" t="s">
        <v>64</v>
      </c>
      <c r="AC21" s="193" t="s">
        <v>134</v>
      </c>
      <c r="AD21" s="193" t="s">
        <v>66</v>
      </c>
      <c r="AE21" s="193" t="s">
        <v>67</v>
      </c>
      <c r="AF21" s="193">
        <v>130163</v>
      </c>
      <c r="AG21" s="193" t="s">
        <v>68</v>
      </c>
      <c r="AH21" s="193">
        <v>1</v>
      </c>
      <c r="AI21" s="193" t="s">
        <v>69</v>
      </c>
      <c r="AJ21" s="193">
        <v>11</v>
      </c>
      <c r="AK21" s="193">
        <v>4110</v>
      </c>
      <c r="AL21" s="193">
        <v>1920</v>
      </c>
      <c r="AM21" s="193">
        <v>111</v>
      </c>
      <c r="AN21" s="194">
        <v>0.410916843039</v>
      </c>
      <c r="AO21" s="195">
        <v>1</v>
      </c>
      <c r="AP21" s="214">
        <f t="shared" si="0"/>
        <v>0.410916843039</v>
      </c>
      <c r="AQ21" s="196">
        <v>4.2217599999999997</v>
      </c>
      <c r="AR21" s="197">
        <v>0.14412</v>
      </c>
      <c r="AS21" s="214">
        <f t="shared" si="1"/>
        <v>1.7347922912683285</v>
      </c>
      <c r="AT21" s="214">
        <f t="shared" si="2"/>
        <v>5.9221335418780677E-2</v>
      </c>
      <c r="AU21" s="195">
        <v>0.873</v>
      </c>
      <c r="AV21" s="195">
        <v>0.76949999999999996</v>
      </c>
      <c r="AW21" s="214">
        <f t="shared" si="3"/>
        <v>1.5144736702772508</v>
      </c>
      <c r="AX21" s="214">
        <f t="shared" si="4"/>
        <v>4.5570817604751727E-2</v>
      </c>
    </row>
    <row r="22" spans="1:50">
      <c r="A22" s="193">
        <v>16</v>
      </c>
      <c r="B22" s="193" t="s">
        <v>123</v>
      </c>
      <c r="C22" s="193" t="s">
        <v>132</v>
      </c>
      <c r="D22" s="193" t="s">
        <v>52</v>
      </c>
      <c r="E22" s="193" t="s">
        <v>53</v>
      </c>
      <c r="F22" s="193" t="s">
        <v>54</v>
      </c>
      <c r="G22" s="193" t="s">
        <v>55</v>
      </c>
      <c r="H22" s="192"/>
      <c r="I22" s="193" t="s">
        <v>56</v>
      </c>
      <c r="J22" s="193" t="s">
        <v>57</v>
      </c>
      <c r="K22" s="193">
        <v>0</v>
      </c>
      <c r="L22" s="193">
        <v>55</v>
      </c>
      <c r="M22" s="194">
        <v>-81.225129999999993</v>
      </c>
      <c r="N22" s="194">
        <v>29.025870000000001</v>
      </c>
      <c r="O22" s="193" t="s">
        <v>125</v>
      </c>
      <c r="P22" s="193" t="s">
        <v>59</v>
      </c>
      <c r="Q22" s="193" t="s">
        <v>133</v>
      </c>
      <c r="R22" s="194">
        <v>39.049999999999997</v>
      </c>
      <c r="S22" s="194">
        <v>34.409999999999997</v>
      </c>
      <c r="T22" s="193" t="s">
        <v>61</v>
      </c>
      <c r="U22" s="192"/>
      <c r="V22" s="192"/>
      <c r="W22" s="192"/>
      <c r="X22" s="192"/>
      <c r="Y22" s="192"/>
      <c r="Z22" s="192"/>
      <c r="AA22" s="193" t="s">
        <v>63</v>
      </c>
      <c r="AB22" s="193" t="s">
        <v>64</v>
      </c>
      <c r="AC22" s="193" t="s">
        <v>134</v>
      </c>
      <c r="AD22" s="193" t="s">
        <v>66</v>
      </c>
      <c r="AE22" s="193" t="s">
        <v>67</v>
      </c>
      <c r="AF22" s="193">
        <v>130185</v>
      </c>
      <c r="AG22" s="193" t="s">
        <v>68</v>
      </c>
      <c r="AH22" s="193">
        <v>1</v>
      </c>
      <c r="AI22" s="193" t="s">
        <v>70</v>
      </c>
      <c r="AJ22" s="193">
        <v>13</v>
      </c>
      <c r="AK22" s="193">
        <v>6210</v>
      </c>
      <c r="AL22" s="193">
        <v>6210</v>
      </c>
      <c r="AM22" s="193">
        <v>113</v>
      </c>
      <c r="AN22" s="194">
        <v>0.199772081706</v>
      </c>
      <c r="AO22" s="195">
        <v>0.999</v>
      </c>
      <c r="AP22" s="214">
        <f t="shared" si="0"/>
        <v>0.19957230962429401</v>
      </c>
      <c r="AQ22" s="196">
        <v>2.6718839999999999</v>
      </c>
      <c r="AR22" s="197">
        <v>8.8819999999999996E-2</v>
      </c>
      <c r="AS22" s="214">
        <f t="shared" si="1"/>
        <v>0.53323406092819714</v>
      </c>
      <c r="AT22" s="214">
        <f t="shared" si="2"/>
        <v>1.7726012540829793E-2</v>
      </c>
      <c r="AU22" s="195">
        <v>0.873</v>
      </c>
      <c r="AV22" s="195">
        <v>0.76949999999999996</v>
      </c>
      <c r="AW22" s="214">
        <f t="shared" si="3"/>
        <v>0.46551333519031612</v>
      </c>
      <c r="AX22" s="214">
        <f t="shared" si="4"/>
        <v>1.3640166650168525E-2</v>
      </c>
    </row>
    <row r="23" spans="1:50">
      <c r="A23" s="193">
        <v>16</v>
      </c>
      <c r="B23" s="193" t="s">
        <v>123</v>
      </c>
      <c r="C23" s="193" t="s">
        <v>132</v>
      </c>
      <c r="D23" s="193" t="s">
        <v>52</v>
      </c>
      <c r="E23" s="193" t="s">
        <v>53</v>
      </c>
      <c r="F23" s="193" t="s">
        <v>54</v>
      </c>
      <c r="G23" s="193" t="s">
        <v>55</v>
      </c>
      <c r="H23" s="192"/>
      <c r="I23" s="193" t="s">
        <v>56</v>
      </c>
      <c r="J23" s="193" t="s">
        <v>57</v>
      </c>
      <c r="K23" s="193">
        <v>0</v>
      </c>
      <c r="L23" s="193">
        <v>55</v>
      </c>
      <c r="M23" s="194">
        <v>-81.225129999999993</v>
      </c>
      <c r="N23" s="194">
        <v>29.025870000000001</v>
      </c>
      <c r="O23" s="193" t="s">
        <v>125</v>
      </c>
      <c r="P23" s="193" t="s">
        <v>59</v>
      </c>
      <c r="Q23" s="193" t="s">
        <v>133</v>
      </c>
      <c r="R23" s="194">
        <v>39.049999999999997</v>
      </c>
      <c r="S23" s="194">
        <v>34.409999999999997</v>
      </c>
      <c r="T23" s="193" t="s">
        <v>61</v>
      </c>
      <c r="U23" s="192"/>
      <c r="V23" s="192"/>
      <c r="W23" s="192"/>
      <c r="X23" s="192"/>
      <c r="Y23" s="192"/>
      <c r="Z23" s="192"/>
      <c r="AA23" s="193" t="s">
        <v>63</v>
      </c>
      <c r="AB23" s="193" t="s">
        <v>64</v>
      </c>
      <c r="AC23" s="193" t="s">
        <v>134</v>
      </c>
      <c r="AD23" s="193" t="s">
        <v>66</v>
      </c>
      <c r="AE23" s="193" t="s">
        <v>67</v>
      </c>
      <c r="AF23" s="193">
        <v>130103</v>
      </c>
      <c r="AG23" s="193" t="s">
        <v>68</v>
      </c>
      <c r="AH23" s="193">
        <v>1</v>
      </c>
      <c r="AI23" s="193" t="s">
        <v>69</v>
      </c>
      <c r="AJ23" s="193">
        <v>11</v>
      </c>
      <c r="AK23" s="193">
        <v>4110</v>
      </c>
      <c r="AL23" s="193">
        <v>4110</v>
      </c>
      <c r="AM23" s="193">
        <v>111</v>
      </c>
      <c r="AN23" s="194">
        <v>0.57669907296</v>
      </c>
      <c r="AO23" s="195">
        <v>1</v>
      </c>
      <c r="AP23" s="214">
        <f t="shared" si="0"/>
        <v>0.57669907296</v>
      </c>
      <c r="AQ23" s="196">
        <v>4.2217599999999997</v>
      </c>
      <c r="AR23" s="197">
        <v>0.14412</v>
      </c>
      <c r="AS23" s="214">
        <f t="shared" si="1"/>
        <v>2.4346850782596094</v>
      </c>
      <c r="AT23" s="214">
        <f t="shared" si="2"/>
        <v>8.3113870394995196E-2</v>
      </c>
      <c r="AU23" s="195">
        <v>0.873</v>
      </c>
      <c r="AV23" s="195">
        <v>0.76949999999999996</v>
      </c>
      <c r="AW23" s="214">
        <f t="shared" si="3"/>
        <v>2.1254800733206389</v>
      </c>
      <c r="AX23" s="214">
        <f t="shared" si="4"/>
        <v>6.3956123268948797E-2</v>
      </c>
    </row>
    <row r="24" spans="1:50">
      <c r="A24" s="193">
        <v>16</v>
      </c>
      <c r="B24" s="193" t="s">
        <v>123</v>
      </c>
      <c r="C24" s="193" t="s">
        <v>132</v>
      </c>
      <c r="D24" s="193" t="s">
        <v>52</v>
      </c>
      <c r="E24" s="193" t="s">
        <v>53</v>
      </c>
      <c r="F24" s="193" t="s">
        <v>54</v>
      </c>
      <c r="G24" s="193" t="s">
        <v>55</v>
      </c>
      <c r="H24" s="192"/>
      <c r="I24" s="193" t="s">
        <v>56</v>
      </c>
      <c r="J24" s="193" t="s">
        <v>57</v>
      </c>
      <c r="K24" s="193">
        <v>0</v>
      </c>
      <c r="L24" s="193">
        <v>55</v>
      </c>
      <c r="M24" s="194">
        <v>-81.225129999999993</v>
      </c>
      <c r="N24" s="194">
        <v>29.025870000000001</v>
      </c>
      <c r="O24" s="193" t="s">
        <v>125</v>
      </c>
      <c r="P24" s="193" t="s">
        <v>59</v>
      </c>
      <c r="Q24" s="193" t="s">
        <v>133</v>
      </c>
      <c r="R24" s="194">
        <v>39.049999999999997</v>
      </c>
      <c r="S24" s="194">
        <v>34.409999999999997</v>
      </c>
      <c r="T24" s="193" t="s">
        <v>61</v>
      </c>
      <c r="U24" s="192"/>
      <c r="V24" s="192"/>
      <c r="W24" s="192"/>
      <c r="X24" s="192"/>
      <c r="Y24" s="192"/>
      <c r="Z24" s="192"/>
      <c r="AA24" s="193" t="s">
        <v>63</v>
      </c>
      <c r="AB24" s="193" t="s">
        <v>64</v>
      </c>
      <c r="AC24" s="193" t="s">
        <v>134</v>
      </c>
      <c r="AD24" s="193" t="s">
        <v>66</v>
      </c>
      <c r="AE24" s="193" t="s">
        <v>67</v>
      </c>
      <c r="AF24" s="193">
        <v>130413</v>
      </c>
      <c r="AG24" s="193" t="s">
        <v>68</v>
      </c>
      <c r="AH24" s="193">
        <v>1</v>
      </c>
      <c r="AI24" s="193" t="s">
        <v>69</v>
      </c>
      <c r="AJ24" s="193">
        <v>11</v>
      </c>
      <c r="AK24" s="193">
        <v>4110</v>
      </c>
      <c r="AL24" s="193">
        <v>4110</v>
      </c>
      <c r="AM24" s="193">
        <v>111</v>
      </c>
      <c r="AN24" s="194">
        <v>7.4817996597199996E-2</v>
      </c>
      <c r="AO24" s="195">
        <v>1</v>
      </c>
      <c r="AP24" s="214">
        <f t="shared" si="0"/>
        <v>7.4817996597199996E-2</v>
      </c>
      <c r="AQ24" s="196">
        <v>4.2217599999999997</v>
      </c>
      <c r="AR24" s="197">
        <v>0.14412</v>
      </c>
      <c r="AS24" s="214">
        <f t="shared" si="1"/>
        <v>0.31586362531419504</v>
      </c>
      <c r="AT24" s="214">
        <f t="shared" si="2"/>
        <v>1.0782769669588464E-2</v>
      </c>
      <c r="AU24" s="195">
        <v>0.873</v>
      </c>
      <c r="AV24" s="195">
        <v>0.76949999999999996</v>
      </c>
      <c r="AW24" s="214">
        <f t="shared" si="3"/>
        <v>0.27574894489929225</v>
      </c>
      <c r="AX24" s="214">
        <f t="shared" si="4"/>
        <v>8.297341260748322E-3</v>
      </c>
    </row>
    <row r="25" spans="1:50">
      <c r="AN25" s="212">
        <f>SUM(AN2:AN24)</f>
        <v>26.461983609046545</v>
      </c>
      <c r="AP25" s="214">
        <f>SUM(AP2:AP24)</f>
        <v>26.461587283712024</v>
      </c>
      <c r="AW25" s="214">
        <f>SUM(AW2:AW24)</f>
        <v>158.21942452494764</v>
      </c>
      <c r="AX25" s="214">
        <f>SUM(AX2:AX24)</f>
        <v>16.394869335210213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4"/>
  <sheetViews>
    <sheetView topLeftCell="A79" workbookViewId="0">
      <selection activeCell="B95" sqref="B95"/>
    </sheetView>
  </sheetViews>
  <sheetFormatPr defaultRowHeight="15"/>
  <cols>
    <col min="1" max="1" width="14.42578125" bestFit="1" customWidth="1"/>
    <col min="3" max="3" width="5" style="210" bestFit="1" customWidth="1"/>
    <col min="5" max="5" width="5" style="210" bestFit="1" customWidth="1"/>
  </cols>
  <sheetData>
    <row r="1" spans="1:6" s="210" customFormat="1">
      <c r="A1" s="236" t="s">
        <v>256</v>
      </c>
      <c r="B1" s="210" t="s">
        <v>362</v>
      </c>
    </row>
    <row r="2" spans="1:6" s="210" customFormat="1">
      <c r="B2" s="210" t="s">
        <v>343</v>
      </c>
      <c r="D2" s="210" t="s">
        <v>342</v>
      </c>
      <c r="F2" s="210" t="s">
        <v>347</v>
      </c>
    </row>
    <row r="3" spans="1:6" s="210" customFormat="1">
      <c r="A3" s="210" t="s">
        <v>344</v>
      </c>
      <c r="B3" s="210">
        <v>55</v>
      </c>
      <c r="D3" s="210">
        <v>31.5</v>
      </c>
      <c r="E3" s="210" t="s">
        <v>350</v>
      </c>
    </row>
    <row r="4" spans="1:6" s="210" customFormat="1">
      <c r="A4" s="210" t="s">
        <v>345</v>
      </c>
      <c r="B4" s="235">
        <f>(ROUND((43.75*B3)/(4.38+B3),1))/100</f>
        <v>0.40500000000000003</v>
      </c>
      <c r="C4" s="235"/>
      <c r="D4" s="235">
        <f>(ROUND((43.75*D3)/(4.38+D3),1))/100</f>
        <v>0.38400000000000001</v>
      </c>
      <c r="E4" s="235"/>
      <c r="F4" s="235">
        <f>B4-D4</f>
        <v>2.1000000000000019E-2</v>
      </c>
    </row>
    <row r="5" spans="1:6" s="210" customFormat="1">
      <c r="A5" s="210" t="s">
        <v>346</v>
      </c>
      <c r="B5" s="235">
        <f>(ROUND(44.53+6.146*LN(B3)+0.145*(LN(B3)*2),1))/100</f>
        <v>0.70299999999999996</v>
      </c>
      <c r="C5" s="235"/>
      <c r="D5" s="235">
        <f>(ROUND(44.53+6.146*LN(D3)+0.145*(LN(D3)*2),1))/100</f>
        <v>0.66700000000000004</v>
      </c>
      <c r="E5" s="235"/>
      <c r="F5" s="235">
        <f>B5-D5</f>
        <v>3.5999999999999921E-2</v>
      </c>
    </row>
    <row r="6" spans="1:6" s="210" customFormat="1"/>
    <row r="7" spans="1:6" s="210" customFormat="1">
      <c r="A7" s="236" t="s">
        <v>257</v>
      </c>
      <c r="B7" s="210" t="s">
        <v>363</v>
      </c>
    </row>
    <row r="8" spans="1:6" s="210" customFormat="1">
      <c r="B8" s="210" t="s">
        <v>343</v>
      </c>
      <c r="D8" s="210" t="s">
        <v>342</v>
      </c>
      <c r="F8" s="210" t="s">
        <v>347</v>
      </c>
    </row>
    <row r="9" spans="1:6" s="210" customFormat="1">
      <c r="A9" s="210" t="s">
        <v>344</v>
      </c>
      <c r="B9" s="210">
        <v>23</v>
      </c>
      <c r="C9" s="210" t="s">
        <v>350</v>
      </c>
      <c r="D9" s="210">
        <v>21</v>
      </c>
      <c r="E9" s="210" t="s">
        <v>350</v>
      </c>
    </row>
    <row r="10" spans="1:6" s="210" customFormat="1">
      <c r="A10" s="210" t="s">
        <v>345</v>
      </c>
      <c r="B10" s="235">
        <f>(ROUND((43.75*B9)/(4.38+B9),1))/100</f>
        <v>0.36799999999999999</v>
      </c>
      <c r="C10" s="235"/>
      <c r="D10" s="235">
        <f>(ROUND((43.75*D9)/(4.38+D9),1))/100</f>
        <v>0.36200000000000004</v>
      </c>
      <c r="E10" s="235"/>
      <c r="F10" s="235">
        <f>B10-D10</f>
        <v>5.9999999999999498E-3</v>
      </c>
    </row>
    <row r="11" spans="1:6" s="210" customFormat="1">
      <c r="A11" s="210" t="s">
        <v>346</v>
      </c>
      <c r="B11" s="235">
        <f>(ROUND(44.53+6.146*LN(B9)+0.145*(LN(B9)*2),1))/100</f>
        <v>0.64700000000000002</v>
      </c>
      <c r="C11" s="235"/>
      <c r="D11" s="235">
        <f>(ROUND(44.53+6.146*LN(D9)+0.145*(LN(D9)*2),1))/100</f>
        <v>0.6409999999999999</v>
      </c>
      <c r="E11" s="235"/>
      <c r="F11" s="235">
        <f>B11-D11</f>
        <v>6.0000000000001164E-3</v>
      </c>
    </row>
    <row r="12" spans="1:6" s="210" customFormat="1">
      <c r="B12" s="235"/>
      <c r="C12" s="235"/>
      <c r="D12" s="235"/>
      <c r="E12" s="235"/>
      <c r="F12" s="235"/>
    </row>
    <row r="13" spans="1:6" s="210" customFormat="1">
      <c r="A13" s="236" t="s">
        <v>258</v>
      </c>
      <c r="B13" s="210" t="s">
        <v>364</v>
      </c>
    </row>
    <row r="14" spans="1:6" s="210" customFormat="1">
      <c r="B14" s="210" t="s">
        <v>343</v>
      </c>
      <c r="D14" s="210" t="s">
        <v>342</v>
      </c>
      <c r="F14" s="210" t="s">
        <v>347</v>
      </c>
    </row>
    <row r="15" spans="1:6" s="210" customFormat="1">
      <c r="A15" s="210" t="s">
        <v>344</v>
      </c>
      <c r="B15" s="210">
        <v>24</v>
      </c>
      <c r="C15" s="210" t="s">
        <v>350</v>
      </c>
      <c r="D15" s="210">
        <v>21</v>
      </c>
      <c r="E15" s="210" t="s">
        <v>350</v>
      </c>
    </row>
    <row r="16" spans="1:6" s="210" customFormat="1">
      <c r="A16" s="210" t="s">
        <v>345</v>
      </c>
      <c r="B16" s="235">
        <f>(ROUND((43.75*B15)/(4.38+B15),1))/100</f>
        <v>0.37</v>
      </c>
      <c r="C16" s="235"/>
      <c r="D16" s="235">
        <f>(ROUND((43.75*D15)/(4.38+D15),1))/100</f>
        <v>0.36200000000000004</v>
      </c>
      <c r="E16" s="235"/>
      <c r="F16" s="235">
        <f>B16-D16</f>
        <v>7.9999999999999516E-3</v>
      </c>
    </row>
    <row r="17" spans="1:6" s="210" customFormat="1">
      <c r="A17" s="210" t="s">
        <v>346</v>
      </c>
      <c r="B17" s="235">
        <f>(ROUND(44.53+6.146*LN(B15)+0.145*(LN(B15)*2),1))/100</f>
        <v>0.65</v>
      </c>
      <c r="C17" s="235"/>
      <c r="D17" s="235">
        <f>(ROUND(44.53+6.146*LN(D15)+0.145*(LN(D15)*2),1))/100</f>
        <v>0.6409999999999999</v>
      </c>
      <c r="E17" s="235"/>
      <c r="F17" s="235">
        <f>B17-D17</f>
        <v>9.000000000000119E-3</v>
      </c>
    </row>
    <row r="18" spans="1:6" s="210" customFormat="1">
      <c r="B18" s="235"/>
      <c r="C18" s="235"/>
      <c r="D18" s="235"/>
      <c r="E18" s="235"/>
      <c r="F18" s="235"/>
    </row>
    <row r="19" spans="1:6" s="210" customFormat="1">
      <c r="A19" s="236" t="s">
        <v>259</v>
      </c>
      <c r="B19" s="210" t="s">
        <v>365</v>
      </c>
    </row>
    <row r="20" spans="1:6" s="210" customFormat="1">
      <c r="B20" s="210" t="s">
        <v>343</v>
      </c>
      <c r="D20" s="210" t="s">
        <v>342</v>
      </c>
      <c r="F20" s="210" t="s">
        <v>347</v>
      </c>
    </row>
    <row r="21" spans="1:6" s="210" customFormat="1">
      <c r="A21" s="210" t="s">
        <v>344</v>
      </c>
      <c r="B21" s="210">
        <v>69</v>
      </c>
      <c r="C21" s="210" t="s">
        <v>350</v>
      </c>
      <c r="D21" s="210">
        <v>31.5</v>
      </c>
      <c r="E21" s="210" t="s">
        <v>350</v>
      </c>
    </row>
    <row r="22" spans="1:6" s="210" customFormat="1">
      <c r="A22" s="210" t="s">
        <v>345</v>
      </c>
      <c r="B22" s="235">
        <f>(ROUND((43.75*B21)/(4.38+B21),1))/100</f>
        <v>0.41100000000000003</v>
      </c>
      <c r="C22" s="235"/>
      <c r="D22" s="235">
        <f>(ROUND((43.75*D21)/(4.38+D21),1))/100</f>
        <v>0.38400000000000001</v>
      </c>
      <c r="E22" s="235"/>
      <c r="F22" s="235">
        <f>B22-D22</f>
        <v>2.7000000000000024E-2</v>
      </c>
    </row>
    <row r="23" spans="1:6" s="210" customFormat="1">
      <c r="A23" s="210" t="s">
        <v>346</v>
      </c>
      <c r="B23" s="235">
        <f>(ROUND(44.53+6.146*LN(B21)+0.145*(LN(B21)*2),1))/100</f>
        <v>0.71799999999999997</v>
      </c>
      <c r="C23" s="235"/>
      <c r="D23" s="235">
        <f>(ROUND(44.53+6.146*LN(D21)+0.145*(LN(D21)*2),1))/100</f>
        <v>0.66700000000000004</v>
      </c>
      <c r="E23" s="235"/>
      <c r="F23" s="235">
        <f>B23-D23</f>
        <v>5.0999999999999934E-2</v>
      </c>
    </row>
    <row r="24" spans="1:6" s="210" customFormat="1">
      <c r="B24" s="235"/>
      <c r="C24" s="235"/>
      <c r="D24" s="235"/>
      <c r="E24" s="235"/>
      <c r="F24" s="235"/>
    </row>
    <row r="25" spans="1:6" s="210" customFormat="1">
      <c r="A25" s="236" t="s">
        <v>260</v>
      </c>
      <c r="B25" s="210" t="s">
        <v>367</v>
      </c>
    </row>
    <row r="26" spans="1:6" s="210" customFormat="1">
      <c r="B26" s="210" t="s">
        <v>343</v>
      </c>
      <c r="D26" s="210" t="s">
        <v>342</v>
      </c>
      <c r="F26" s="210" t="s">
        <v>347</v>
      </c>
    </row>
    <row r="27" spans="1:6" s="210" customFormat="1">
      <c r="A27" s="210" t="s">
        <v>344</v>
      </c>
      <c r="B27" s="210">
        <v>53</v>
      </c>
      <c r="C27" s="210" t="s">
        <v>350</v>
      </c>
      <c r="D27" s="210">
        <v>31.5</v>
      </c>
      <c r="E27" s="210" t="s">
        <v>350</v>
      </c>
    </row>
    <row r="28" spans="1:6" s="210" customFormat="1">
      <c r="A28" s="210" t="s">
        <v>345</v>
      </c>
      <c r="B28" s="235">
        <f>(ROUND((43.75*B27)/(4.38+B27),1))/100</f>
        <v>0.40399999999999997</v>
      </c>
      <c r="C28" s="235"/>
      <c r="D28" s="235">
        <f>(ROUND((43.75*D27)/(4.38+D27),1))/100</f>
        <v>0.38400000000000001</v>
      </c>
      <c r="E28" s="235"/>
      <c r="F28" s="235">
        <f>B28-D28</f>
        <v>1.9999999999999962E-2</v>
      </c>
    </row>
    <row r="29" spans="1:6" s="210" customFormat="1">
      <c r="A29" s="210" t="s">
        <v>346</v>
      </c>
      <c r="B29" s="235">
        <f>(ROUND(44.53+6.146*LN(B27)+0.145*(LN(B27)*2),1))/100</f>
        <v>0.70099999999999996</v>
      </c>
      <c r="C29" s="235"/>
      <c r="D29" s="235">
        <f>(ROUND(44.53+6.146*LN(D27)+0.145*(LN(D27)*2),1))/100</f>
        <v>0.66700000000000004</v>
      </c>
      <c r="E29" s="235"/>
      <c r="F29" s="235">
        <f>B29-D29</f>
        <v>3.3999999999999919E-2</v>
      </c>
    </row>
    <row r="30" spans="1:6" s="210" customFormat="1">
      <c r="B30" s="235"/>
      <c r="C30" s="235"/>
      <c r="D30" s="235"/>
      <c r="E30" s="235"/>
      <c r="F30" s="235"/>
    </row>
    <row r="31" spans="1:6" s="210" customFormat="1">
      <c r="A31" s="236" t="s">
        <v>261</v>
      </c>
      <c r="B31" s="210" t="s">
        <v>368</v>
      </c>
    </row>
    <row r="32" spans="1:6" s="210" customFormat="1">
      <c r="B32" s="210" t="s">
        <v>343</v>
      </c>
      <c r="D32" s="210" t="s">
        <v>342</v>
      </c>
      <c r="F32" s="210" t="s">
        <v>347</v>
      </c>
    </row>
    <row r="33" spans="1:6" s="210" customFormat="1">
      <c r="A33" s="210" t="s">
        <v>344</v>
      </c>
      <c r="B33" s="210">
        <v>32</v>
      </c>
      <c r="C33" s="210" t="s">
        <v>350</v>
      </c>
      <c r="D33" s="210">
        <v>21</v>
      </c>
      <c r="E33" s="210" t="s">
        <v>350</v>
      </c>
    </row>
    <row r="34" spans="1:6" s="210" customFormat="1">
      <c r="A34" s="210" t="s">
        <v>345</v>
      </c>
      <c r="B34" s="235">
        <f>(ROUND((43.75*B33)/(4.38+B33),1))/100</f>
        <v>0.38500000000000001</v>
      </c>
      <c r="C34" s="235"/>
      <c r="D34" s="235">
        <f>(ROUND((43.75*D33)/(4.38+D33),1))/100</f>
        <v>0.36200000000000004</v>
      </c>
      <c r="E34" s="235"/>
      <c r="F34" s="235">
        <f>B34-D34</f>
        <v>2.2999999999999965E-2</v>
      </c>
    </row>
    <row r="35" spans="1:6" s="210" customFormat="1">
      <c r="A35" s="210" t="s">
        <v>346</v>
      </c>
      <c r="B35" s="235">
        <f>(ROUND(44.53+6.146*LN(B33)+0.145*(LN(B33)*2),1))/100</f>
        <v>0.66799999999999993</v>
      </c>
      <c r="C35" s="235"/>
      <c r="D35" s="235">
        <f>(ROUND(44.53+6.146*LN(D33)+0.145*(LN(D33)*2),1))/100</f>
        <v>0.6409999999999999</v>
      </c>
      <c r="E35" s="235"/>
      <c r="F35" s="235">
        <f>B35-D35</f>
        <v>2.7000000000000024E-2</v>
      </c>
    </row>
    <row r="36" spans="1:6" s="210" customFormat="1"/>
    <row r="37" spans="1:6" s="210" customFormat="1">
      <c r="A37" s="236" t="s">
        <v>262</v>
      </c>
      <c r="B37" s="210" t="s">
        <v>353</v>
      </c>
    </row>
    <row r="38" spans="1:6" s="210" customFormat="1">
      <c r="B38" s="210" t="s">
        <v>343</v>
      </c>
      <c r="D38" s="210" t="s">
        <v>342</v>
      </c>
      <c r="F38" s="210" t="s">
        <v>347</v>
      </c>
    </row>
    <row r="39" spans="1:6" s="210" customFormat="1">
      <c r="A39" s="210" t="s">
        <v>344</v>
      </c>
      <c r="B39" s="210">
        <v>58</v>
      </c>
      <c r="C39" s="210" t="s">
        <v>350</v>
      </c>
      <c r="D39" s="210">
        <v>31.5</v>
      </c>
      <c r="E39" s="210" t="s">
        <v>350</v>
      </c>
    </row>
    <row r="40" spans="1:6" s="210" customFormat="1">
      <c r="A40" s="210" t="s">
        <v>345</v>
      </c>
      <c r="B40" s="235">
        <f>(ROUND((43.75*B39)/(4.38+B39),1))/100</f>
        <v>0.40700000000000003</v>
      </c>
      <c r="C40" s="235"/>
      <c r="D40" s="235">
        <f>(ROUND((43.75*D39)/(4.38+D39),1))/100</f>
        <v>0.38400000000000001</v>
      </c>
      <c r="E40" s="235"/>
      <c r="F40" s="235">
        <f>B40-D40</f>
        <v>2.300000000000002E-2</v>
      </c>
    </row>
    <row r="41" spans="1:6" s="210" customFormat="1">
      <c r="A41" s="210" t="s">
        <v>346</v>
      </c>
      <c r="B41" s="235">
        <f>(ROUND(44.53+6.146*LN(B39)+0.145*(LN(B39)*2),1))/100</f>
        <v>0.70700000000000007</v>
      </c>
      <c r="C41" s="235"/>
      <c r="D41" s="235">
        <f>(ROUND(44.53+6.146*LN(D39)+0.145*(LN(D39)*2),1))/100</f>
        <v>0.66700000000000004</v>
      </c>
      <c r="E41" s="235"/>
      <c r="F41" s="235">
        <f>B41-D41</f>
        <v>4.0000000000000036E-2</v>
      </c>
    </row>
    <row r="42" spans="1:6" s="210" customFormat="1">
      <c r="B42" s="235"/>
      <c r="C42" s="235"/>
      <c r="D42" s="235"/>
      <c r="E42" s="235"/>
      <c r="F42" s="235"/>
    </row>
    <row r="43" spans="1:6" s="210" customFormat="1">
      <c r="A43" s="236" t="s">
        <v>263</v>
      </c>
      <c r="B43" s="210" t="s">
        <v>366</v>
      </c>
    </row>
    <row r="44" spans="1:6" s="210" customFormat="1">
      <c r="B44" s="210" t="s">
        <v>343</v>
      </c>
      <c r="D44" s="210" t="s">
        <v>342</v>
      </c>
      <c r="F44" s="210" t="s">
        <v>347</v>
      </c>
    </row>
    <row r="45" spans="1:6" s="210" customFormat="1">
      <c r="A45" s="210" t="s">
        <v>344</v>
      </c>
      <c r="B45" s="210">
        <v>66</v>
      </c>
      <c r="C45" s="210" t="s">
        <v>350</v>
      </c>
      <c r="D45" s="210">
        <v>31.5</v>
      </c>
      <c r="E45" s="210" t="s">
        <v>350</v>
      </c>
    </row>
    <row r="46" spans="1:6" s="210" customFormat="1">
      <c r="A46" s="210" t="s">
        <v>345</v>
      </c>
      <c r="B46" s="235">
        <f>(ROUND((43.75*B45)/(4.38+B45),1))/100</f>
        <v>0.41</v>
      </c>
      <c r="C46" s="235"/>
      <c r="D46" s="235">
        <f>(ROUND((43.75*D45)/(4.38+D45),1))/100</f>
        <v>0.38400000000000001</v>
      </c>
      <c r="E46" s="235"/>
      <c r="F46" s="235">
        <f>B46-D46</f>
        <v>2.5999999999999968E-2</v>
      </c>
    </row>
    <row r="47" spans="1:6" s="210" customFormat="1">
      <c r="A47" s="210" t="s">
        <v>346</v>
      </c>
      <c r="B47" s="235">
        <f>(ROUND(44.53+6.146*LN(B45)+0.145*(LN(B45)*2),1))/100</f>
        <v>0.71499999999999997</v>
      </c>
      <c r="C47" s="235"/>
      <c r="D47" s="235">
        <f>(ROUND(44.53+6.146*LN(D45)+0.145*(LN(D45)*2),1))/100</f>
        <v>0.66700000000000004</v>
      </c>
      <c r="E47" s="235"/>
      <c r="F47" s="235">
        <f>B47-D47</f>
        <v>4.7999999999999932E-2</v>
      </c>
    </row>
    <row r="48" spans="1:6" s="210" customFormat="1">
      <c r="B48" s="235"/>
      <c r="C48" s="235"/>
      <c r="D48" s="235"/>
      <c r="E48" s="235"/>
      <c r="F48" s="235"/>
    </row>
    <row r="49" spans="1:6" s="210" customFormat="1">
      <c r="A49" s="236" t="s">
        <v>264</v>
      </c>
      <c r="B49" s="210" t="s">
        <v>369</v>
      </c>
    </row>
    <row r="50" spans="1:6" s="210" customFormat="1">
      <c r="B50" s="210" t="s">
        <v>343</v>
      </c>
      <c r="D50" s="210" t="s">
        <v>342</v>
      </c>
      <c r="F50" s="210" t="s">
        <v>347</v>
      </c>
    </row>
    <row r="51" spans="1:6" s="210" customFormat="1">
      <c r="A51" s="210" t="s">
        <v>344</v>
      </c>
      <c r="B51" s="210">
        <v>125</v>
      </c>
      <c r="C51" s="210" t="s">
        <v>350</v>
      </c>
      <c r="D51" s="210">
        <v>31.5</v>
      </c>
      <c r="E51" s="210" t="s">
        <v>350</v>
      </c>
    </row>
    <row r="52" spans="1:6" s="210" customFormat="1">
      <c r="A52" s="210" t="s">
        <v>345</v>
      </c>
      <c r="B52" s="235">
        <f>(ROUND((43.75*B51)/(4.38+B51),1))/100</f>
        <v>0.42299999999999999</v>
      </c>
      <c r="C52" s="235"/>
      <c r="D52" s="235">
        <f>(ROUND((43.75*D51)/(4.38+D51),1))/100</f>
        <v>0.38400000000000001</v>
      </c>
      <c r="E52" s="235"/>
      <c r="F52" s="235">
        <f>B52-D52</f>
        <v>3.8999999999999979E-2</v>
      </c>
    </row>
    <row r="53" spans="1:6" s="210" customFormat="1">
      <c r="A53" s="210" t="s">
        <v>346</v>
      </c>
      <c r="B53" s="235">
        <f>(ROUND(44.53+6.146*LN(B51)+0.145*(LN(B51)*2),1))/100</f>
        <v>0.75599999999999989</v>
      </c>
      <c r="C53" s="235"/>
      <c r="D53" s="235">
        <f>(ROUND(44.53+6.146*LN(D51)+0.145*(LN(D51)*2),1))/100</f>
        <v>0.66700000000000004</v>
      </c>
      <c r="E53" s="235"/>
      <c r="F53" s="235">
        <f>B53-D53</f>
        <v>8.8999999999999857E-2</v>
      </c>
    </row>
    <row r="54" spans="1:6" s="210" customFormat="1">
      <c r="B54" s="235"/>
      <c r="C54" s="235"/>
      <c r="D54" s="235"/>
      <c r="E54" s="235"/>
      <c r="F54" s="235"/>
    </row>
    <row r="55" spans="1:6" s="210" customFormat="1">
      <c r="A55" s="236" t="s">
        <v>266</v>
      </c>
    </row>
    <row r="56" spans="1:6" s="210" customFormat="1">
      <c r="B56" s="210" t="s">
        <v>343</v>
      </c>
      <c r="D56" s="210" t="s">
        <v>342</v>
      </c>
      <c r="F56" s="210" t="s">
        <v>347</v>
      </c>
    </row>
    <row r="57" spans="1:6" s="210" customFormat="1">
      <c r="A57" s="210" t="s">
        <v>354</v>
      </c>
      <c r="B57" s="210">
        <v>13.77</v>
      </c>
      <c r="C57" s="210" t="s">
        <v>349</v>
      </c>
      <c r="D57" s="210">
        <v>1.93</v>
      </c>
      <c r="E57" s="210" t="s">
        <v>349</v>
      </c>
    </row>
    <row r="58" spans="1:6" s="210" customFormat="1">
      <c r="A58" s="210" t="s">
        <v>344</v>
      </c>
      <c r="B58" s="210">
        <v>149.4</v>
      </c>
      <c r="C58" s="210" t="s">
        <v>350</v>
      </c>
      <c r="D58" s="210">
        <v>20.9</v>
      </c>
      <c r="E58" s="210" t="s">
        <v>350</v>
      </c>
    </row>
    <row r="59" spans="1:6" s="210" customFormat="1">
      <c r="A59" s="210" t="s">
        <v>345</v>
      </c>
      <c r="B59" s="235">
        <f>(ROUND((43.75*B58)/(4.38+B58),1))/100</f>
        <v>0.42499999999999999</v>
      </c>
      <c r="C59" s="235"/>
      <c r="D59" s="235">
        <f>(ROUND((43.75*D58)/(4.38+D58),1))/100</f>
        <v>0.36200000000000004</v>
      </c>
      <c r="E59" s="235"/>
      <c r="F59" s="235">
        <f>B59-D59</f>
        <v>6.2999999999999945E-2</v>
      </c>
    </row>
    <row r="60" spans="1:6" s="210" customFormat="1">
      <c r="A60" s="210" t="s">
        <v>346</v>
      </c>
      <c r="B60" s="235">
        <f>(ROUND(44.53+6.146*LN(B58)+0.145*(LN(B58)*2),1))/100</f>
        <v>0.76800000000000002</v>
      </c>
      <c r="C60" s="235"/>
      <c r="D60" s="235">
        <f>(ROUND(44.53+6.146*LN(D58)+0.145*(LN(D58)*2),1))/100</f>
        <v>0.6409999999999999</v>
      </c>
      <c r="E60" s="235"/>
      <c r="F60" s="235">
        <f>B60-D60</f>
        <v>0.12700000000000011</v>
      </c>
    </row>
    <row r="61" spans="1:6" s="210" customFormat="1">
      <c r="B61" s="235"/>
      <c r="C61" s="235"/>
      <c r="D61" s="235"/>
      <c r="E61" s="235"/>
      <c r="F61" s="235"/>
    </row>
    <row r="62" spans="1:6" s="210" customFormat="1">
      <c r="A62" s="236" t="s">
        <v>267</v>
      </c>
    </row>
    <row r="63" spans="1:6" s="210" customFormat="1">
      <c r="B63" s="210" t="s">
        <v>343</v>
      </c>
      <c r="D63" s="210" t="s">
        <v>342</v>
      </c>
      <c r="F63" s="210" t="s">
        <v>347</v>
      </c>
    </row>
    <row r="64" spans="1:6" s="210" customFormat="1">
      <c r="A64" s="210" t="s">
        <v>354</v>
      </c>
      <c r="B64" s="210">
        <v>5.59</v>
      </c>
      <c r="C64" s="210" t="s">
        <v>349</v>
      </c>
      <c r="D64" s="210">
        <v>2.52</v>
      </c>
      <c r="E64" s="210" t="s">
        <v>349</v>
      </c>
    </row>
    <row r="65" spans="1:6" s="210" customFormat="1">
      <c r="A65" s="210" t="s">
        <v>344</v>
      </c>
      <c r="B65" s="210">
        <v>46.5</v>
      </c>
      <c r="C65" s="210" t="s">
        <v>350</v>
      </c>
      <c r="D65" s="210">
        <v>21</v>
      </c>
      <c r="E65" s="210" t="s">
        <v>350</v>
      </c>
    </row>
    <row r="66" spans="1:6" s="210" customFormat="1">
      <c r="A66" s="210" t="s">
        <v>345</v>
      </c>
      <c r="B66" s="235">
        <f>(ROUND((43.75*B65)/(4.38+B65),1))/100</f>
        <v>0.4</v>
      </c>
      <c r="C66" s="235"/>
      <c r="D66" s="235">
        <f>(ROUND((43.75*D65)/(4.38+D65),1))/100</f>
        <v>0.36200000000000004</v>
      </c>
      <c r="E66" s="235"/>
      <c r="F66" s="235">
        <f>B66-D66</f>
        <v>3.7999999999999978E-2</v>
      </c>
    </row>
    <row r="67" spans="1:6" s="210" customFormat="1">
      <c r="A67" s="210" t="s">
        <v>346</v>
      </c>
      <c r="B67" s="235">
        <f>(ROUND(44.53+6.146*LN(B65)+0.145*(LN(B65)*2),1))/100</f>
        <v>0.69200000000000006</v>
      </c>
      <c r="C67" s="235"/>
      <c r="D67" s="235">
        <f>(ROUND(44.53+6.146*LN(D65)+0.145*(LN(D65)*2),1))/100</f>
        <v>0.6409999999999999</v>
      </c>
      <c r="E67" s="235"/>
      <c r="F67" s="235">
        <f>B67-D67</f>
        <v>5.1000000000000156E-2</v>
      </c>
    </row>
    <row r="68" spans="1:6" s="210" customFormat="1">
      <c r="B68" s="235"/>
      <c r="C68" s="235"/>
      <c r="D68" s="235"/>
      <c r="E68" s="235"/>
      <c r="F68" s="235"/>
    </row>
    <row r="69" spans="1:6" s="210" customFormat="1">
      <c r="A69" s="236" t="s">
        <v>268</v>
      </c>
    </row>
    <row r="70" spans="1:6" s="210" customFormat="1">
      <c r="B70" s="210" t="s">
        <v>343</v>
      </c>
      <c r="D70" s="210" t="s">
        <v>342</v>
      </c>
      <c r="F70" s="210" t="s">
        <v>347</v>
      </c>
    </row>
    <row r="71" spans="1:6" s="210" customFormat="1">
      <c r="A71" s="210" t="s">
        <v>354</v>
      </c>
      <c r="B71" s="210">
        <v>5.57</v>
      </c>
      <c r="C71" s="210" t="s">
        <v>349</v>
      </c>
      <c r="D71" s="210">
        <v>2.83</v>
      </c>
      <c r="E71" s="210" t="s">
        <v>349</v>
      </c>
    </row>
    <row r="72" spans="1:6" s="210" customFormat="1">
      <c r="A72" s="210" t="s">
        <v>344</v>
      </c>
      <c r="B72" s="210">
        <v>41.6</v>
      </c>
      <c r="C72" s="210" t="s">
        <v>350</v>
      </c>
      <c r="D72" s="210">
        <v>21.1</v>
      </c>
      <c r="E72" s="210" t="s">
        <v>350</v>
      </c>
    </row>
    <row r="73" spans="1:6" s="210" customFormat="1">
      <c r="A73" s="210" t="s">
        <v>345</v>
      </c>
      <c r="B73" s="235">
        <f>(ROUND((43.75*B72)/(4.38+B72),1))/100</f>
        <v>0.39600000000000002</v>
      </c>
      <c r="C73" s="235"/>
      <c r="D73" s="235">
        <f>(ROUND((43.75*D72)/(4.38+D72),1))/100</f>
        <v>0.36200000000000004</v>
      </c>
      <c r="E73" s="235"/>
      <c r="F73" s="235">
        <f>B73-D73</f>
        <v>3.3999999999999975E-2</v>
      </c>
    </row>
    <row r="74" spans="1:6" s="210" customFormat="1">
      <c r="A74" s="210" t="s">
        <v>346</v>
      </c>
      <c r="B74" s="235">
        <f>(ROUND(44.53+6.146*LN(B72)+0.145*(LN(B72)*2),1))/100</f>
        <v>0.68500000000000005</v>
      </c>
      <c r="C74" s="235"/>
      <c r="D74" s="235">
        <f>(ROUND(44.53+6.146*LN(D72)+0.145*(LN(D72)*2),1))/100</f>
        <v>0.64200000000000002</v>
      </c>
      <c r="E74" s="235"/>
      <c r="F74" s="235">
        <f>B74-D74</f>
        <v>4.3000000000000038E-2</v>
      </c>
    </row>
    <row r="75" spans="1:6" s="210" customFormat="1">
      <c r="B75" s="235"/>
      <c r="C75" s="235"/>
      <c r="D75" s="235"/>
      <c r="E75" s="235"/>
      <c r="F75" s="235"/>
    </row>
    <row r="76" spans="1:6" s="210" customFormat="1">
      <c r="A76" s="236" t="s">
        <v>127</v>
      </c>
      <c r="B76" s="210" t="s">
        <v>359</v>
      </c>
    </row>
    <row r="77" spans="1:6" s="210" customFormat="1">
      <c r="A77" s="236"/>
      <c r="B77" s="210" t="s">
        <v>343</v>
      </c>
      <c r="D77" s="210" t="s">
        <v>342</v>
      </c>
      <c r="F77" s="210" t="s">
        <v>347</v>
      </c>
    </row>
    <row r="78" spans="1:6" s="210" customFormat="1">
      <c r="A78" s="210" t="s">
        <v>344</v>
      </c>
      <c r="B78" s="210">
        <v>159</v>
      </c>
      <c r="C78" s="210" t="s">
        <v>350</v>
      </c>
      <c r="D78" s="210">
        <v>21</v>
      </c>
      <c r="E78" s="210" t="s">
        <v>350</v>
      </c>
    </row>
    <row r="79" spans="1:6" s="210" customFormat="1">
      <c r="A79" s="210" t="s">
        <v>345</v>
      </c>
      <c r="B79" s="235">
        <f>(ROUND((43.75*B78)/(4.38+B78),1))/100</f>
        <v>0.42599999999999999</v>
      </c>
      <c r="C79" s="235"/>
      <c r="D79" s="235">
        <f>(ROUND((43.75*D78)/(4.38+D78),1))/100</f>
        <v>0.36200000000000004</v>
      </c>
      <c r="F79" s="235">
        <f>B79-D79</f>
        <v>6.3999999999999946E-2</v>
      </c>
    </row>
    <row r="80" spans="1:6" s="210" customFormat="1">
      <c r="A80" s="210" t="s">
        <v>346</v>
      </c>
      <c r="B80" s="235">
        <f>(ROUND(44.53+6.146*LN(B78)+0.145*(LN(B78)*2),1))/100</f>
        <v>0.77200000000000002</v>
      </c>
      <c r="C80" s="235"/>
      <c r="D80" s="235">
        <f>(ROUND(44.53+6.146*LN(D78)+0.145*(LN(D78)*2),1))/100</f>
        <v>0.6409999999999999</v>
      </c>
      <c r="F80" s="235">
        <f>B80-D80</f>
        <v>0.13100000000000012</v>
      </c>
    </row>
    <row r="81" spans="1:6" s="210" customFormat="1"/>
    <row r="82" spans="1:6" s="210" customFormat="1">
      <c r="A82" s="236" t="s">
        <v>130</v>
      </c>
      <c r="B82" s="210" t="s">
        <v>360</v>
      </c>
    </row>
    <row r="83" spans="1:6" s="210" customFormat="1">
      <c r="A83" s="236"/>
      <c r="B83" s="210" t="s">
        <v>343</v>
      </c>
      <c r="D83" s="210" t="s">
        <v>342</v>
      </c>
      <c r="F83" s="210" t="s">
        <v>347</v>
      </c>
    </row>
    <row r="84" spans="1:6" s="210" customFormat="1">
      <c r="A84" s="210" t="s">
        <v>344</v>
      </c>
      <c r="B84" s="210">
        <v>102</v>
      </c>
      <c r="C84" s="210" t="s">
        <v>350</v>
      </c>
      <c r="D84" s="210">
        <v>21</v>
      </c>
      <c r="E84" s="210" t="s">
        <v>350</v>
      </c>
    </row>
    <row r="85" spans="1:6" s="210" customFormat="1">
      <c r="A85" s="210" t="s">
        <v>345</v>
      </c>
      <c r="B85" s="235">
        <f>(ROUND((43.75*B84)/(4.38+B84),1))/100</f>
        <v>0.41899999999999998</v>
      </c>
      <c r="C85" s="235"/>
      <c r="D85" s="235">
        <f>(ROUND((43.75*D84)/(4.38+D84),1))/100</f>
        <v>0.36200000000000004</v>
      </c>
      <c r="F85" s="235">
        <f>B85-D85</f>
        <v>5.699999999999994E-2</v>
      </c>
    </row>
    <row r="86" spans="1:6" s="210" customFormat="1">
      <c r="A86" s="210" t="s">
        <v>346</v>
      </c>
      <c r="B86" s="235">
        <f>(ROUND(44.53+6.146*LN(B84)+0.145*(LN(B84)*2),1))/100</f>
        <v>0.74299999999999999</v>
      </c>
      <c r="C86" s="235"/>
      <c r="D86" s="235">
        <f>(ROUND(44.53+6.146*LN(D84)+0.145*(LN(D84)*2),1))/100</f>
        <v>0.6409999999999999</v>
      </c>
      <c r="F86" s="235">
        <f>B86-D86</f>
        <v>0.10200000000000009</v>
      </c>
    </row>
    <row r="87" spans="1:6" s="210" customFormat="1"/>
    <row r="88" spans="1:6" s="210" customFormat="1">
      <c r="A88" s="236" t="s">
        <v>134</v>
      </c>
      <c r="B88" s="210" t="s">
        <v>361</v>
      </c>
    </row>
    <row r="89" spans="1:6" s="210" customFormat="1">
      <c r="A89" s="236"/>
      <c r="B89" s="210" t="s">
        <v>343</v>
      </c>
      <c r="D89" s="210" t="s">
        <v>342</v>
      </c>
      <c r="F89" s="210" t="s">
        <v>347</v>
      </c>
    </row>
    <row r="90" spans="1:6" s="210" customFormat="1">
      <c r="A90" s="210" t="s">
        <v>344</v>
      </c>
      <c r="B90" s="210">
        <v>55</v>
      </c>
      <c r="C90" s="210" t="s">
        <v>350</v>
      </c>
      <c r="D90" s="210">
        <v>31.5</v>
      </c>
      <c r="E90" s="210" t="s">
        <v>350</v>
      </c>
    </row>
    <row r="91" spans="1:6" s="210" customFormat="1">
      <c r="A91" s="210" t="s">
        <v>345</v>
      </c>
      <c r="B91" s="235">
        <f>(ROUND((43.75*B90)/(4.38+B90),1))/100</f>
        <v>0.40500000000000003</v>
      </c>
      <c r="C91" s="235"/>
      <c r="D91" s="235">
        <f>(ROUND((43.75*D90)/(4.38+D90),1))/100</f>
        <v>0.38400000000000001</v>
      </c>
      <c r="F91" s="235">
        <f>B91-D91</f>
        <v>2.1000000000000019E-2</v>
      </c>
    </row>
    <row r="92" spans="1:6" s="210" customFormat="1">
      <c r="A92" s="210" t="s">
        <v>346</v>
      </c>
      <c r="B92" s="235">
        <f>(ROUND(44.53+6.146*LN(B90)+0.145*(LN(B90)*2),1))/100</f>
        <v>0.70299999999999996</v>
      </c>
      <c r="C92" s="235"/>
      <c r="D92" s="235">
        <f>(ROUND(44.53+6.146*LN(D90)+0.145*(LN(D90)*2),1))/100</f>
        <v>0.66700000000000004</v>
      </c>
      <c r="F92" s="235">
        <f>B92-D92</f>
        <v>3.5999999999999921E-2</v>
      </c>
    </row>
    <row r="93" spans="1:6" s="210" customFormat="1"/>
    <row r="94" spans="1:6" s="210" customFormat="1">
      <c r="A94" s="236" t="s">
        <v>280</v>
      </c>
      <c r="B94" s="210" t="s">
        <v>351</v>
      </c>
    </row>
    <row r="95" spans="1:6" s="210" customFormat="1">
      <c r="A95" s="210" t="s">
        <v>344</v>
      </c>
      <c r="B95" s="210">
        <v>84</v>
      </c>
      <c r="C95" s="210" t="s">
        <v>350</v>
      </c>
    </row>
    <row r="96" spans="1:6" s="210" customFormat="1">
      <c r="A96" s="210" t="s">
        <v>345</v>
      </c>
      <c r="B96" s="235">
        <f>(ROUND((43.75*B95)/(4.38+B95),1))/100</f>
        <v>0.41600000000000004</v>
      </c>
      <c r="C96" s="235"/>
      <c r="D96" s="235"/>
      <c r="E96" s="235"/>
      <c r="F96" s="235"/>
    </row>
    <row r="97" spans="1:6" s="210" customFormat="1">
      <c r="A97" s="210" t="s">
        <v>346</v>
      </c>
      <c r="B97" s="235">
        <f>(ROUND(44.53+6.146*LN(B95)+0.145*(LN(B95)*2),1))/100</f>
        <v>0.73</v>
      </c>
      <c r="C97" s="235"/>
      <c r="D97" s="235"/>
      <c r="E97" s="235"/>
      <c r="F97" s="235"/>
    </row>
    <row r="98" spans="1:6" s="210" customFormat="1"/>
    <row r="99" spans="1:6" s="210" customFormat="1">
      <c r="A99" s="236" t="s">
        <v>281</v>
      </c>
      <c r="B99" s="210" t="s">
        <v>352</v>
      </c>
    </row>
    <row r="100" spans="1:6" s="210" customFormat="1">
      <c r="B100" s="210" t="s">
        <v>343</v>
      </c>
      <c r="D100" s="210" t="s">
        <v>342</v>
      </c>
      <c r="F100" s="210" t="s">
        <v>347</v>
      </c>
    </row>
    <row r="101" spans="1:6" s="210" customFormat="1">
      <c r="A101" s="210" t="s">
        <v>354</v>
      </c>
      <c r="B101" s="210">
        <v>1.72</v>
      </c>
      <c r="C101" s="210" t="s">
        <v>349</v>
      </c>
      <c r="D101" s="210">
        <v>1.1200000000000001</v>
      </c>
      <c r="E101" s="210" t="s">
        <v>349</v>
      </c>
    </row>
    <row r="102" spans="1:6" s="210" customFormat="1">
      <c r="A102" s="210" t="s">
        <v>355</v>
      </c>
      <c r="B102" s="210">
        <v>96.21</v>
      </c>
      <c r="C102" s="210" t="s">
        <v>349</v>
      </c>
      <c r="D102" s="210">
        <v>96.21</v>
      </c>
      <c r="E102" s="210" t="s">
        <v>349</v>
      </c>
    </row>
    <row r="103" spans="1:6" s="210" customFormat="1">
      <c r="A103" s="210" t="s">
        <v>344</v>
      </c>
      <c r="B103" s="237">
        <f>(B101/B102)*365</f>
        <v>6.5253092194158606</v>
      </c>
      <c r="C103" s="237" t="s">
        <v>350</v>
      </c>
      <c r="D103" s="237">
        <f>(D101/D102)*365</f>
        <v>4.2490385614800967</v>
      </c>
      <c r="E103" s="210" t="s">
        <v>350</v>
      </c>
    </row>
    <row r="104" spans="1:6" s="210" customFormat="1">
      <c r="A104" s="210" t="s">
        <v>345</v>
      </c>
      <c r="B104" s="235">
        <f>(ROUND((43.75*B103)/(4.38+B103),1))/100</f>
        <v>0.26200000000000001</v>
      </c>
      <c r="C104" s="235"/>
      <c r="D104" s="235">
        <f>(ROUND((43.75*D103)/(4.38+D103),1))/100</f>
        <v>0.215</v>
      </c>
      <c r="E104" s="235"/>
      <c r="F104" s="235">
        <f>B104-D104</f>
        <v>4.7000000000000014E-2</v>
      </c>
    </row>
    <row r="105" spans="1:6" s="210" customFormat="1">
      <c r="A105" s="210" t="s">
        <v>346</v>
      </c>
      <c r="B105" s="235">
        <f>(ROUND(44.53+6.146*LN(B103)+0.145*(LN(B103)*2),1))/100</f>
        <v>0.56600000000000006</v>
      </c>
      <c r="C105" s="235"/>
      <c r="D105" s="235">
        <f>(ROUND(44.53+6.146*LN(D103)+0.145*(LN(D103)*2),1))/100</f>
        <v>0.53799999999999992</v>
      </c>
      <c r="E105" s="235"/>
      <c r="F105" s="235">
        <f>B105-D105</f>
        <v>2.8000000000000136E-2</v>
      </c>
    </row>
    <row r="106" spans="1:6" s="210" customFormat="1"/>
    <row r="107" spans="1:6" s="210" customFormat="1">
      <c r="A107" s="236" t="s">
        <v>282</v>
      </c>
      <c r="B107" s="210" t="s">
        <v>353</v>
      </c>
    </row>
    <row r="108" spans="1:6" s="210" customFormat="1">
      <c r="B108" s="210" t="s">
        <v>343</v>
      </c>
      <c r="D108" s="210" t="s">
        <v>342</v>
      </c>
      <c r="F108" s="210" t="s">
        <v>347</v>
      </c>
    </row>
    <row r="109" spans="1:6" s="210" customFormat="1">
      <c r="A109" s="210" t="s">
        <v>354</v>
      </c>
      <c r="B109" s="210">
        <v>3.14</v>
      </c>
      <c r="C109" s="210" t="s">
        <v>349</v>
      </c>
      <c r="D109" s="210">
        <v>1.1299999999999999</v>
      </c>
      <c r="E109" s="210" t="s">
        <v>349</v>
      </c>
    </row>
    <row r="110" spans="1:6" s="210" customFormat="1">
      <c r="A110" s="210" t="s">
        <v>355</v>
      </c>
      <c r="B110" s="210">
        <v>51.66</v>
      </c>
      <c r="C110" s="210" t="s">
        <v>349</v>
      </c>
      <c r="D110" s="210">
        <v>51.66</v>
      </c>
      <c r="E110" s="210" t="s">
        <v>349</v>
      </c>
    </row>
    <row r="111" spans="1:6" s="210" customFormat="1">
      <c r="A111" s="210" t="s">
        <v>344</v>
      </c>
      <c r="B111" s="238">
        <f>(B109/B110)*365</f>
        <v>22.185443283004261</v>
      </c>
      <c r="C111" s="210" t="s">
        <v>350</v>
      </c>
      <c r="D111" s="238">
        <f>(D109/D110)*365</f>
        <v>7.9839334107626785</v>
      </c>
      <c r="E111" s="210" t="s">
        <v>350</v>
      </c>
    </row>
    <row r="112" spans="1:6" s="210" customFormat="1">
      <c r="A112" s="210" t="s">
        <v>345</v>
      </c>
      <c r="B112" s="235">
        <f>(ROUND((43.75*B111)/(4.38+B111),1))/100</f>
        <v>0.36499999999999999</v>
      </c>
      <c r="C112" s="235"/>
      <c r="D112" s="235">
        <f>(ROUND((43.75*D111)/(4.38+D111),1))/100</f>
        <v>0.28300000000000003</v>
      </c>
      <c r="E112" s="235"/>
      <c r="F112" s="235">
        <f>B112-D112</f>
        <v>8.1999999999999962E-2</v>
      </c>
    </row>
    <row r="113" spans="1:6" s="210" customFormat="1">
      <c r="A113" s="210" t="s">
        <v>346</v>
      </c>
      <c r="B113" s="235">
        <f>(ROUND(44.53+6.146*LN(B111)+0.145*(LN(B111)*2),1))/100</f>
        <v>0.64500000000000002</v>
      </c>
      <c r="C113" s="235"/>
      <c r="D113" s="235">
        <f>(ROUND(44.53+6.146*LN(D111)+0.145*(LN(D111)*2),1))/100</f>
        <v>0.57899999999999996</v>
      </c>
      <c r="E113" s="235"/>
      <c r="F113" s="235">
        <f>B113-D113</f>
        <v>6.6000000000000059E-2</v>
      </c>
    </row>
    <row r="114" spans="1:6" s="210" customFormat="1"/>
    <row r="115" spans="1:6">
      <c r="A115" s="236" t="s">
        <v>288</v>
      </c>
    </row>
    <row r="116" spans="1:6">
      <c r="B116" s="210" t="s">
        <v>343</v>
      </c>
      <c r="D116" s="210" t="s">
        <v>342</v>
      </c>
      <c r="F116" s="210" t="s">
        <v>347</v>
      </c>
    </row>
    <row r="117" spans="1:6" s="210" customFormat="1">
      <c r="A117" s="210" t="s">
        <v>348</v>
      </c>
      <c r="B117" s="210">
        <v>3.05</v>
      </c>
      <c r="C117" s="210" t="s">
        <v>349</v>
      </c>
      <c r="D117" s="210">
        <v>2.61</v>
      </c>
      <c r="E117" s="210" t="s">
        <v>349</v>
      </c>
    </row>
    <row r="118" spans="1:6">
      <c r="A118" s="210" t="s">
        <v>344</v>
      </c>
      <c r="B118">
        <v>24.5</v>
      </c>
      <c r="C118" s="210" t="s">
        <v>350</v>
      </c>
      <c r="D118">
        <v>20.9</v>
      </c>
      <c r="E118" s="210" t="s">
        <v>350</v>
      </c>
    </row>
    <row r="119" spans="1:6">
      <c r="A119" t="s">
        <v>345</v>
      </c>
      <c r="B119" s="235">
        <f>(ROUND((43.75*B118)/(4.38+B118),1))/100</f>
        <v>0.371</v>
      </c>
      <c r="C119" s="235"/>
      <c r="D119" s="235">
        <f>(ROUND((43.75*D118)/(4.38+D118),1))/100</f>
        <v>0.36200000000000004</v>
      </c>
      <c r="E119" s="235"/>
      <c r="F119" s="235">
        <f>B119-D119</f>
        <v>8.9999999999999525E-3</v>
      </c>
    </row>
    <row r="120" spans="1:6">
      <c r="A120" t="s">
        <v>346</v>
      </c>
      <c r="B120" s="235">
        <f>(ROUND(44.53+6.146*LN(B118)+0.145*(LN(B118)*2),1))/100</f>
        <v>0.65099999999999991</v>
      </c>
      <c r="C120" s="235"/>
      <c r="D120" s="235">
        <f>(ROUND(44.53+6.146*LN(D118)+0.145*(LN(D118)*2),1))/100</f>
        <v>0.6409999999999999</v>
      </c>
      <c r="E120" s="235"/>
      <c r="F120" s="235">
        <f>B120-D120</f>
        <v>1.0000000000000009E-2</v>
      </c>
    </row>
    <row r="122" spans="1:6">
      <c r="A122" s="236" t="s">
        <v>301</v>
      </c>
      <c r="B122" s="210"/>
      <c r="D122" s="210"/>
      <c r="F122" s="210"/>
    </row>
    <row r="123" spans="1:6">
      <c r="A123" s="210"/>
      <c r="B123" s="210" t="s">
        <v>343</v>
      </c>
      <c r="D123" s="210" t="s">
        <v>342</v>
      </c>
      <c r="F123" s="210" t="s">
        <v>347</v>
      </c>
    </row>
    <row r="124" spans="1:6">
      <c r="A124" s="210" t="s">
        <v>354</v>
      </c>
      <c r="B124" s="210">
        <v>17.38</v>
      </c>
      <c r="C124" s="210" t="s">
        <v>349</v>
      </c>
      <c r="D124" s="210">
        <v>6.04</v>
      </c>
      <c r="E124" s="210" t="s">
        <v>349</v>
      </c>
      <c r="F124" s="210"/>
    </row>
    <row r="125" spans="1:6" s="210" customFormat="1">
      <c r="A125" s="210" t="s">
        <v>355</v>
      </c>
      <c r="B125" s="210">
        <v>86.24</v>
      </c>
      <c r="C125" s="210" t="s">
        <v>349</v>
      </c>
      <c r="D125" s="210">
        <v>86.24</v>
      </c>
      <c r="E125" s="210" t="s">
        <v>349</v>
      </c>
    </row>
    <row r="126" spans="1:6">
      <c r="A126" s="210" t="s">
        <v>344</v>
      </c>
      <c r="B126" s="242">
        <f>(B124/B125)*365</f>
        <v>73.558673469387756</v>
      </c>
      <c r="C126" s="210" t="s">
        <v>350</v>
      </c>
      <c r="D126" s="242">
        <f>(D124/D125)*365</f>
        <v>25.563543599257883</v>
      </c>
      <c r="E126" s="210" t="s">
        <v>350</v>
      </c>
      <c r="F126" s="210"/>
    </row>
    <row r="127" spans="1:6">
      <c r="A127" s="210" t="s">
        <v>345</v>
      </c>
      <c r="B127" s="235">
        <f>(ROUND((43.75*B126)/(4.38+B126),1))/100</f>
        <v>0.41299999999999998</v>
      </c>
      <c r="C127" s="235"/>
      <c r="D127" s="235">
        <f>(ROUND((43.75*D126)/(4.38+D126),1))/100</f>
        <v>0.374</v>
      </c>
      <c r="E127" s="235"/>
      <c r="F127" s="235">
        <f>B127-D127</f>
        <v>3.8999999999999979E-2</v>
      </c>
    </row>
    <row r="128" spans="1:6">
      <c r="A128" s="210" t="s">
        <v>346</v>
      </c>
      <c r="B128" s="235">
        <f>(ROUND(44.53+6.146*LN(B126)+0.145*(LN(B126)*2),1))/100</f>
        <v>0.72199999999999998</v>
      </c>
      <c r="C128" s="235"/>
      <c r="D128" s="235">
        <f>(ROUND(44.53+6.146*LN(D126)+0.145*(LN(D126)*2),1))/100</f>
        <v>0.65400000000000003</v>
      </c>
      <c r="E128" s="235"/>
      <c r="F128" s="235">
        <f>B128-D128</f>
        <v>6.7999999999999949E-2</v>
      </c>
    </row>
    <row r="130" spans="1:6">
      <c r="A130" s="236" t="s">
        <v>302</v>
      </c>
      <c r="B130" s="210"/>
      <c r="D130" s="210"/>
      <c r="F130" s="210"/>
    </row>
    <row r="131" spans="1:6">
      <c r="A131" s="210"/>
      <c r="B131" s="210" t="s">
        <v>343</v>
      </c>
      <c r="D131" s="210" t="s">
        <v>342</v>
      </c>
      <c r="F131" s="210" t="s">
        <v>347</v>
      </c>
    </row>
    <row r="132" spans="1:6">
      <c r="A132" s="210" t="s">
        <v>354</v>
      </c>
      <c r="B132" s="210">
        <v>36.549999999999997</v>
      </c>
      <c r="C132" s="210" t="s">
        <v>349</v>
      </c>
      <c r="D132" s="210">
        <v>33.380000000000003</v>
      </c>
      <c r="E132" s="210" t="s">
        <v>349</v>
      </c>
      <c r="F132" s="210"/>
    </row>
    <row r="133" spans="1:6">
      <c r="A133" s="210" t="s">
        <v>355</v>
      </c>
      <c r="B133" s="210">
        <v>275.57</v>
      </c>
      <c r="C133" s="210" t="s">
        <v>349</v>
      </c>
      <c r="D133" s="210">
        <v>275.57</v>
      </c>
      <c r="E133" s="210" t="s">
        <v>349</v>
      </c>
      <c r="F133" s="210"/>
    </row>
    <row r="134" spans="1:6">
      <c r="A134" s="210" t="s">
        <v>344</v>
      </c>
      <c r="B134" s="242">
        <f>(B132/B133)*365</f>
        <v>48.411474398519431</v>
      </c>
      <c r="C134" s="210" t="s">
        <v>350</v>
      </c>
      <c r="D134" s="242">
        <f>(D132/D133)*365</f>
        <v>44.212722720179997</v>
      </c>
      <c r="E134" s="210" t="s">
        <v>350</v>
      </c>
      <c r="F134" s="210"/>
    </row>
    <row r="135" spans="1:6">
      <c r="A135" s="210" t="s">
        <v>345</v>
      </c>
      <c r="B135" s="235">
        <f>(ROUND((43.75*B134)/(4.38+B134),1))/100</f>
        <v>0.40100000000000002</v>
      </c>
      <c r="C135" s="235"/>
      <c r="D135" s="235">
        <f>(ROUND((43.75*D134)/(4.38+D134),1))/100</f>
        <v>0.39799999999999996</v>
      </c>
      <c r="E135" s="235"/>
      <c r="F135" s="235">
        <f>B135-D135</f>
        <v>3.0000000000000582E-3</v>
      </c>
    </row>
    <row r="136" spans="1:6">
      <c r="A136" s="210" t="s">
        <v>346</v>
      </c>
      <c r="B136" s="235">
        <f>(ROUND(44.53+6.146*LN(B134)+0.145*(LN(B134)*2),1))/100</f>
        <v>0.69499999999999995</v>
      </c>
      <c r="C136" s="235"/>
      <c r="D136" s="235">
        <f>(ROUND(44.53+6.146*LN(D134)+0.145*(LN(D134)*2),1))/100</f>
        <v>0.68900000000000006</v>
      </c>
      <c r="E136" s="235"/>
      <c r="F136" s="235">
        <f>B136-D136</f>
        <v>5.9999999999998943E-3</v>
      </c>
    </row>
    <row r="138" spans="1:6">
      <c r="A138" s="236" t="s">
        <v>303</v>
      </c>
      <c r="B138" s="210"/>
      <c r="D138" s="210"/>
      <c r="F138" s="210"/>
    </row>
    <row r="139" spans="1:6">
      <c r="A139" s="210"/>
      <c r="B139" s="210" t="s">
        <v>343</v>
      </c>
      <c r="D139" s="210" t="s">
        <v>342</v>
      </c>
      <c r="F139" s="210" t="s">
        <v>347</v>
      </c>
    </row>
    <row r="140" spans="1:6">
      <c r="A140" s="210" t="s">
        <v>354</v>
      </c>
      <c r="B140" s="210">
        <v>41.21</v>
      </c>
      <c r="C140" s="210" t="s">
        <v>349</v>
      </c>
      <c r="D140" s="210">
        <v>17.41</v>
      </c>
      <c r="E140" s="210" t="s">
        <v>349</v>
      </c>
      <c r="F140" s="210"/>
    </row>
    <row r="141" spans="1:6">
      <c r="A141" s="210" t="s">
        <v>355</v>
      </c>
      <c r="B141" s="210">
        <v>151.88</v>
      </c>
      <c r="C141" s="210" t="s">
        <v>349</v>
      </c>
      <c r="D141" s="210">
        <v>151.88</v>
      </c>
      <c r="E141" s="210" t="s">
        <v>349</v>
      </c>
      <c r="F141" s="210"/>
    </row>
    <row r="142" spans="1:6">
      <c r="A142" s="210" t="s">
        <v>344</v>
      </c>
      <c r="B142" s="242">
        <f>(B140/B141)*365</f>
        <v>99.036410323939947</v>
      </c>
      <c r="C142" s="210" t="s">
        <v>350</v>
      </c>
      <c r="D142" s="242">
        <f>(D140/D141)*365</f>
        <v>41.839939425862525</v>
      </c>
      <c r="E142" s="210" t="s">
        <v>350</v>
      </c>
      <c r="F142" s="210"/>
    </row>
    <row r="143" spans="1:6">
      <c r="A143" s="210" t="s">
        <v>345</v>
      </c>
      <c r="B143" s="235">
        <f>(ROUND((43.75*B142)/(4.38+B142),1))/100</f>
        <v>0.41899999999999998</v>
      </c>
      <c r="C143" s="235"/>
      <c r="D143" s="235">
        <f>(ROUND((43.75*D142)/(4.38+D142),1))/100</f>
        <v>0.39600000000000002</v>
      </c>
      <c r="E143" s="235"/>
      <c r="F143" s="235">
        <f>B143-D143</f>
        <v>2.2999999999999965E-2</v>
      </c>
    </row>
    <row r="144" spans="1:6">
      <c r="A144" s="210" t="s">
        <v>346</v>
      </c>
      <c r="B144" s="235">
        <f>(ROUND(44.53+6.146*LN(B142)+0.145*(LN(B142)*2),1))/100</f>
        <v>0.74099999999999999</v>
      </c>
      <c r="C144" s="235"/>
      <c r="D144" s="235">
        <f>(ROUND(44.53+6.146*LN(D142)+0.145*(LN(D142)*2),1))/100</f>
        <v>0.68599999999999994</v>
      </c>
      <c r="E144" s="235"/>
      <c r="F144" s="235">
        <f>B144-D144</f>
        <v>5.5000000000000049E-2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X257"/>
  <sheetViews>
    <sheetView topLeftCell="AC1" workbookViewId="0">
      <pane ySplit="1" topLeftCell="A236" activePane="bottomLeft" state="frozen"/>
      <selection activeCell="AC1" sqref="AC1"/>
      <selection pane="bottomLeft" activeCell="AX256" sqref="AX256"/>
    </sheetView>
  </sheetViews>
  <sheetFormatPr defaultRowHeight="15"/>
  <cols>
    <col min="1" max="1" width="3" bestFit="1" customWidth="1"/>
    <col min="2" max="3" width="1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3.7109375" bestFit="1" customWidth="1"/>
    <col min="15" max="15" width="7" bestFit="1" customWidth="1"/>
    <col min="16" max="16" width="10.140625" bestFit="1" customWidth="1"/>
    <col min="17" max="19" width="15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6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10.5703125" bestFit="1" customWidth="1"/>
    <col min="43" max="43" width="11.42578125" bestFit="1" customWidth="1"/>
    <col min="44" max="44" width="11.140625" bestFit="1" customWidth="1"/>
    <col min="45" max="45" width="11.5703125" bestFit="1" customWidth="1"/>
    <col min="46" max="46" width="10.5703125" bestFit="1" customWidth="1"/>
    <col min="47" max="47" width="10.85546875" bestFit="1" customWidth="1"/>
    <col min="48" max="48" width="10.5703125" bestFit="1" customWidth="1"/>
    <col min="49" max="49" width="11.5703125" bestFit="1" customWidth="1"/>
    <col min="50" max="50" width="10.5703125" bestFit="1" customWidth="1"/>
  </cols>
  <sheetData>
    <row r="1" spans="1:50">
      <c r="A1" s="81" t="s">
        <v>0</v>
      </c>
      <c r="B1" s="81" t="s">
        <v>1</v>
      </c>
      <c r="C1" s="81" t="s">
        <v>2</v>
      </c>
      <c r="D1" s="81" t="s">
        <v>3</v>
      </c>
      <c r="E1" s="81" t="s">
        <v>4</v>
      </c>
      <c r="F1" s="81" t="s">
        <v>5</v>
      </c>
      <c r="G1" s="81" t="s">
        <v>6</v>
      </c>
      <c r="H1" s="81" t="s">
        <v>7</v>
      </c>
      <c r="I1" s="81" t="s">
        <v>8</v>
      </c>
      <c r="J1" s="81" t="s">
        <v>9</v>
      </c>
      <c r="K1" s="81" t="s">
        <v>10</v>
      </c>
      <c r="L1" s="81" t="s">
        <v>11</v>
      </c>
      <c r="M1" s="82" t="s">
        <v>12</v>
      </c>
      <c r="N1" s="82" t="s">
        <v>13</v>
      </c>
      <c r="O1" s="81" t="s">
        <v>14</v>
      </c>
      <c r="P1" s="81" t="s">
        <v>15</v>
      </c>
      <c r="Q1" s="81" t="s">
        <v>16</v>
      </c>
      <c r="R1" s="82" t="s">
        <v>17</v>
      </c>
      <c r="S1" s="82" t="s">
        <v>18</v>
      </c>
      <c r="T1" s="81" t="s">
        <v>19</v>
      </c>
      <c r="U1" s="81" t="s">
        <v>20</v>
      </c>
      <c r="V1" s="81" t="s">
        <v>21</v>
      </c>
      <c r="W1" s="81" t="s">
        <v>22</v>
      </c>
      <c r="X1" s="81" t="s">
        <v>23</v>
      </c>
      <c r="Y1" s="81" t="s">
        <v>24</v>
      </c>
      <c r="Z1" s="81" t="s">
        <v>25</v>
      </c>
      <c r="AA1" s="81" t="s">
        <v>26</v>
      </c>
      <c r="AB1" s="81" t="s">
        <v>27</v>
      </c>
      <c r="AC1" s="81" t="s">
        <v>28</v>
      </c>
      <c r="AD1" s="81" t="s">
        <v>29</v>
      </c>
      <c r="AE1" s="81" t="s">
        <v>30</v>
      </c>
      <c r="AF1" s="81" t="s">
        <v>31</v>
      </c>
      <c r="AG1" s="81" t="s">
        <v>32</v>
      </c>
      <c r="AH1" s="81" t="s">
        <v>33</v>
      </c>
      <c r="AI1" s="81" t="s">
        <v>34</v>
      </c>
      <c r="AJ1" s="81" t="s">
        <v>35</v>
      </c>
      <c r="AK1" s="81" t="s">
        <v>36</v>
      </c>
      <c r="AL1" s="81" t="s">
        <v>37</v>
      </c>
      <c r="AM1" s="81" t="s">
        <v>38</v>
      </c>
      <c r="AN1" s="82" t="s">
        <v>49</v>
      </c>
      <c r="AO1" s="83" t="s">
        <v>39</v>
      </c>
      <c r="AP1" s="84" t="s">
        <v>40</v>
      </c>
      <c r="AQ1" s="84" t="s">
        <v>41</v>
      </c>
      <c r="AR1" s="85" t="s">
        <v>42</v>
      </c>
      <c r="AS1" s="84" t="s">
        <v>43</v>
      </c>
      <c r="AT1" s="84" t="s">
        <v>44</v>
      </c>
      <c r="AU1" s="83" t="s">
        <v>45</v>
      </c>
      <c r="AV1" s="83" t="s">
        <v>46</v>
      </c>
      <c r="AW1" s="84" t="s">
        <v>47</v>
      </c>
      <c r="AX1" s="84" t="s">
        <v>48</v>
      </c>
    </row>
    <row r="2" spans="1:50">
      <c r="A2" s="199">
        <v>18</v>
      </c>
      <c r="B2" s="199" t="s">
        <v>135</v>
      </c>
      <c r="C2" s="199" t="s">
        <v>135</v>
      </c>
      <c r="D2" s="199" t="s">
        <v>52</v>
      </c>
      <c r="E2" s="199" t="s">
        <v>53</v>
      </c>
      <c r="F2" s="199" t="s">
        <v>54</v>
      </c>
      <c r="G2" s="199" t="s">
        <v>55</v>
      </c>
      <c r="H2" s="198"/>
      <c r="I2" s="199" t="s">
        <v>136</v>
      </c>
      <c r="J2" s="198"/>
      <c r="K2" s="199">
        <v>0</v>
      </c>
      <c r="L2" s="199">
        <v>0</v>
      </c>
      <c r="M2" s="200">
        <v>0</v>
      </c>
      <c r="N2" s="200">
        <v>0</v>
      </c>
      <c r="O2" s="198"/>
      <c r="P2" s="198"/>
      <c r="Q2" s="199" t="s">
        <v>137</v>
      </c>
      <c r="R2" s="200">
        <v>133.96</v>
      </c>
      <c r="S2" s="200">
        <v>133.96</v>
      </c>
      <c r="T2" s="198"/>
      <c r="U2" s="198"/>
      <c r="V2" s="198"/>
      <c r="W2" s="198"/>
      <c r="X2" s="198"/>
      <c r="Y2" s="198"/>
      <c r="Z2" s="198"/>
      <c r="AA2" s="199" t="s">
        <v>63</v>
      </c>
      <c r="AB2" s="199" t="s">
        <v>64</v>
      </c>
      <c r="AC2" s="199" t="s">
        <v>138</v>
      </c>
      <c r="AD2" s="199" t="s">
        <v>139</v>
      </c>
      <c r="AE2" s="199" t="s">
        <v>140</v>
      </c>
      <c r="AF2" s="199">
        <v>141773</v>
      </c>
      <c r="AG2" s="199" t="s">
        <v>141</v>
      </c>
      <c r="AH2" s="199">
        <v>11</v>
      </c>
      <c r="AI2" s="199" t="s">
        <v>92</v>
      </c>
      <c r="AJ2" s="199">
        <v>1</v>
      </c>
      <c r="AK2" s="199">
        <v>1100</v>
      </c>
      <c r="AL2" s="199">
        <v>1100</v>
      </c>
      <c r="AM2" s="199">
        <v>301</v>
      </c>
      <c r="AN2" s="200">
        <v>0.41834381093400003</v>
      </c>
      <c r="AO2" s="201">
        <v>1</v>
      </c>
      <c r="AP2" s="202">
        <f>AN2*AO2</f>
        <v>0.41834381093400003</v>
      </c>
      <c r="AQ2" s="202">
        <v>4.4004640000000004</v>
      </c>
      <c r="AR2" s="203">
        <v>0.75595000000000001</v>
      </c>
      <c r="AS2" s="202">
        <f>AP2*AQ2</f>
        <v>1.8409068796378736</v>
      </c>
      <c r="AT2" s="202">
        <f>AP2*AR2</f>
        <v>0.31624700387555732</v>
      </c>
      <c r="AU2" s="201">
        <v>0.99</v>
      </c>
      <c r="AV2" s="201">
        <v>0.99</v>
      </c>
      <c r="AW2" s="202">
        <f>AS2*AU2</f>
        <v>1.8224978108414949</v>
      </c>
      <c r="AX2" s="202">
        <f>AT2*AV2</f>
        <v>0.31308453383680174</v>
      </c>
    </row>
    <row r="3" spans="1:50">
      <c r="A3" s="199">
        <v>18</v>
      </c>
      <c r="B3" s="199" t="s">
        <v>135</v>
      </c>
      <c r="C3" s="199" t="s">
        <v>135</v>
      </c>
      <c r="D3" s="199" t="s">
        <v>52</v>
      </c>
      <c r="E3" s="199" t="s">
        <v>53</v>
      </c>
      <c r="F3" s="199" t="s">
        <v>54</v>
      </c>
      <c r="G3" s="199" t="s">
        <v>55</v>
      </c>
      <c r="H3" s="198"/>
      <c r="I3" s="199" t="s">
        <v>136</v>
      </c>
      <c r="J3" s="198"/>
      <c r="K3" s="199">
        <v>0</v>
      </c>
      <c r="L3" s="199">
        <v>0</v>
      </c>
      <c r="M3" s="200">
        <v>0</v>
      </c>
      <c r="N3" s="200">
        <v>0</v>
      </c>
      <c r="O3" s="198"/>
      <c r="P3" s="198"/>
      <c r="Q3" s="199" t="s">
        <v>137</v>
      </c>
      <c r="R3" s="200">
        <v>133.96</v>
      </c>
      <c r="S3" s="200">
        <v>133.96</v>
      </c>
      <c r="T3" s="198"/>
      <c r="U3" s="198"/>
      <c r="V3" s="198"/>
      <c r="W3" s="198"/>
      <c r="X3" s="198"/>
      <c r="Y3" s="198"/>
      <c r="Z3" s="198"/>
      <c r="AA3" s="199" t="s">
        <v>63</v>
      </c>
      <c r="AB3" s="199" t="s">
        <v>64</v>
      </c>
      <c r="AC3" s="199" t="s">
        <v>138</v>
      </c>
      <c r="AD3" s="199" t="s">
        <v>139</v>
      </c>
      <c r="AE3" s="199" t="s">
        <v>140</v>
      </c>
      <c r="AF3" s="199">
        <v>141773</v>
      </c>
      <c r="AG3" s="199" t="s">
        <v>141</v>
      </c>
      <c r="AH3" s="199">
        <v>11</v>
      </c>
      <c r="AI3" s="199" t="s">
        <v>92</v>
      </c>
      <c r="AJ3" s="199">
        <v>1</v>
      </c>
      <c r="AK3" s="199">
        <v>1100</v>
      </c>
      <c r="AL3" s="199">
        <v>1100</v>
      </c>
      <c r="AM3" s="199">
        <v>301</v>
      </c>
      <c r="AN3" s="200">
        <v>0.56012595294599998</v>
      </c>
      <c r="AO3" s="201">
        <v>1</v>
      </c>
      <c r="AP3" s="214">
        <f t="shared" ref="AP3:AP66" si="0">AN3*AO3</f>
        <v>0.56012595294599998</v>
      </c>
      <c r="AQ3" s="202">
        <v>4.4004640000000004</v>
      </c>
      <c r="AR3" s="203">
        <v>0.75595000000000001</v>
      </c>
      <c r="AS3" s="214">
        <f t="shared" ref="AS3:AS66" si="1">AP3*AQ3</f>
        <v>2.4648140914045671</v>
      </c>
      <c r="AT3" s="214">
        <f t="shared" ref="AT3:AT66" si="2">AP3*AR3</f>
        <v>0.42342721412952872</v>
      </c>
      <c r="AU3" s="201">
        <v>0.99</v>
      </c>
      <c r="AV3" s="201">
        <v>0.99</v>
      </c>
      <c r="AW3" s="214">
        <f t="shared" ref="AW3:AW66" si="3">AS3*AU3</f>
        <v>2.4401659504905213</v>
      </c>
      <c r="AX3" s="214">
        <f t="shared" ref="AX3:AX66" si="4">AT3*AV3</f>
        <v>0.41919294198823343</v>
      </c>
    </row>
    <row r="4" spans="1:50">
      <c r="A4" s="199">
        <v>18</v>
      </c>
      <c r="B4" s="199" t="s">
        <v>135</v>
      </c>
      <c r="C4" s="199" t="s">
        <v>135</v>
      </c>
      <c r="D4" s="199" t="s">
        <v>52</v>
      </c>
      <c r="E4" s="199" t="s">
        <v>53</v>
      </c>
      <c r="F4" s="199" t="s">
        <v>54</v>
      </c>
      <c r="G4" s="199" t="s">
        <v>55</v>
      </c>
      <c r="H4" s="198"/>
      <c r="I4" s="199" t="s">
        <v>136</v>
      </c>
      <c r="J4" s="198"/>
      <c r="K4" s="199">
        <v>0</v>
      </c>
      <c r="L4" s="199">
        <v>0</v>
      </c>
      <c r="M4" s="200">
        <v>0</v>
      </c>
      <c r="N4" s="200">
        <v>0</v>
      </c>
      <c r="O4" s="198"/>
      <c r="P4" s="198"/>
      <c r="Q4" s="199" t="s">
        <v>137</v>
      </c>
      <c r="R4" s="200">
        <v>133.96</v>
      </c>
      <c r="S4" s="200">
        <v>133.96</v>
      </c>
      <c r="T4" s="198"/>
      <c r="U4" s="198"/>
      <c r="V4" s="198"/>
      <c r="W4" s="198"/>
      <c r="X4" s="198"/>
      <c r="Y4" s="198"/>
      <c r="Z4" s="198"/>
      <c r="AA4" s="199" t="s">
        <v>63</v>
      </c>
      <c r="AB4" s="199" t="s">
        <v>64</v>
      </c>
      <c r="AC4" s="199" t="s">
        <v>138</v>
      </c>
      <c r="AD4" s="199" t="s">
        <v>139</v>
      </c>
      <c r="AE4" s="199" t="s">
        <v>140</v>
      </c>
      <c r="AF4" s="199">
        <v>140679</v>
      </c>
      <c r="AG4" s="199" t="s">
        <v>142</v>
      </c>
      <c r="AH4" s="199">
        <v>3</v>
      </c>
      <c r="AI4" s="199" t="s">
        <v>90</v>
      </c>
      <c r="AJ4" s="199">
        <v>7</v>
      </c>
      <c r="AK4" s="199">
        <v>2110</v>
      </c>
      <c r="AL4" s="199">
        <v>2110</v>
      </c>
      <c r="AM4" s="199">
        <v>147</v>
      </c>
      <c r="AN4" s="200">
        <v>0.78036654115799997</v>
      </c>
      <c r="AO4" s="201">
        <v>1</v>
      </c>
      <c r="AP4" s="214">
        <f t="shared" si="0"/>
        <v>0.78036654115799997</v>
      </c>
      <c r="AQ4" s="202">
        <v>7.3213200000000001</v>
      </c>
      <c r="AR4" s="203">
        <v>1.2512300000000001</v>
      </c>
      <c r="AS4" s="214">
        <f t="shared" si="1"/>
        <v>5.7133131651108888</v>
      </c>
      <c r="AT4" s="214">
        <f t="shared" si="2"/>
        <v>0.97641802729312432</v>
      </c>
      <c r="AU4" s="201">
        <v>0.97</v>
      </c>
      <c r="AV4" s="201">
        <v>0.95</v>
      </c>
      <c r="AW4" s="214">
        <f t="shared" si="3"/>
        <v>5.5419137701575618</v>
      </c>
      <c r="AX4" s="214">
        <f t="shared" si="4"/>
        <v>0.9275971259284681</v>
      </c>
    </row>
    <row r="5" spans="1:50">
      <c r="A5" s="199">
        <v>18</v>
      </c>
      <c r="B5" s="199" t="s">
        <v>135</v>
      </c>
      <c r="C5" s="199" t="s">
        <v>135</v>
      </c>
      <c r="D5" s="199" t="s">
        <v>52</v>
      </c>
      <c r="E5" s="199" t="s">
        <v>53</v>
      </c>
      <c r="F5" s="199" t="s">
        <v>54</v>
      </c>
      <c r="G5" s="199" t="s">
        <v>55</v>
      </c>
      <c r="H5" s="198"/>
      <c r="I5" s="199" t="s">
        <v>136</v>
      </c>
      <c r="J5" s="198"/>
      <c r="K5" s="199">
        <v>0</v>
      </c>
      <c r="L5" s="199">
        <v>0</v>
      </c>
      <c r="M5" s="200">
        <v>0</v>
      </c>
      <c r="N5" s="200">
        <v>0</v>
      </c>
      <c r="O5" s="198"/>
      <c r="P5" s="198"/>
      <c r="Q5" s="199" t="s">
        <v>137</v>
      </c>
      <c r="R5" s="200">
        <v>133.96</v>
      </c>
      <c r="S5" s="200">
        <v>133.96</v>
      </c>
      <c r="T5" s="198"/>
      <c r="U5" s="198"/>
      <c r="V5" s="198"/>
      <c r="W5" s="198"/>
      <c r="X5" s="198"/>
      <c r="Y5" s="198"/>
      <c r="Z5" s="198"/>
      <c r="AA5" s="199" t="s">
        <v>63</v>
      </c>
      <c r="AB5" s="199" t="s">
        <v>64</v>
      </c>
      <c r="AC5" s="199" t="s">
        <v>138</v>
      </c>
      <c r="AD5" s="199" t="s">
        <v>139</v>
      </c>
      <c r="AE5" s="199" t="s">
        <v>140</v>
      </c>
      <c r="AF5" s="199">
        <v>141207</v>
      </c>
      <c r="AG5" s="199" t="s">
        <v>142</v>
      </c>
      <c r="AH5" s="199">
        <v>3</v>
      </c>
      <c r="AI5" s="199" t="s">
        <v>91</v>
      </c>
      <c r="AJ5" s="199">
        <v>8</v>
      </c>
      <c r="AK5" s="199">
        <v>2140</v>
      </c>
      <c r="AL5" s="199">
        <v>2140</v>
      </c>
      <c r="AM5" s="199">
        <v>148</v>
      </c>
      <c r="AN5" s="200">
        <v>0.245052359553</v>
      </c>
      <c r="AO5" s="201">
        <v>1</v>
      </c>
      <c r="AP5" s="214">
        <f t="shared" si="0"/>
        <v>0.245052359553</v>
      </c>
      <c r="AQ5" s="202">
        <v>9.3533159999999995</v>
      </c>
      <c r="AR5" s="203">
        <v>1.6863900000000001</v>
      </c>
      <c r="AS5" s="214">
        <f t="shared" si="1"/>
        <v>2.2920521554448277</v>
      </c>
      <c r="AT5" s="214">
        <f t="shared" si="2"/>
        <v>0.41325384862658371</v>
      </c>
      <c r="AU5" s="201">
        <v>0.97</v>
      </c>
      <c r="AV5" s="201">
        <v>0.95</v>
      </c>
      <c r="AW5" s="214">
        <f t="shared" si="3"/>
        <v>2.2232905907814828</v>
      </c>
      <c r="AX5" s="214">
        <f t="shared" si="4"/>
        <v>0.39259115619525453</v>
      </c>
    </row>
    <row r="6" spans="1:50">
      <c r="A6" s="199">
        <v>18</v>
      </c>
      <c r="B6" s="199" t="s">
        <v>135</v>
      </c>
      <c r="C6" s="199" t="s">
        <v>135</v>
      </c>
      <c r="D6" s="199" t="s">
        <v>52</v>
      </c>
      <c r="E6" s="199" t="s">
        <v>53</v>
      </c>
      <c r="F6" s="199" t="s">
        <v>54</v>
      </c>
      <c r="G6" s="199" t="s">
        <v>55</v>
      </c>
      <c r="H6" s="198"/>
      <c r="I6" s="199" t="s">
        <v>136</v>
      </c>
      <c r="J6" s="198"/>
      <c r="K6" s="199">
        <v>0</v>
      </c>
      <c r="L6" s="199">
        <v>0</v>
      </c>
      <c r="M6" s="200">
        <v>0</v>
      </c>
      <c r="N6" s="200">
        <v>0</v>
      </c>
      <c r="O6" s="198"/>
      <c r="P6" s="198"/>
      <c r="Q6" s="199" t="s">
        <v>137</v>
      </c>
      <c r="R6" s="200">
        <v>133.96</v>
      </c>
      <c r="S6" s="200">
        <v>133.96</v>
      </c>
      <c r="T6" s="198"/>
      <c r="U6" s="198"/>
      <c r="V6" s="198"/>
      <c r="W6" s="198"/>
      <c r="X6" s="198"/>
      <c r="Y6" s="198"/>
      <c r="Z6" s="198"/>
      <c r="AA6" s="199" t="s">
        <v>63</v>
      </c>
      <c r="AB6" s="199" t="s">
        <v>64</v>
      </c>
      <c r="AC6" s="199" t="s">
        <v>138</v>
      </c>
      <c r="AD6" s="199" t="s">
        <v>139</v>
      </c>
      <c r="AE6" s="199" t="s">
        <v>140</v>
      </c>
      <c r="AF6" s="199">
        <v>141379</v>
      </c>
      <c r="AG6" s="199" t="s">
        <v>142</v>
      </c>
      <c r="AH6" s="199">
        <v>3</v>
      </c>
      <c r="AI6" s="199" t="s">
        <v>122</v>
      </c>
      <c r="AJ6" s="199">
        <v>9</v>
      </c>
      <c r="AK6" s="199">
        <v>2210</v>
      </c>
      <c r="AL6" s="199">
        <v>2210</v>
      </c>
      <c r="AM6" s="199">
        <v>149</v>
      </c>
      <c r="AN6" s="200">
        <v>0.10549671528600001</v>
      </c>
      <c r="AO6" s="201">
        <v>1</v>
      </c>
      <c r="AP6" s="214">
        <f t="shared" si="0"/>
        <v>0.10549671528600001</v>
      </c>
      <c r="AQ6" s="202">
        <v>5.7691869999999996</v>
      </c>
      <c r="AR6" s="203">
        <v>1.14995</v>
      </c>
      <c r="AS6" s="214">
        <f t="shared" si="1"/>
        <v>0.6086302783706925</v>
      </c>
      <c r="AT6" s="214">
        <f t="shared" si="2"/>
        <v>0.12131594774313571</v>
      </c>
      <c r="AU6" s="201">
        <v>0.97</v>
      </c>
      <c r="AV6" s="201">
        <v>0.95</v>
      </c>
      <c r="AW6" s="214">
        <f t="shared" si="3"/>
        <v>0.59037137001957174</v>
      </c>
      <c r="AX6" s="214">
        <f t="shared" si="4"/>
        <v>0.11525015035597892</v>
      </c>
    </row>
    <row r="7" spans="1:50">
      <c r="A7" s="199">
        <v>18</v>
      </c>
      <c r="B7" s="199" t="s">
        <v>135</v>
      </c>
      <c r="C7" s="199" t="s">
        <v>135</v>
      </c>
      <c r="D7" s="199" t="s">
        <v>52</v>
      </c>
      <c r="E7" s="199" t="s">
        <v>53</v>
      </c>
      <c r="F7" s="199" t="s">
        <v>54</v>
      </c>
      <c r="G7" s="199" t="s">
        <v>55</v>
      </c>
      <c r="H7" s="198"/>
      <c r="I7" s="199" t="s">
        <v>136</v>
      </c>
      <c r="J7" s="198"/>
      <c r="K7" s="199">
        <v>0</v>
      </c>
      <c r="L7" s="199">
        <v>0</v>
      </c>
      <c r="M7" s="200">
        <v>0</v>
      </c>
      <c r="N7" s="200">
        <v>0</v>
      </c>
      <c r="O7" s="198"/>
      <c r="P7" s="198"/>
      <c r="Q7" s="199" t="s">
        <v>137</v>
      </c>
      <c r="R7" s="200">
        <v>133.96</v>
      </c>
      <c r="S7" s="200">
        <v>133.96</v>
      </c>
      <c r="T7" s="198"/>
      <c r="U7" s="198"/>
      <c r="V7" s="198"/>
      <c r="W7" s="198"/>
      <c r="X7" s="198"/>
      <c r="Y7" s="198"/>
      <c r="Z7" s="198"/>
      <c r="AA7" s="199" t="s">
        <v>63</v>
      </c>
      <c r="AB7" s="199" t="s">
        <v>64</v>
      </c>
      <c r="AC7" s="199" t="s">
        <v>138</v>
      </c>
      <c r="AD7" s="199" t="s">
        <v>139</v>
      </c>
      <c r="AE7" s="199" t="s">
        <v>140</v>
      </c>
      <c r="AF7" s="199">
        <v>141391</v>
      </c>
      <c r="AG7" s="199" t="s">
        <v>142</v>
      </c>
      <c r="AH7" s="199">
        <v>3</v>
      </c>
      <c r="AI7" s="199" t="s">
        <v>69</v>
      </c>
      <c r="AJ7" s="199">
        <v>11</v>
      </c>
      <c r="AK7" s="199">
        <v>4340</v>
      </c>
      <c r="AL7" s="199">
        <v>4340</v>
      </c>
      <c r="AM7" s="199">
        <v>151</v>
      </c>
      <c r="AN7" s="200">
        <v>9.8786583454600002E-7</v>
      </c>
      <c r="AO7" s="201">
        <v>1</v>
      </c>
      <c r="AP7" s="214">
        <f t="shared" si="0"/>
        <v>9.8786583454600002E-7</v>
      </c>
      <c r="AQ7" s="202">
        <v>4.3390029999999999</v>
      </c>
      <c r="AR7" s="203">
        <v>0.15231</v>
      </c>
      <c r="AS7" s="214">
        <f t="shared" si="1"/>
        <v>4.2863528196925979E-6</v>
      </c>
      <c r="AT7" s="214">
        <f t="shared" si="2"/>
        <v>1.5046184525970126E-7</v>
      </c>
      <c r="AU7" s="201">
        <v>0.97</v>
      </c>
      <c r="AV7" s="201">
        <v>0.95</v>
      </c>
      <c r="AW7" s="214">
        <f t="shared" si="3"/>
        <v>4.1577622351018199E-6</v>
      </c>
      <c r="AX7" s="214">
        <f t="shared" si="4"/>
        <v>1.429387529967162E-7</v>
      </c>
    </row>
    <row r="8" spans="1:50">
      <c r="A8" s="199">
        <v>18</v>
      </c>
      <c r="B8" s="199" t="s">
        <v>135</v>
      </c>
      <c r="C8" s="199" t="s">
        <v>135</v>
      </c>
      <c r="D8" s="199" t="s">
        <v>52</v>
      </c>
      <c r="E8" s="199" t="s">
        <v>53</v>
      </c>
      <c r="F8" s="199" t="s">
        <v>54</v>
      </c>
      <c r="G8" s="199" t="s">
        <v>55</v>
      </c>
      <c r="H8" s="198"/>
      <c r="I8" s="199" t="s">
        <v>136</v>
      </c>
      <c r="J8" s="198"/>
      <c r="K8" s="199">
        <v>0</v>
      </c>
      <c r="L8" s="199">
        <v>0</v>
      </c>
      <c r="M8" s="200">
        <v>0</v>
      </c>
      <c r="N8" s="200">
        <v>0</v>
      </c>
      <c r="O8" s="198"/>
      <c r="P8" s="198"/>
      <c r="Q8" s="199" t="s">
        <v>137</v>
      </c>
      <c r="R8" s="200">
        <v>133.96</v>
      </c>
      <c r="S8" s="200">
        <v>133.96</v>
      </c>
      <c r="T8" s="198"/>
      <c r="U8" s="198"/>
      <c r="V8" s="198"/>
      <c r="W8" s="198"/>
      <c r="X8" s="198"/>
      <c r="Y8" s="198"/>
      <c r="Z8" s="198"/>
      <c r="AA8" s="199" t="s">
        <v>63</v>
      </c>
      <c r="AB8" s="199" t="s">
        <v>64</v>
      </c>
      <c r="AC8" s="199" t="s">
        <v>138</v>
      </c>
      <c r="AD8" s="199" t="s">
        <v>139</v>
      </c>
      <c r="AE8" s="199" t="s">
        <v>140</v>
      </c>
      <c r="AF8" s="199">
        <v>141773</v>
      </c>
      <c r="AG8" s="199" t="s">
        <v>142</v>
      </c>
      <c r="AH8" s="199">
        <v>3</v>
      </c>
      <c r="AI8" s="199" t="s">
        <v>92</v>
      </c>
      <c r="AJ8" s="199">
        <v>1</v>
      </c>
      <c r="AK8" s="199">
        <v>1100</v>
      </c>
      <c r="AL8" s="199">
        <v>1100</v>
      </c>
      <c r="AM8" s="199">
        <v>141</v>
      </c>
      <c r="AN8" s="200">
        <v>0.13389630243699999</v>
      </c>
      <c r="AO8" s="201">
        <v>1</v>
      </c>
      <c r="AP8" s="214">
        <f t="shared" si="0"/>
        <v>0.13389630243699999</v>
      </c>
      <c r="AQ8" s="202">
        <v>4.7653350000000003</v>
      </c>
      <c r="AR8" s="203">
        <v>0.83509</v>
      </c>
      <c r="AS8" s="214">
        <f t="shared" si="1"/>
        <v>0.63806073637362137</v>
      </c>
      <c r="AT8" s="214">
        <f t="shared" si="2"/>
        <v>0.11181546320211432</v>
      </c>
      <c r="AU8" s="201">
        <v>0.97</v>
      </c>
      <c r="AV8" s="201">
        <v>0.95</v>
      </c>
      <c r="AW8" s="214">
        <f t="shared" si="3"/>
        <v>0.61891891428241275</v>
      </c>
      <c r="AX8" s="214">
        <f t="shared" si="4"/>
        <v>0.10622469004200859</v>
      </c>
    </row>
    <row r="9" spans="1:50">
      <c r="A9" s="199">
        <v>18</v>
      </c>
      <c r="B9" s="199" t="s">
        <v>135</v>
      </c>
      <c r="C9" s="199" t="s">
        <v>135</v>
      </c>
      <c r="D9" s="199" t="s">
        <v>52</v>
      </c>
      <c r="E9" s="199" t="s">
        <v>53</v>
      </c>
      <c r="F9" s="199" t="s">
        <v>54</v>
      </c>
      <c r="G9" s="199" t="s">
        <v>55</v>
      </c>
      <c r="H9" s="198"/>
      <c r="I9" s="199" t="s">
        <v>136</v>
      </c>
      <c r="J9" s="198"/>
      <c r="K9" s="199">
        <v>0</v>
      </c>
      <c r="L9" s="199">
        <v>0</v>
      </c>
      <c r="M9" s="200">
        <v>0</v>
      </c>
      <c r="N9" s="200">
        <v>0</v>
      </c>
      <c r="O9" s="198"/>
      <c r="P9" s="198"/>
      <c r="Q9" s="199" t="s">
        <v>137</v>
      </c>
      <c r="R9" s="200">
        <v>133.96</v>
      </c>
      <c r="S9" s="200">
        <v>133.96</v>
      </c>
      <c r="T9" s="198"/>
      <c r="U9" s="198"/>
      <c r="V9" s="198"/>
      <c r="W9" s="198"/>
      <c r="X9" s="198"/>
      <c r="Y9" s="198"/>
      <c r="Z9" s="198"/>
      <c r="AA9" s="199" t="s">
        <v>63</v>
      </c>
      <c r="AB9" s="199" t="s">
        <v>64</v>
      </c>
      <c r="AC9" s="199" t="s">
        <v>138</v>
      </c>
      <c r="AD9" s="199" t="s">
        <v>139</v>
      </c>
      <c r="AE9" s="199" t="s">
        <v>140</v>
      </c>
      <c r="AF9" s="199">
        <v>141773</v>
      </c>
      <c r="AG9" s="199" t="s">
        <v>142</v>
      </c>
      <c r="AH9" s="199">
        <v>3</v>
      </c>
      <c r="AI9" s="199" t="s">
        <v>92</v>
      </c>
      <c r="AJ9" s="199">
        <v>1</v>
      </c>
      <c r="AK9" s="199">
        <v>1100</v>
      </c>
      <c r="AL9" s="199">
        <v>1100</v>
      </c>
      <c r="AM9" s="199">
        <v>141</v>
      </c>
      <c r="AN9" s="200">
        <v>2.3912397563800001</v>
      </c>
      <c r="AO9" s="201">
        <v>1</v>
      </c>
      <c r="AP9" s="214">
        <f t="shared" si="0"/>
        <v>2.3912397563800001</v>
      </c>
      <c r="AQ9" s="202">
        <v>4.7653350000000003</v>
      </c>
      <c r="AR9" s="203">
        <v>0.83509</v>
      </c>
      <c r="AS9" s="214">
        <f t="shared" si="1"/>
        <v>11.395058504469089</v>
      </c>
      <c r="AT9" s="214">
        <f t="shared" si="2"/>
        <v>1.9969004081553743</v>
      </c>
      <c r="AU9" s="201">
        <v>0.97</v>
      </c>
      <c r="AV9" s="201">
        <v>0.95</v>
      </c>
      <c r="AW9" s="214">
        <f t="shared" si="3"/>
        <v>11.053206749335017</v>
      </c>
      <c r="AX9" s="214">
        <f t="shared" si="4"/>
        <v>1.8970553877476055</v>
      </c>
    </row>
    <row r="10" spans="1:50">
      <c r="A10" s="199">
        <v>18</v>
      </c>
      <c r="B10" s="199" t="s">
        <v>135</v>
      </c>
      <c r="C10" s="211" t="s">
        <v>254</v>
      </c>
      <c r="D10" s="199" t="s">
        <v>52</v>
      </c>
      <c r="E10" s="199" t="s">
        <v>53</v>
      </c>
      <c r="F10" s="199" t="s">
        <v>54</v>
      </c>
      <c r="G10" s="199" t="s">
        <v>55</v>
      </c>
      <c r="H10" s="198"/>
      <c r="I10" s="199" t="s">
        <v>136</v>
      </c>
      <c r="J10" s="198"/>
      <c r="K10" s="199">
        <v>0</v>
      </c>
      <c r="L10" s="199">
        <v>0</v>
      </c>
      <c r="M10" s="200">
        <v>0</v>
      </c>
      <c r="N10" s="200">
        <v>0</v>
      </c>
      <c r="O10" s="198"/>
      <c r="P10" s="198"/>
      <c r="Q10" s="199" t="s">
        <v>137</v>
      </c>
      <c r="R10" s="200">
        <v>133.96</v>
      </c>
      <c r="S10" s="200">
        <v>133.96</v>
      </c>
      <c r="T10" s="198"/>
      <c r="U10" s="198"/>
      <c r="V10" s="198"/>
      <c r="W10" s="198"/>
      <c r="X10" s="198"/>
      <c r="Y10" s="198"/>
      <c r="Z10" s="198"/>
      <c r="AA10" s="199" t="s">
        <v>63</v>
      </c>
      <c r="AB10" s="199" t="s">
        <v>64</v>
      </c>
      <c r="AC10" s="199" t="s">
        <v>138</v>
      </c>
      <c r="AD10" s="199" t="s">
        <v>139</v>
      </c>
      <c r="AE10" s="199" t="s">
        <v>140</v>
      </c>
      <c r="AF10" s="199">
        <v>141831</v>
      </c>
      <c r="AG10" s="199" t="s">
        <v>142</v>
      </c>
      <c r="AH10" s="199">
        <v>3</v>
      </c>
      <c r="AI10" s="199" t="s">
        <v>90</v>
      </c>
      <c r="AJ10" s="199">
        <v>7</v>
      </c>
      <c r="AK10" s="199">
        <v>2110</v>
      </c>
      <c r="AL10" s="199">
        <v>2110</v>
      </c>
      <c r="AM10" s="199">
        <v>147</v>
      </c>
      <c r="AN10" s="200">
        <v>0.16680476903399999</v>
      </c>
      <c r="AO10" s="201">
        <v>1</v>
      </c>
      <c r="AP10" s="214">
        <f t="shared" si="0"/>
        <v>0.16680476903399999</v>
      </c>
      <c r="AQ10" s="202">
        <v>7.3213200000000001</v>
      </c>
      <c r="AR10" s="203">
        <v>1.2512300000000001</v>
      </c>
      <c r="AS10" s="214">
        <f t="shared" si="1"/>
        <v>1.2212310916240048</v>
      </c>
      <c r="AT10" s="214">
        <f t="shared" si="2"/>
        <v>0.20871113115841181</v>
      </c>
      <c r="AU10" s="201">
        <v>0.97</v>
      </c>
      <c r="AV10" s="201">
        <v>0.95</v>
      </c>
      <c r="AW10" s="214">
        <f t="shared" si="3"/>
        <v>1.1845941588752846</v>
      </c>
      <c r="AX10" s="214">
        <f t="shared" si="4"/>
        <v>0.19827557460049119</v>
      </c>
    </row>
    <row r="11" spans="1:50">
      <c r="A11" s="199">
        <v>18</v>
      </c>
      <c r="B11" s="199" t="s">
        <v>135</v>
      </c>
      <c r="C11" s="199" t="s">
        <v>135</v>
      </c>
      <c r="D11" s="199" t="s">
        <v>52</v>
      </c>
      <c r="E11" s="199" t="s">
        <v>53</v>
      </c>
      <c r="F11" s="199" t="s">
        <v>54</v>
      </c>
      <c r="G11" s="199" t="s">
        <v>55</v>
      </c>
      <c r="H11" s="198"/>
      <c r="I11" s="199" t="s">
        <v>136</v>
      </c>
      <c r="J11" s="198"/>
      <c r="K11" s="199">
        <v>0</v>
      </c>
      <c r="L11" s="199">
        <v>0</v>
      </c>
      <c r="M11" s="200">
        <v>0</v>
      </c>
      <c r="N11" s="200">
        <v>0</v>
      </c>
      <c r="O11" s="198"/>
      <c r="P11" s="198"/>
      <c r="Q11" s="199" t="s">
        <v>137</v>
      </c>
      <c r="R11" s="200">
        <v>133.96</v>
      </c>
      <c r="S11" s="200">
        <v>133.96</v>
      </c>
      <c r="T11" s="198"/>
      <c r="U11" s="198"/>
      <c r="V11" s="198"/>
      <c r="W11" s="198"/>
      <c r="X11" s="198"/>
      <c r="Y11" s="198"/>
      <c r="Z11" s="198"/>
      <c r="AA11" s="199" t="s">
        <v>63</v>
      </c>
      <c r="AB11" s="199" t="s">
        <v>64</v>
      </c>
      <c r="AC11" s="199" t="s">
        <v>138</v>
      </c>
      <c r="AD11" s="199" t="s">
        <v>139</v>
      </c>
      <c r="AE11" s="199" t="s">
        <v>140</v>
      </c>
      <c r="AF11" s="199">
        <v>141897</v>
      </c>
      <c r="AG11" s="199" t="s">
        <v>142</v>
      </c>
      <c r="AH11" s="199">
        <v>3</v>
      </c>
      <c r="AI11" s="199" t="s">
        <v>71</v>
      </c>
      <c r="AJ11" s="199">
        <v>4</v>
      </c>
      <c r="AK11" s="199">
        <v>1400</v>
      </c>
      <c r="AL11" s="199">
        <v>1400</v>
      </c>
      <c r="AM11" s="199">
        <v>144</v>
      </c>
      <c r="AN11" s="200">
        <v>1.3895448181800001</v>
      </c>
      <c r="AO11" s="201">
        <v>1</v>
      </c>
      <c r="AP11" s="214">
        <f t="shared" si="0"/>
        <v>1.3895448181800001</v>
      </c>
      <c r="AQ11" s="202">
        <v>9.110163</v>
      </c>
      <c r="AR11" s="203">
        <v>1.3510200000000001</v>
      </c>
      <c r="AS11" s="214">
        <f t="shared" si="1"/>
        <v>12.658979789425164</v>
      </c>
      <c r="AT11" s="214">
        <f t="shared" si="2"/>
        <v>1.8773028402575438</v>
      </c>
      <c r="AU11" s="201">
        <v>0.97</v>
      </c>
      <c r="AV11" s="201">
        <v>0.95</v>
      </c>
      <c r="AW11" s="214">
        <f t="shared" si="3"/>
        <v>12.279210395742409</v>
      </c>
      <c r="AX11" s="214">
        <f t="shared" si="4"/>
        <v>1.7834376982446665</v>
      </c>
    </row>
    <row r="12" spans="1:50">
      <c r="A12" s="199">
        <v>18</v>
      </c>
      <c r="B12" s="199" t="s">
        <v>135</v>
      </c>
      <c r="C12" s="199" t="s">
        <v>135</v>
      </c>
      <c r="D12" s="199" t="s">
        <v>52</v>
      </c>
      <c r="E12" s="199" t="s">
        <v>53</v>
      </c>
      <c r="F12" s="199" t="s">
        <v>54</v>
      </c>
      <c r="G12" s="199" t="s">
        <v>55</v>
      </c>
      <c r="H12" s="198"/>
      <c r="I12" s="199" t="s">
        <v>136</v>
      </c>
      <c r="J12" s="198"/>
      <c r="K12" s="199">
        <v>0</v>
      </c>
      <c r="L12" s="199">
        <v>0</v>
      </c>
      <c r="M12" s="200">
        <v>0</v>
      </c>
      <c r="N12" s="200">
        <v>0</v>
      </c>
      <c r="O12" s="198"/>
      <c r="P12" s="198"/>
      <c r="Q12" s="199" t="s">
        <v>137</v>
      </c>
      <c r="R12" s="200">
        <v>133.96</v>
      </c>
      <c r="S12" s="200">
        <v>133.96</v>
      </c>
      <c r="T12" s="198"/>
      <c r="U12" s="198"/>
      <c r="V12" s="198"/>
      <c r="W12" s="198"/>
      <c r="X12" s="198"/>
      <c r="Y12" s="198"/>
      <c r="Z12" s="198"/>
      <c r="AA12" s="199" t="s">
        <v>63</v>
      </c>
      <c r="AB12" s="199" t="s">
        <v>64</v>
      </c>
      <c r="AC12" s="199" t="s">
        <v>138</v>
      </c>
      <c r="AD12" s="199" t="s">
        <v>139</v>
      </c>
      <c r="AE12" s="199" t="s">
        <v>140</v>
      </c>
      <c r="AF12" s="199">
        <v>142075</v>
      </c>
      <c r="AG12" s="199" t="s">
        <v>142</v>
      </c>
      <c r="AH12" s="199">
        <v>3</v>
      </c>
      <c r="AI12" s="199" t="s">
        <v>71</v>
      </c>
      <c r="AJ12" s="199">
        <v>4</v>
      </c>
      <c r="AK12" s="199">
        <v>1550</v>
      </c>
      <c r="AL12" s="199">
        <v>1550</v>
      </c>
      <c r="AM12" s="199">
        <v>144</v>
      </c>
      <c r="AN12" s="200">
        <v>0.28362719013499998</v>
      </c>
      <c r="AO12" s="201">
        <v>1</v>
      </c>
      <c r="AP12" s="214">
        <f t="shared" si="0"/>
        <v>0.28362719013499998</v>
      </c>
      <c r="AQ12" s="202">
        <v>9.110163</v>
      </c>
      <c r="AR12" s="203">
        <v>1.3510200000000001</v>
      </c>
      <c r="AS12" s="214">
        <f t="shared" si="1"/>
        <v>2.5838899333618417</v>
      </c>
      <c r="AT12" s="214">
        <f t="shared" si="2"/>
        <v>0.38318600641618772</v>
      </c>
      <c r="AU12" s="201">
        <v>0.97</v>
      </c>
      <c r="AV12" s="201">
        <v>0.95</v>
      </c>
      <c r="AW12" s="214">
        <f t="shared" si="3"/>
        <v>2.5063732353609862</v>
      </c>
      <c r="AX12" s="214">
        <f t="shared" si="4"/>
        <v>0.36402670609537829</v>
      </c>
    </row>
    <row r="13" spans="1:50">
      <c r="A13" s="199">
        <v>18</v>
      </c>
      <c r="B13" s="199" t="s">
        <v>135</v>
      </c>
      <c r="C13" s="199" t="s">
        <v>135</v>
      </c>
      <c r="D13" s="199" t="s">
        <v>52</v>
      </c>
      <c r="E13" s="199" t="s">
        <v>53</v>
      </c>
      <c r="F13" s="199" t="s">
        <v>54</v>
      </c>
      <c r="G13" s="199" t="s">
        <v>55</v>
      </c>
      <c r="H13" s="198"/>
      <c r="I13" s="199" t="s">
        <v>136</v>
      </c>
      <c r="J13" s="198"/>
      <c r="K13" s="199">
        <v>0</v>
      </c>
      <c r="L13" s="199">
        <v>0</v>
      </c>
      <c r="M13" s="200">
        <v>0</v>
      </c>
      <c r="N13" s="200">
        <v>0</v>
      </c>
      <c r="O13" s="198"/>
      <c r="P13" s="198"/>
      <c r="Q13" s="199" t="s">
        <v>137</v>
      </c>
      <c r="R13" s="200">
        <v>133.96</v>
      </c>
      <c r="S13" s="200">
        <v>133.96</v>
      </c>
      <c r="T13" s="198"/>
      <c r="U13" s="198"/>
      <c r="V13" s="198"/>
      <c r="W13" s="198"/>
      <c r="X13" s="198"/>
      <c r="Y13" s="198"/>
      <c r="Z13" s="198"/>
      <c r="AA13" s="199" t="s">
        <v>63</v>
      </c>
      <c r="AB13" s="199" t="s">
        <v>64</v>
      </c>
      <c r="AC13" s="199" t="s">
        <v>138</v>
      </c>
      <c r="AD13" s="199" t="s">
        <v>139</v>
      </c>
      <c r="AE13" s="199" t="s">
        <v>140</v>
      </c>
      <c r="AF13" s="199">
        <v>142045</v>
      </c>
      <c r="AG13" s="199" t="s">
        <v>142</v>
      </c>
      <c r="AH13" s="199">
        <v>3</v>
      </c>
      <c r="AI13" s="199" t="s">
        <v>143</v>
      </c>
      <c r="AJ13" s="199">
        <v>5</v>
      </c>
      <c r="AK13" s="199">
        <v>1620</v>
      </c>
      <c r="AL13" s="199">
        <v>1620</v>
      </c>
      <c r="AM13" s="199">
        <v>145</v>
      </c>
      <c r="AN13" s="200">
        <v>0.16113041223999999</v>
      </c>
      <c r="AO13" s="201">
        <v>1</v>
      </c>
      <c r="AP13" s="214">
        <f t="shared" si="0"/>
        <v>0.16113041223999999</v>
      </c>
      <c r="AQ13" s="202">
        <v>1.246648</v>
      </c>
      <c r="AR13" s="203">
        <v>0.19794999999999999</v>
      </c>
      <c r="AS13" s="214">
        <f t="shared" si="1"/>
        <v>0.20087290615817149</v>
      </c>
      <c r="AT13" s="214">
        <f t="shared" si="2"/>
        <v>3.1895765102907994E-2</v>
      </c>
      <c r="AU13" s="201">
        <v>0.97</v>
      </c>
      <c r="AV13" s="201">
        <v>0.95</v>
      </c>
      <c r="AW13" s="214">
        <f t="shared" si="3"/>
        <v>0.19484671897342634</v>
      </c>
      <c r="AX13" s="214">
        <f t="shared" si="4"/>
        <v>3.0300976847762593E-2</v>
      </c>
    </row>
    <row r="14" spans="1:50">
      <c r="A14" s="199">
        <v>18</v>
      </c>
      <c r="B14" s="199" t="s">
        <v>135</v>
      </c>
      <c r="C14" s="199" t="s">
        <v>135</v>
      </c>
      <c r="D14" s="199" t="s">
        <v>52</v>
      </c>
      <c r="E14" s="199" t="s">
        <v>53</v>
      </c>
      <c r="F14" s="199" t="s">
        <v>54</v>
      </c>
      <c r="G14" s="199" t="s">
        <v>55</v>
      </c>
      <c r="H14" s="198"/>
      <c r="I14" s="199" t="s">
        <v>136</v>
      </c>
      <c r="J14" s="198"/>
      <c r="K14" s="199">
        <v>0</v>
      </c>
      <c r="L14" s="199">
        <v>0</v>
      </c>
      <c r="M14" s="200">
        <v>0</v>
      </c>
      <c r="N14" s="200">
        <v>0</v>
      </c>
      <c r="O14" s="198"/>
      <c r="P14" s="198"/>
      <c r="Q14" s="199" t="s">
        <v>137</v>
      </c>
      <c r="R14" s="200">
        <v>133.96</v>
      </c>
      <c r="S14" s="200">
        <v>133.96</v>
      </c>
      <c r="T14" s="198"/>
      <c r="U14" s="198"/>
      <c r="V14" s="198"/>
      <c r="W14" s="198"/>
      <c r="X14" s="198"/>
      <c r="Y14" s="198"/>
      <c r="Z14" s="198"/>
      <c r="AA14" s="199" t="s">
        <v>63</v>
      </c>
      <c r="AB14" s="199" t="s">
        <v>64</v>
      </c>
      <c r="AC14" s="199" t="s">
        <v>138</v>
      </c>
      <c r="AD14" s="199" t="s">
        <v>139</v>
      </c>
      <c r="AE14" s="199" t="s">
        <v>140</v>
      </c>
      <c r="AF14" s="199">
        <v>141404</v>
      </c>
      <c r="AG14" s="199" t="s">
        <v>142</v>
      </c>
      <c r="AH14" s="199">
        <v>3</v>
      </c>
      <c r="AI14" s="199" t="s">
        <v>69</v>
      </c>
      <c r="AJ14" s="199">
        <v>11</v>
      </c>
      <c r="AK14" s="199">
        <v>4340</v>
      </c>
      <c r="AL14" s="199">
        <v>1180</v>
      </c>
      <c r="AM14" s="199">
        <v>151</v>
      </c>
      <c r="AN14" s="200">
        <v>1.6965387964400001</v>
      </c>
      <c r="AO14" s="201">
        <v>1</v>
      </c>
      <c r="AP14" s="214">
        <f t="shared" si="0"/>
        <v>1.6965387964400001</v>
      </c>
      <c r="AQ14" s="202">
        <v>4.3390029999999999</v>
      </c>
      <c r="AR14" s="203">
        <v>0.15231</v>
      </c>
      <c r="AS14" s="214">
        <f t="shared" si="1"/>
        <v>7.3612869273695498</v>
      </c>
      <c r="AT14" s="214">
        <f t="shared" si="2"/>
        <v>0.25839982408577639</v>
      </c>
      <c r="AU14" s="201">
        <v>0.97</v>
      </c>
      <c r="AV14" s="201">
        <v>0.95</v>
      </c>
      <c r="AW14" s="214">
        <f t="shared" si="3"/>
        <v>7.1404483195484634</v>
      </c>
      <c r="AX14" s="214">
        <f t="shared" si="4"/>
        <v>0.24547983288148756</v>
      </c>
    </row>
    <row r="15" spans="1:50">
      <c r="A15" s="199">
        <v>18</v>
      </c>
      <c r="B15" s="199" t="s">
        <v>135</v>
      </c>
      <c r="C15" s="199" t="s">
        <v>135</v>
      </c>
      <c r="D15" s="199" t="s">
        <v>52</v>
      </c>
      <c r="E15" s="199" t="s">
        <v>53</v>
      </c>
      <c r="F15" s="199" t="s">
        <v>54</v>
      </c>
      <c r="G15" s="199" t="s">
        <v>55</v>
      </c>
      <c r="H15" s="198"/>
      <c r="I15" s="199" t="s">
        <v>136</v>
      </c>
      <c r="J15" s="198"/>
      <c r="K15" s="199">
        <v>0</v>
      </c>
      <c r="L15" s="199">
        <v>0</v>
      </c>
      <c r="M15" s="200">
        <v>0</v>
      </c>
      <c r="N15" s="200">
        <v>0</v>
      </c>
      <c r="O15" s="198"/>
      <c r="P15" s="198"/>
      <c r="Q15" s="199" t="s">
        <v>137</v>
      </c>
      <c r="R15" s="200">
        <v>133.96</v>
      </c>
      <c r="S15" s="200">
        <v>133.96</v>
      </c>
      <c r="T15" s="198"/>
      <c r="U15" s="198"/>
      <c r="V15" s="198"/>
      <c r="W15" s="198"/>
      <c r="X15" s="198"/>
      <c r="Y15" s="198"/>
      <c r="Z15" s="198"/>
      <c r="AA15" s="199" t="s">
        <v>63</v>
      </c>
      <c r="AB15" s="199" t="s">
        <v>64</v>
      </c>
      <c r="AC15" s="199" t="s">
        <v>138</v>
      </c>
      <c r="AD15" s="199" t="s">
        <v>139</v>
      </c>
      <c r="AE15" s="199" t="s">
        <v>140</v>
      </c>
      <c r="AF15" s="199">
        <v>141509</v>
      </c>
      <c r="AG15" s="199" t="s">
        <v>142</v>
      </c>
      <c r="AH15" s="199">
        <v>3</v>
      </c>
      <c r="AI15" s="199" t="s">
        <v>70</v>
      </c>
      <c r="AJ15" s="199">
        <v>13</v>
      </c>
      <c r="AK15" s="199">
        <v>6460</v>
      </c>
      <c r="AL15" s="199">
        <v>6460</v>
      </c>
      <c r="AM15" s="199">
        <v>153</v>
      </c>
      <c r="AN15" s="200">
        <v>7.6602375960499999E-2</v>
      </c>
      <c r="AO15" s="201">
        <v>0.999</v>
      </c>
      <c r="AP15" s="214">
        <f t="shared" si="0"/>
        <v>7.6525773584539505E-2</v>
      </c>
      <c r="AQ15" s="202">
        <v>3.0274450000000002</v>
      </c>
      <c r="AR15" s="203">
        <v>0.1004</v>
      </c>
      <c r="AS15" s="214">
        <f t="shared" si="1"/>
        <v>0.23167757060964622</v>
      </c>
      <c r="AT15" s="214">
        <f t="shared" si="2"/>
        <v>7.683187667887767E-3</v>
      </c>
      <c r="AU15" s="201">
        <v>0.97</v>
      </c>
      <c r="AV15" s="201">
        <v>0.95</v>
      </c>
      <c r="AW15" s="214">
        <f t="shared" si="3"/>
        <v>0.22472724349135684</v>
      </c>
      <c r="AX15" s="214">
        <f t="shared" si="4"/>
        <v>7.2990282844933784E-3</v>
      </c>
    </row>
    <row r="16" spans="1:50">
      <c r="A16" s="199">
        <v>18</v>
      </c>
      <c r="B16" s="199" t="s">
        <v>135</v>
      </c>
      <c r="C16" s="199" t="s">
        <v>135</v>
      </c>
      <c r="D16" s="199" t="s">
        <v>52</v>
      </c>
      <c r="E16" s="199" t="s">
        <v>53</v>
      </c>
      <c r="F16" s="199" t="s">
        <v>54</v>
      </c>
      <c r="G16" s="199" t="s">
        <v>55</v>
      </c>
      <c r="H16" s="198"/>
      <c r="I16" s="199" t="s">
        <v>136</v>
      </c>
      <c r="J16" s="198"/>
      <c r="K16" s="199">
        <v>0</v>
      </c>
      <c r="L16" s="199">
        <v>0</v>
      </c>
      <c r="M16" s="200">
        <v>0</v>
      </c>
      <c r="N16" s="200">
        <v>0</v>
      </c>
      <c r="O16" s="198"/>
      <c r="P16" s="198"/>
      <c r="Q16" s="199" t="s">
        <v>137</v>
      </c>
      <c r="R16" s="200">
        <v>133.96</v>
      </c>
      <c r="S16" s="200">
        <v>133.96</v>
      </c>
      <c r="T16" s="198"/>
      <c r="U16" s="198"/>
      <c r="V16" s="198"/>
      <c r="W16" s="198"/>
      <c r="X16" s="198"/>
      <c r="Y16" s="198"/>
      <c r="Z16" s="198"/>
      <c r="AA16" s="199" t="s">
        <v>63</v>
      </c>
      <c r="AB16" s="199" t="s">
        <v>64</v>
      </c>
      <c r="AC16" s="199" t="s">
        <v>138</v>
      </c>
      <c r="AD16" s="199" t="s">
        <v>139</v>
      </c>
      <c r="AE16" s="199" t="s">
        <v>140</v>
      </c>
      <c r="AF16" s="199">
        <v>141404</v>
      </c>
      <c r="AG16" s="199" t="s">
        <v>142</v>
      </c>
      <c r="AH16" s="199">
        <v>3</v>
      </c>
      <c r="AI16" s="199" t="s">
        <v>69</v>
      </c>
      <c r="AJ16" s="199">
        <v>11</v>
      </c>
      <c r="AK16" s="199">
        <v>4340</v>
      </c>
      <c r="AL16" s="199">
        <v>1180</v>
      </c>
      <c r="AM16" s="199">
        <v>151</v>
      </c>
      <c r="AN16" s="200">
        <v>1.6338858215000001</v>
      </c>
      <c r="AO16" s="201">
        <v>1</v>
      </c>
      <c r="AP16" s="214">
        <f t="shared" si="0"/>
        <v>1.6338858215000001</v>
      </c>
      <c r="AQ16" s="202">
        <v>4.3390029999999999</v>
      </c>
      <c r="AR16" s="203">
        <v>0.15231</v>
      </c>
      <c r="AS16" s="214">
        <f t="shared" si="1"/>
        <v>7.0894354811459648</v>
      </c>
      <c r="AT16" s="214">
        <f t="shared" si="2"/>
        <v>0.24885714947266502</v>
      </c>
      <c r="AU16" s="201">
        <v>0.97</v>
      </c>
      <c r="AV16" s="201">
        <v>0.95</v>
      </c>
      <c r="AW16" s="214">
        <f t="shared" si="3"/>
        <v>6.8767524167115859</v>
      </c>
      <c r="AX16" s="214">
        <f t="shared" si="4"/>
        <v>0.23641429199903174</v>
      </c>
    </row>
    <row r="17" spans="1:50">
      <c r="A17" s="199">
        <v>18</v>
      </c>
      <c r="B17" s="199" t="s">
        <v>135</v>
      </c>
      <c r="C17" s="199" t="s">
        <v>135</v>
      </c>
      <c r="D17" s="199" t="s">
        <v>52</v>
      </c>
      <c r="E17" s="199" t="s">
        <v>53</v>
      </c>
      <c r="F17" s="199" t="s">
        <v>54</v>
      </c>
      <c r="G17" s="199" t="s">
        <v>55</v>
      </c>
      <c r="H17" s="198"/>
      <c r="I17" s="199" t="s">
        <v>136</v>
      </c>
      <c r="J17" s="198"/>
      <c r="K17" s="199">
        <v>0</v>
      </c>
      <c r="L17" s="199">
        <v>0</v>
      </c>
      <c r="M17" s="200">
        <v>0</v>
      </c>
      <c r="N17" s="200">
        <v>0</v>
      </c>
      <c r="O17" s="198"/>
      <c r="P17" s="198"/>
      <c r="Q17" s="199" t="s">
        <v>137</v>
      </c>
      <c r="R17" s="200">
        <v>133.96</v>
      </c>
      <c r="S17" s="200">
        <v>133.96</v>
      </c>
      <c r="T17" s="198"/>
      <c r="U17" s="198"/>
      <c r="V17" s="198"/>
      <c r="W17" s="198"/>
      <c r="X17" s="198"/>
      <c r="Y17" s="198"/>
      <c r="Z17" s="198"/>
      <c r="AA17" s="199" t="s">
        <v>63</v>
      </c>
      <c r="AB17" s="199" t="s">
        <v>64</v>
      </c>
      <c r="AC17" s="199" t="s">
        <v>138</v>
      </c>
      <c r="AD17" s="199" t="s">
        <v>139</v>
      </c>
      <c r="AE17" s="199" t="s">
        <v>140</v>
      </c>
      <c r="AF17" s="199">
        <v>140679</v>
      </c>
      <c r="AG17" s="199" t="s">
        <v>142</v>
      </c>
      <c r="AH17" s="199">
        <v>3</v>
      </c>
      <c r="AI17" s="199" t="s">
        <v>90</v>
      </c>
      <c r="AJ17" s="199">
        <v>7</v>
      </c>
      <c r="AK17" s="199">
        <v>2110</v>
      </c>
      <c r="AL17" s="199">
        <v>2110</v>
      </c>
      <c r="AM17" s="199">
        <v>147</v>
      </c>
      <c r="AN17" s="200">
        <v>1.11406141079</v>
      </c>
      <c r="AO17" s="201">
        <v>1</v>
      </c>
      <c r="AP17" s="214">
        <f t="shared" si="0"/>
        <v>1.11406141079</v>
      </c>
      <c r="AQ17" s="202">
        <v>7.3213200000000001</v>
      </c>
      <c r="AR17" s="203">
        <v>1.2512300000000001</v>
      </c>
      <c r="AS17" s="214">
        <f t="shared" si="1"/>
        <v>8.1564000880450429</v>
      </c>
      <c r="AT17" s="214">
        <f t="shared" si="2"/>
        <v>1.3939470590227718</v>
      </c>
      <c r="AU17" s="201">
        <v>0.97</v>
      </c>
      <c r="AV17" s="201">
        <v>0.95</v>
      </c>
      <c r="AW17" s="214">
        <f t="shared" si="3"/>
        <v>7.9117080854036912</v>
      </c>
      <c r="AX17" s="214">
        <f t="shared" si="4"/>
        <v>1.3242497060716332</v>
      </c>
    </row>
    <row r="18" spans="1:50">
      <c r="A18" s="199">
        <v>18</v>
      </c>
      <c r="B18" s="199" t="s">
        <v>135</v>
      </c>
      <c r="C18" s="199" t="s">
        <v>135</v>
      </c>
      <c r="D18" s="199" t="s">
        <v>52</v>
      </c>
      <c r="E18" s="199" t="s">
        <v>53</v>
      </c>
      <c r="F18" s="199" t="s">
        <v>54</v>
      </c>
      <c r="G18" s="199" t="s">
        <v>55</v>
      </c>
      <c r="H18" s="198"/>
      <c r="I18" s="199" t="s">
        <v>136</v>
      </c>
      <c r="J18" s="198"/>
      <c r="K18" s="199">
        <v>0</v>
      </c>
      <c r="L18" s="199">
        <v>0</v>
      </c>
      <c r="M18" s="200">
        <v>0</v>
      </c>
      <c r="N18" s="200">
        <v>0</v>
      </c>
      <c r="O18" s="198"/>
      <c r="P18" s="198"/>
      <c r="Q18" s="199" t="s">
        <v>137</v>
      </c>
      <c r="R18" s="200">
        <v>133.96</v>
      </c>
      <c r="S18" s="200">
        <v>133.96</v>
      </c>
      <c r="T18" s="198"/>
      <c r="U18" s="198"/>
      <c r="V18" s="198"/>
      <c r="W18" s="198"/>
      <c r="X18" s="198"/>
      <c r="Y18" s="198"/>
      <c r="Z18" s="198"/>
      <c r="AA18" s="199" t="s">
        <v>63</v>
      </c>
      <c r="AB18" s="199" t="s">
        <v>64</v>
      </c>
      <c r="AC18" s="199" t="s">
        <v>138</v>
      </c>
      <c r="AD18" s="199" t="s">
        <v>139</v>
      </c>
      <c r="AE18" s="199" t="s">
        <v>140</v>
      </c>
      <c r="AF18" s="199">
        <v>141379</v>
      </c>
      <c r="AG18" s="199" t="s">
        <v>142</v>
      </c>
      <c r="AH18" s="199">
        <v>3</v>
      </c>
      <c r="AI18" s="199" t="s">
        <v>122</v>
      </c>
      <c r="AJ18" s="199">
        <v>9</v>
      </c>
      <c r="AK18" s="199">
        <v>2210</v>
      </c>
      <c r="AL18" s="199">
        <v>2210</v>
      </c>
      <c r="AM18" s="199">
        <v>149</v>
      </c>
      <c r="AN18" s="200">
        <v>3.59107202608E-3</v>
      </c>
      <c r="AO18" s="201">
        <v>1</v>
      </c>
      <c r="AP18" s="214">
        <f t="shared" si="0"/>
        <v>3.59107202608E-3</v>
      </c>
      <c r="AQ18" s="202">
        <v>5.7691869999999996</v>
      </c>
      <c r="AR18" s="203">
        <v>1.14995</v>
      </c>
      <c r="AS18" s="214">
        <f t="shared" si="1"/>
        <v>2.0717566048924396E-2</v>
      </c>
      <c r="AT18" s="214">
        <f t="shared" si="2"/>
        <v>4.1295532763906961E-3</v>
      </c>
      <c r="AU18" s="201">
        <v>0.97</v>
      </c>
      <c r="AV18" s="201">
        <v>0.95</v>
      </c>
      <c r="AW18" s="214">
        <f t="shared" si="3"/>
        <v>2.0096039067456665E-2</v>
      </c>
      <c r="AX18" s="214">
        <f t="shared" si="4"/>
        <v>3.9230756125711612E-3</v>
      </c>
    </row>
    <row r="19" spans="1:50">
      <c r="A19" s="199">
        <v>18</v>
      </c>
      <c r="B19" s="199" t="s">
        <v>135</v>
      </c>
      <c r="C19" s="199" t="s">
        <v>135</v>
      </c>
      <c r="D19" s="199" t="s">
        <v>52</v>
      </c>
      <c r="E19" s="199" t="s">
        <v>53</v>
      </c>
      <c r="F19" s="199" t="s">
        <v>54</v>
      </c>
      <c r="G19" s="199" t="s">
        <v>55</v>
      </c>
      <c r="H19" s="198"/>
      <c r="I19" s="199" t="s">
        <v>136</v>
      </c>
      <c r="J19" s="198"/>
      <c r="K19" s="199">
        <v>0</v>
      </c>
      <c r="L19" s="199">
        <v>0</v>
      </c>
      <c r="M19" s="200">
        <v>0</v>
      </c>
      <c r="N19" s="200">
        <v>0</v>
      </c>
      <c r="O19" s="198"/>
      <c r="P19" s="198"/>
      <c r="Q19" s="199" t="s">
        <v>137</v>
      </c>
      <c r="R19" s="200">
        <v>133.96</v>
      </c>
      <c r="S19" s="200">
        <v>133.96</v>
      </c>
      <c r="T19" s="198"/>
      <c r="U19" s="198"/>
      <c r="V19" s="198"/>
      <c r="W19" s="198"/>
      <c r="X19" s="198"/>
      <c r="Y19" s="198"/>
      <c r="Z19" s="198"/>
      <c r="AA19" s="199" t="s">
        <v>63</v>
      </c>
      <c r="AB19" s="199" t="s">
        <v>64</v>
      </c>
      <c r="AC19" s="199" t="s">
        <v>138</v>
      </c>
      <c r="AD19" s="199" t="s">
        <v>139</v>
      </c>
      <c r="AE19" s="199" t="s">
        <v>140</v>
      </c>
      <c r="AF19" s="199">
        <v>141391</v>
      </c>
      <c r="AG19" s="199" t="s">
        <v>142</v>
      </c>
      <c r="AH19" s="199">
        <v>3</v>
      </c>
      <c r="AI19" s="199" t="s">
        <v>69</v>
      </c>
      <c r="AJ19" s="199">
        <v>11</v>
      </c>
      <c r="AK19" s="199">
        <v>4340</v>
      </c>
      <c r="AL19" s="199">
        <v>4340</v>
      </c>
      <c r="AM19" s="199">
        <v>151</v>
      </c>
      <c r="AN19" s="200">
        <v>0.104105730821</v>
      </c>
      <c r="AO19" s="201">
        <v>1</v>
      </c>
      <c r="AP19" s="214">
        <f t="shared" si="0"/>
        <v>0.104105730821</v>
      </c>
      <c r="AQ19" s="202">
        <v>4.3390029999999999</v>
      </c>
      <c r="AR19" s="203">
        <v>0.15231</v>
      </c>
      <c r="AS19" s="214">
        <f t="shared" si="1"/>
        <v>0.45171507834951147</v>
      </c>
      <c r="AT19" s="214">
        <f t="shared" si="2"/>
        <v>1.585634386134651E-2</v>
      </c>
      <c r="AU19" s="201">
        <v>0.97</v>
      </c>
      <c r="AV19" s="201">
        <v>0.95</v>
      </c>
      <c r="AW19" s="214">
        <f t="shared" si="3"/>
        <v>0.43816362599902609</v>
      </c>
      <c r="AX19" s="214">
        <f t="shared" si="4"/>
        <v>1.5063526668279184E-2</v>
      </c>
    </row>
    <row r="20" spans="1:50">
      <c r="A20" s="199">
        <v>18</v>
      </c>
      <c r="B20" s="199" t="s">
        <v>135</v>
      </c>
      <c r="C20" s="199" t="s">
        <v>135</v>
      </c>
      <c r="D20" s="199" t="s">
        <v>52</v>
      </c>
      <c r="E20" s="199" t="s">
        <v>53</v>
      </c>
      <c r="F20" s="199" t="s">
        <v>54</v>
      </c>
      <c r="G20" s="199" t="s">
        <v>55</v>
      </c>
      <c r="H20" s="198"/>
      <c r="I20" s="199" t="s">
        <v>136</v>
      </c>
      <c r="J20" s="198"/>
      <c r="K20" s="199">
        <v>0</v>
      </c>
      <c r="L20" s="199">
        <v>0</v>
      </c>
      <c r="M20" s="200">
        <v>0</v>
      </c>
      <c r="N20" s="200">
        <v>0</v>
      </c>
      <c r="O20" s="198"/>
      <c r="P20" s="198"/>
      <c r="Q20" s="199" t="s">
        <v>137</v>
      </c>
      <c r="R20" s="200">
        <v>133.96</v>
      </c>
      <c r="S20" s="200">
        <v>133.96</v>
      </c>
      <c r="T20" s="198"/>
      <c r="U20" s="198"/>
      <c r="V20" s="198"/>
      <c r="W20" s="198"/>
      <c r="X20" s="198"/>
      <c r="Y20" s="198"/>
      <c r="Z20" s="198"/>
      <c r="AA20" s="199" t="s">
        <v>63</v>
      </c>
      <c r="AB20" s="199" t="s">
        <v>64</v>
      </c>
      <c r="AC20" s="199" t="s">
        <v>138</v>
      </c>
      <c r="AD20" s="199" t="s">
        <v>139</v>
      </c>
      <c r="AE20" s="199" t="s">
        <v>140</v>
      </c>
      <c r="AF20" s="199">
        <v>141404</v>
      </c>
      <c r="AG20" s="199" t="s">
        <v>142</v>
      </c>
      <c r="AH20" s="199">
        <v>3</v>
      </c>
      <c r="AI20" s="199" t="s">
        <v>69</v>
      </c>
      <c r="AJ20" s="199">
        <v>11</v>
      </c>
      <c r="AK20" s="199">
        <v>4340</v>
      </c>
      <c r="AL20" s="199">
        <v>1180</v>
      </c>
      <c r="AM20" s="199">
        <v>151</v>
      </c>
      <c r="AN20" s="200">
        <v>1.6815950844500001</v>
      </c>
      <c r="AO20" s="201">
        <v>1</v>
      </c>
      <c r="AP20" s="214">
        <f t="shared" si="0"/>
        <v>1.6815950844500001</v>
      </c>
      <c r="AQ20" s="202">
        <v>4.3390029999999999</v>
      </c>
      <c r="AR20" s="203">
        <v>0.15231</v>
      </c>
      <c r="AS20" s="214">
        <f t="shared" si="1"/>
        <v>7.2964461162138035</v>
      </c>
      <c r="AT20" s="214">
        <f t="shared" si="2"/>
        <v>0.25612374731257953</v>
      </c>
      <c r="AU20" s="201">
        <v>0.97</v>
      </c>
      <c r="AV20" s="201">
        <v>0.95</v>
      </c>
      <c r="AW20" s="214">
        <f t="shared" si="3"/>
        <v>7.0775527327273888</v>
      </c>
      <c r="AX20" s="214">
        <f t="shared" si="4"/>
        <v>0.24331755994695053</v>
      </c>
    </row>
    <row r="21" spans="1:50">
      <c r="A21" s="199">
        <v>18</v>
      </c>
      <c r="B21" s="199" t="s">
        <v>135</v>
      </c>
      <c r="C21" s="199" t="s">
        <v>135</v>
      </c>
      <c r="D21" s="199" t="s">
        <v>52</v>
      </c>
      <c r="E21" s="199" t="s">
        <v>53</v>
      </c>
      <c r="F21" s="199" t="s">
        <v>54</v>
      </c>
      <c r="G21" s="199" t="s">
        <v>55</v>
      </c>
      <c r="H21" s="198"/>
      <c r="I21" s="199" t="s">
        <v>136</v>
      </c>
      <c r="J21" s="198"/>
      <c r="K21" s="199">
        <v>0</v>
      </c>
      <c r="L21" s="199">
        <v>0</v>
      </c>
      <c r="M21" s="200">
        <v>0</v>
      </c>
      <c r="N21" s="200">
        <v>0</v>
      </c>
      <c r="O21" s="198"/>
      <c r="P21" s="198"/>
      <c r="Q21" s="199" t="s">
        <v>137</v>
      </c>
      <c r="R21" s="200">
        <v>133.96</v>
      </c>
      <c r="S21" s="200">
        <v>133.96</v>
      </c>
      <c r="T21" s="198"/>
      <c r="U21" s="198"/>
      <c r="V21" s="198"/>
      <c r="W21" s="198"/>
      <c r="X21" s="198"/>
      <c r="Y21" s="198"/>
      <c r="Z21" s="198"/>
      <c r="AA21" s="199" t="s">
        <v>63</v>
      </c>
      <c r="AB21" s="199" t="s">
        <v>64</v>
      </c>
      <c r="AC21" s="199" t="s">
        <v>138</v>
      </c>
      <c r="AD21" s="199" t="s">
        <v>139</v>
      </c>
      <c r="AE21" s="199" t="s">
        <v>140</v>
      </c>
      <c r="AF21" s="199">
        <v>141734</v>
      </c>
      <c r="AG21" s="199" t="s">
        <v>142</v>
      </c>
      <c r="AH21" s="199">
        <v>3</v>
      </c>
      <c r="AI21" s="199" t="s">
        <v>71</v>
      </c>
      <c r="AJ21" s="199">
        <v>4</v>
      </c>
      <c r="AK21" s="199">
        <v>1700</v>
      </c>
      <c r="AL21" s="199">
        <v>1700</v>
      </c>
      <c r="AM21" s="199">
        <v>144</v>
      </c>
      <c r="AN21" s="200">
        <v>0.44465128116300001</v>
      </c>
      <c r="AO21" s="201">
        <v>1</v>
      </c>
      <c r="AP21" s="214">
        <f t="shared" si="0"/>
        <v>0.44465128116300001</v>
      </c>
      <c r="AQ21" s="202">
        <v>9.110163</v>
      </c>
      <c r="AR21" s="203">
        <v>1.3510200000000001</v>
      </c>
      <c r="AS21" s="214">
        <f t="shared" si="1"/>
        <v>4.0508456495537599</v>
      </c>
      <c r="AT21" s="214">
        <f t="shared" si="2"/>
        <v>0.60073277387683632</v>
      </c>
      <c r="AU21" s="201">
        <v>0.97</v>
      </c>
      <c r="AV21" s="201">
        <v>0.95</v>
      </c>
      <c r="AW21" s="214">
        <f t="shared" si="3"/>
        <v>3.929320280067147</v>
      </c>
      <c r="AX21" s="214">
        <f t="shared" si="4"/>
        <v>0.57069613518299445</v>
      </c>
    </row>
    <row r="22" spans="1:50">
      <c r="A22" s="199">
        <v>18</v>
      </c>
      <c r="B22" s="199" t="s">
        <v>135</v>
      </c>
      <c r="C22" s="199" t="s">
        <v>135</v>
      </c>
      <c r="D22" s="199" t="s">
        <v>52</v>
      </c>
      <c r="E22" s="199" t="s">
        <v>53</v>
      </c>
      <c r="F22" s="199" t="s">
        <v>54</v>
      </c>
      <c r="G22" s="199" t="s">
        <v>55</v>
      </c>
      <c r="H22" s="198"/>
      <c r="I22" s="199" t="s">
        <v>136</v>
      </c>
      <c r="J22" s="198"/>
      <c r="K22" s="199">
        <v>0</v>
      </c>
      <c r="L22" s="199">
        <v>0</v>
      </c>
      <c r="M22" s="200">
        <v>0</v>
      </c>
      <c r="N22" s="200">
        <v>0</v>
      </c>
      <c r="O22" s="198"/>
      <c r="P22" s="198"/>
      <c r="Q22" s="199" t="s">
        <v>137</v>
      </c>
      <c r="R22" s="200">
        <v>133.96</v>
      </c>
      <c r="S22" s="200">
        <v>133.96</v>
      </c>
      <c r="T22" s="198"/>
      <c r="U22" s="198"/>
      <c r="V22" s="198"/>
      <c r="W22" s="198"/>
      <c r="X22" s="198"/>
      <c r="Y22" s="198"/>
      <c r="Z22" s="198"/>
      <c r="AA22" s="199" t="s">
        <v>63</v>
      </c>
      <c r="AB22" s="199" t="s">
        <v>64</v>
      </c>
      <c r="AC22" s="199" t="s">
        <v>138</v>
      </c>
      <c r="AD22" s="199" t="s">
        <v>139</v>
      </c>
      <c r="AE22" s="199" t="s">
        <v>140</v>
      </c>
      <c r="AF22" s="199">
        <v>141831</v>
      </c>
      <c r="AG22" s="199" t="s">
        <v>142</v>
      </c>
      <c r="AH22" s="199">
        <v>3</v>
      </c>
      <c r="AI22" s="199" t="s">
        <v>90</v>
      </c>
      <c r="AJ22" s="199">
        <v>7</v>
      </c>
      <c r="AK22" s="199">
        <v>2110</v>
      </c>
      <c r="AL22" s="199">
        <v>2110</v>
      </c>
      <c r="AM22" s="199">
        <v>147</v>
      </c>
      <c r="AN22" s="200">
        <v>1.08374047585</v>
      </c>
      <c r="AO22" s="201">
        <v>1</v>
      </c>
      <c r="AP22" s="214">
        <f t="shared" si="0"/>
        <v>1.08374047585</v>
      </c>
      <c r="AQ22" s="202">
        <v>7.3213200000000001</v>
      </c>
      <c r="AR22" s="203">
        <v>1.2512300000000001</v>
      </c>
      <c r="AS22" s="214">
        <f t="shared" si="1"/>
        <v>7.9344108206501218</v>
      </c>
      <c r="AT22" s="214">
        <f t="shared" si="2"/>
        <v>1.3560085955977956</v>
      </c>
      <c r="AU22" s="201">
        <v>0.97</v>
      </c>
      <c r="AV22" s="201">
        <v>0.95</v>
      </c>
      <c r="AW22" s="214">
        <f t="shared" si="3"/>
        <v>7.6963784960306176</v>
      </c>
      <c r="AX22" s="214">
        <f t="shared" si="4"/>
        <v>1.2882081658179059</v>
      </c>
    </row>
    <row r="23" spans="1:50">
      <c r="A23" s="199">
        <v>18</v>
      </c>
      <c r="B23" s="199" t="s">
        <v>135</v>
      </c>
      <c r="C23" s="199" t="s">
        <v>135</v>
      </c>
      <c r="D23" s="199" t="s">
        <v>52</v>
      </c>
      <c r="E23" s="199" t="s">
        <v>53</v>
      </c>
      <c r="F23" s="199" t="s">
        <v>54</v>
      </c>
      <c r="G23" s="199" t="s">
        <v>55</v>
      </c>
      <c r="H23" s="198"/>
      <c r="I23" s="199" t="s">
        <v>136</v>
      </c>
      <c r="J23" s="198"/>
      <c r="K23" s="199">
        <v>0</v>
      </c>
      <c r="L23" s="199">
        <v>0</v>
      </c>
      <c r="M23" s="200">
        <v>0</v>
      </c>
      <c r="N23" s="200">
        <v>0</v>
      </c>
      <c r="O23" s="198"/>
      <c r="P23" s="198"/>
      <c r="Q23" s="199" t="s">
        <v>137</v>
      </c>
      <c r="R23" s="200">
        <v>133.96</v>
      </c>
      <c r="S23" s="200">
        <v>133.96</v>
      </c>
      <c r="T23" s="198"/>
      <c r="U23" s="198"/>
      <c r="V23" s="198"/>
      <c r="W23" s="198"/>
      <c r="X23" s="198"/>
      <c r="Y23" s="198"/>
      <c r="Z23" s="198"/>
      <c r="AA23" s="199" t="s">
        <v>63</v>
      </c>
      <c r="AB23" s="199" t="s">
        <v>64</v>
      </c>
      <c r="AC23" s="199" t="s">
        <v>138</v>
      </c>
      <c r="AD23" s="199" t="s">
        <v>139</v>
      </c>
      <c r="AE23" s="199" t="s">
        <v>140</v>
      </c>
      <c r="AF23" s="199">
        <v>141404</v>
      </c>
      <c r="AG23" s="199" t="s">
        <v>142</v>
      </c>
      <c r="AH23" s="199">
        <v>3</v>
      </c>
      <c r="AI23" s="199" t="s">
        <v>69</v>
      </c>
      <c r="AJ23" s="199">
        <v>11</v>
      </c>
      <c r="AK23" s="199">
        <v>4340</v>
      </c>
      <c r="AL23" s="199">
        <v>1180</v>
      </c>
      <c r="AM23" s="199">
        <v>151</v>
      </c>
      <c r="AN23" s="200">
        <v>8.1489632989500002E-2</v>
      </c>
      <c r="AO23" s="201">
        <v>1</v>
      </c>
      <c r="AP23" s="214">
        <f t="shared" si="0"/>
        <v>8.1489632989500002E-2</v>
      </c>
      <c r="AQ23" s="202">
        <v>4.3390029999999999</v>
      </c>
      <c r="AR23" s="203">
        <v>0.15231</v>
      </c>
      <c r="AS23" s="214">
        <f t="shared" si="1"/>
        <v>0.35358376201033948</v>
      </c>
      <c r="AT23" s="214">
        <f t="shared" si="2"/>
        <v>1.2411686000630745E-2</v>
      </c>
      <c r="AU23" s="201">
        <v>0.97</v>
      </c>
      <c r="AV23" s="201">
        <v>0.95</v>
      </c>
      <c r="AW23" s="214">
        <f t="shared" si="3"/>
        <v>0.34297624915002928</v>
      </c>
      <c r="AX23" s="214">
        <f t="shared" si="4"/>
        <v>1.1791101700599207E-2</v>
      </c>
    </row>
    <row r="24" spans="1:50">
      <c r="A24" s="199">
        <v>18</v>
      </c>
      <c r="B24" s="199" t="s">
        <v>135</v>
      </c>
      <c r="C24" s="199" t="s">
        <v>135</v>
      </c>
      <c r="D24" s="199" t="s">
        <v>52</v>
      </c>
      <c r="E24" s="199" t="s">
        <v>53</v>
      </c>
      <c r="F24" s="199" t="s">
        <v>54</v>
      </c>
      <c r="G24" s="199" t="s">
        <v>55</v>
      </c>
      <c r="H24" s="198"/>
      <c r="I24" s="199" t="s">
        <v>136</v>
      </c>
      <c r="J24" s="198"/>
      <c r="K24" s="199">
        <v>0</v>
      </c>
      <c r="L24" s="199">
        <v>0</v>
      </c>
      <c r="M24" s="200">
        <v>0</v>
      </c>
      <c r="N24" s="200">
        <v>0</v>
      </c>
      <c r="O24" s="198"/>
      <c r="P24" s="198"/>
      <c r="Q24" s="199" t="s">
        <v>137</v>
      </c>
      <c r="R24" s="200">
        <v>133.96</v>
      </c>
      <c r="S24" s="200">
        <v>133.96</v>
      </c>
      <c r="T24" s="198"/>
      <c r="U24" s="198"/>
      <c r="V24" s="198"/>
      <c r="W24" s="198"/>
      <c r="X24" s="198"/>
      <c r="Y24" s="198"/>
      <c r="Z24" s="198"/>
      <c r="AA24" s="199" t="s">
        <v>63</v>
      </c>
      <c r="AB24" s="199" t="s">
        <v>64</v>
      </c>
      <c r="AC24" s="199" t="s">
        <v>138</v>
      </c>
      <c r="AD24" s="199" t="s">
        <v>139</v>
      </c>
      <c r="AE24" s="199" t="s">
        <v>140</v>
      </c>
      <c r="AF24" s="199">
        <v>141734</v>
      </c>
      <c r="AG24" s="199" t="s">
        <v>142</v>
      </c>
      <c r="AH24" s="199">
        <v>3</v>
      </c>
      <c r="AI24" s="199" t="s">
        <v>71</v>
      </c>
      <c r="AJ24" s="199">
        <v>4</v>
      </c>
      <c r="AK24" s="199">
        <v>1700</v>
      </c>
      <c r="AL24" s="199">
        <v>1700</v>
      </c>
      <c r="AM24" s="199">
        <v>144</v>
      </c>
      <c r="AN24" s="200">
        <v>0.485963998683</v>
      </c>
      <c r="AO24" s="201">
        <v>1</v>
      </c>
      <c r="AP24" s="214">
        <f t="shared" si="0"/>
        <v>0.485963998683</v>
      </c>
      <c r="AQ24" s="202">
        <v>9.110163</v>
      </c>
      <c r="AR24" s="203">
        <v>1.3510200000000001</v>
      </c>
      <c r="AS24" s="214">
        <f t="shared" si="1"/>
        <v>4.4272112401339152</v>
      </c>
      <c r="AT24" s="214">
        <f t="shared" si="2"/>
        <v>0.65654708150070673</v>
      </c>
      <c r="AU24" s="201">
        <v>0.97</v>
      </c>
      <c r="AV24" s="201">
        <v>0.95</v>
      </c>
      <c r="AW24" s="214">
        <f t="shared" si="3"/>
        <v>4.2943949029298976</v>
      </c>
      <c r="AX24" s="214">
        <f t="shared" si="4"/>
        <v>0.62371972742567139</v>
      </c>
    </row>
    <row r="25" spans="1:50">
      <c r="A25" s="199">
        <v>18</v>
      </c>
      <c r="B25" s="199" t="s">
        <v>135</v>
      </c>
      <c r="C25" s="199" t="s">
        <v>135</v>
      </c>
      <c r="D25" s="199" t="s">
        <v>52</v>
      </c>
      <c r="E25" s="199" t="s">
        <v>53</v>
      </c>
      <c r="F25" s="199" t="s">
        <v>54</v>
      </c>
      <c r="G25" s="199" t="s">
        <v>55</v>
      </c>
      <c r="H25" s="198"/>
      <c r="I25" s="199" t="s">
        <v>136</v>
      </c>
      <c r="J25" s="198"/>
      <c r="K25" s="199">
        <v>0</v>
      </c>
      <c r="L25" s="199">
        <v>0</v>
      </c>
      <c r="M25" s="200">
        <v>0</v>
      </c>
      <c r="N25" s="200">
        <v>0</v>
      </c>
      <c r="O25" s="198"/>
      <c r="P25" s="198"/>
      <c r="Q25" s="199" t="s">
        <v>137</v>
      </c>
      <c r="R25" s="200">
        <v>133.96</v>
      </c>
      <c r="S25" s="200">
        <v>133.96</v>
      </c>
      <c r="T25" s="198"/>
      <c r="U25" s="198"/>
      <c r="V25" s="198"/>
      <c r="W25" s="198"/>
      <c r="X25" s="198"/>
      <c r="Y25" s="198"/>
      <c r="Z25" s="198"/>
      <c r="AA25" s="199" t="s">
        <v>63</v>
      </c>
      <c r="AB25" s="199" t="s">
        <v>64</v>
      </c>
      <c r="AC25" s="199" t="s">
        <v>138</v>
      </c>
      <c r="AD25" s="199" t="s">
        <v>88</v>
      </c>
      <c r="AE25" s="199" t="s">
        <v>67</v>
      </c>
      <c r="AF25" s="199">
        <v>137706</v>
      </c>
      <c r="AG25" s="199" t="s">
        <v>144</v>
      </c>
      <c r="AH25" s="199">
        <v>4</v>
      </c>
      <c r="AI25" s="199" t="s">
        <v>90</v>
      </c>
      <c r="AJ25" s="199">
        <v>7</v>
      </c>
      <c r="AK25" s="199">
        <v>2110</v>
      </c>
      <c r="AL25" s="199">
        <v>2110</v>
      </c>
      <c r="AM25" s="199">
        <v>167</v>
      </c>
      <c r="AN25" s="200">
        <v>1.6369997328200001</v>
      </c>
      <c r="AO25" s="201">
        <v>1</v>
      </c>
      <c r="AP25" s="214">
        <f t="shared" si="0"/>
        <v>1.6369997328200001</v>
      </c>
      <c r="AQ25" s="202">
        <v>7.0282369999999998</v>
      </c>
      <c r="AR25" s="203">
        <v>2.3066900000000001</v>
      </c>
      <c r="AS25" s="214">
        <f t="shared" si="1"/>
        <v>11.505222091195639</v>
      </c>
      <c r="AT25" s="214">
        <f t="shared" si="2"/>
        <v>3.7760509136985663</v>
      </c>
      <c r="AU25" s="201">
        <v>0.97019999999999995</v>
      </c>
      <c r="AV25" s="201">
        <v>0.98009999999999997</v>
      </c>
      <c r="AW25" s="214">
        <f t="shared" si="3"/>
        <v>11.162366472878009</v>
      </c>
      <c r="AX25" s="214">
        <f t="shared" si="4"/>
        <v>3.7009075005159646</v>
      </c>
    </row>
    <row r="26" spans="1:50">
      <c r="A26" s="199">
        <v>18</v>
      </c>
      <c r="B26" s="199" t="s">
        <v>135</v>
      </c>
      <c r="C26" s="199" t="s">
        <v>135</v>
      </c>
      <c r="D26" s="199" t="s">
        <v>52</v>
      </c>
      <c r="E26" s="199" t="s">
        <v>53</v>
      </c>
      <c r="F26" s="199" t="s">
        <v>54</v>
      </c>
      <c r="G26" s="199" t="s">
        <v>55</v>
      </c>
      <c r="H26" s="198"/>
      <c r="I26" s="199" t="s">
        <v>136</v>
      </c>
      <c r="J26" s="198"/>
      <c r="K26" s="199">
        <v>0</v>
      </c>
      <c r="L26" s="199">
        <v>0</v>
      </c>
      <c r="M26" s="200">
        <v>0</v>
      </c>
      <c r="N26" s="200">
        <v>0</v>
      </c>
      <c r="O26" s="198"/>
      <c r="P26" s="198"/>
      <c r="Q26" s="199" t="s">
        <v>137</v>
      </c>
      <c r="R26" s="200">
        <v>133.96</v>
      </c>
      <c r="S26" s="200">
        <v>133.96</v>
      </c>
      <c r="T26" s="198"/>
      <c r="U26" s="198"/>
      <c r="V26" s="198"/>
      <c r="W26" s="198"/>
      <c r="X26" s="198"/>
      <c r="Y26" s="198"/>
      <c r="Z26" s="198"/>
      <c r="AA26" s="199" t="s">
        <v>63</v>
      </c>
      <c r="AB26" s="199" t="s">
        <v>64</v>
      </c>
      <c r="AC26" s="199" t="s">
        <v>138</v>
      </c>
      <c r="AD26" s="199" t="s">
        <v>88</v>
      </c>
      <c r="AE26" s="199" t="s">
        <v>67</v>
      </c>
      <c r="AF26" s="199">
        <v>137807</v>
      </c>
      <c r="AG26" s="199" t="s">
        <v>144</v>
      </c>
      <c r="AH26" s="199">
        <v>4</v>
      </c>
      <c r="AI26" s="199" t="s">
        <v>70</v>
      </c>
      <c r="AJ26" s="199">
        <v>13</v>
      </c>
      <c r="AK26" s="199">
        <v>6210</v>
      </c>
      <c r="AL26" s="199">
        <v>6210</v>
      </c>
      <c r="AM26" s="199">
        <v>173</v>
      </c>
      <c r="AN26" s="200">
        <v>6.6365957820900004E-2</v>
      </c>
      <c r="AO26" s="201">
        <v>0.996</v>
      </c>
      <c r="AP26" s="214">
        <f t="shared" si="0"/>
        <v>6.6100493989616399E-2</v>
      </c>
      <c r="AQ26" s="202">
        <v>2.8958840000000001</v>
      </c>
      <c r="AR26" s="203">
        <v>9.5310000000000006E-2</v>
      </c>
      <c r="AS26" s="214">
        <f t="shared" si="1"/>
        <v>0.19141936293662631</v>
      </c>
      <c r="AT26" s="214">
        <f t="shared" si="2"/>
        <v>6.3000380821503395E-3</v>
      </c>
      <c r="AU26" s="201">
        <v>0.97019999999999995</v>
      </c>
      <c r="AV26" s="201">
        <v>0.98009999999999997</v>
      </c>
      <c r="AW26" s="214">
        <f t="shared" si="3"/>
        <v>0.18571506592111484</v>
      </c>
      <c r="AX26" s="214">
        <f t="shared" si="4"/>
        <v>6.1746673243155475E-3</v>
      </c>
    </row>
    <row r="27" spans="1:50">
      <c r="A27" s="199">
        <v>18</v>
      </c>
      <c r="B27" s="199" t="s">
        <v>135</v>
      </c>
      <c r="C27" s="199" t="s">
        <v>135</v>
      </c>
      <c r="D27" s="199" t="s">
        <v>52</v>
      </c>
      <c r="E27" s="199" t="s">
        <v>53</v>
      </c>
      <c r="F27" s="199" t="s">
        <v>54</v>
      </c>
      <c r="G27" s="199" t="s">
        <v>55</v>
      </c>
      <c r="H27" s="198"/>
      <c r="I27" s="199" t="s">
        <v>136</v>
      </c>
      <c r="J27" s="198"/>
      <c r="K27" s="199">
        <v>0</v>
      </c>
      <c r="L27" s="199">
        <v>0</v>
      </c>
      <c r="M27" s="200">
        <v>0</v>
      </c>
      <c r="N27" s="200">
        <v>0</v>
      </c>
      <c r="O27" s="198"/>
      <c r="P27" s="198"/>
      <c r="Q27" s="199" t="s">
        <v>137</v>
      </c>
      <c r="R27" s="200">
        <v>133.96</v>
      </c>
      <c r="S27" s="200">
        <v>133.96</v>
      </c>
      <c r="T27" s="198"/>
      <c r="U27" s="198"/>
      <c r="V27" s="198"/>
      <c r="W27" s="198"/>
      <c r="X27" s="198"/>
      <c r="Y27" s="198"/>
      <c r="Z27" s="198"/>
      <c r="AA27" s="199" t="s">
        <v>63</v>
      </c>
      <c r="AB27" s="199" t="s">
        <v>64</v>
      </c>
      <c r="AC27" s="199" t="s">
        <v>138</v>
      </c>
      <c r="AD27" s="199" t="s">
        <v>88</v>
      </c>
      <c r="AE27" s="199" t="s">
        <v>67</v>
      </c>
      <c r="AF27" s="199">
        <v>137706</v>
      </c>
      <c r="AG27" s="199" t="s">
        <v>144</v>
      </c>
      <c r="AH27" s="199">
        <v>4</v>
      </c>
      <c r="AI27" s="199" t="s">
        <v>90</v>
      </c>
      <c r="AJ27" s="199">
        <v>7</v>
      </c>
      <c r="AK27" s="199">
        <v>2110</v>
      </c>
      <c r="AL27" s="199">
        <v>2110</v>
      </c>
      <c r="AM27" s="199">
        <v>167</v>
      </c>
      <c r="AN27" s="200">
        <v>2.4593249389699999E-2</v>
      </c>
      <c r="AO27" s="201">
        <v>1</v>
      </c>
      <c r="AP27" s="214">
        <f t="shared" si="0"/>
        <v>2.4593249389699999E-2</v>
      </c>
      <c r="AQ27" s="202">
        <v>7.0282369999999998</v>
      </c>
      <c r="AR27" s="203">
        <v>2.3066900000000001</v>
      </c>
      <c r="AS27" s="214">
        <f t="shared" si="1"/>
        <v>0.17284718531091695</v>
      </c>
      <c r="AT27" s="214">
        <f t="shared" si="2"/>
        <v>5.6729002434727095E-2</v>
      </c>
      <c r="AU27" s="201">
        <v>0.97019999999999995</v>
      </c>
      <c r="AV27" s="201">
        <v>0.98009999999999997</v>
      </c>
      <c r="AW27" s="214">
        <f t="shared" si="3"/>
        <v>0.16769633918865162</v>
      </c>
      <c r="AX27" s="214">
        <f t="shared" si="4"/>
        <v>5.5600095286276026E-2</v>
      </c>
    </row>
    <row r="28" spans="1:50">
      <c r="A28" s="199">
        <v>18</v>
      </c>
      <c r="B28" s="199" t="s">
        <v>135</v>
      </c>
      <c r="C28" s="199" t="s">
        <v>135</v>
      </c>
      <c r="D28" s="199" t="s">
        <v>52</v>
      </c>
      <c r="E28" s="199" t="s">
        <v>53</v>
      </c>
      <c r="F28" s="199" t="s">
        <v>54</v>
      </c>
      <c r="G28" s="199" t="s">
        <v>55</v>
      </c>
      <c r="H28" s="198"/>
      <c r="I28" s="199" t="s">
        <v>136</v>
      </c>
      <c r="J28" s="198"/>
      <c r="K28" s="199">
        <v>0</v>
      </c>
      <c r="L28" s="199">
        <v>0</v>
      </c>
      <c r="M28" s="200">
        <v>0</v>
      </c>
      <c r="N28" s="200">
        <v>0</v>
      </c>
      <c r="O28" s="198"/>
      <c r="P28" s="198"/>
      <c r="Q28" s="199" t="s">
        <v>137</v>
      </c>
      <c r="R28" s="200">
        <v>133.96</v>
      </c>
      <c r="S28" s="200">
        <v>133.96</v>
      </c>
      <c r="T28" s="198"/>
      <c r="U28" s="198"/>
      <c r="V28" s="198"/>
      <c r="W28" s="198"/>
      <c r="X28" s="198"/>
      <c r="Y28" s="198"/>
      <c r="Z28" s="198"/>
      <c r="AA28" s="199" t="s">
        <v>63</v>
      </c>
      <c r="AB28" s="199" t="s">
        <v>64</v>
      </c>
      <c r="AC28" s="199" t="s">
        <v>138</v>
      </c>
      <c r="AD28" s="199" t="s">
        <v>88</v>
      </c>
      <c r="AE28" s="199" t="s">
        <v>67</v>
      </c>
      <c r="AF28" s="199">
        <v>137807</v>
      </c>
      <c r="AG28" s="199" t="s">
        <v>144</v>
      </c>
      <c r="AH28" s="199">
        <v>4</v>
      </c>
      <c r="AI28" s="199" t="s">
        <v>70</v>
      </c>
      <c r="AJ28" s="199">
        <v>13</v>
      </c>
      <c r="AK28" s="199">
        <v>6210</v>
      </c>
      <c r="AL28" s="199">
        <v>6210</v>
      </c>
      <c r="AM28" s="199">
        <v>173</v>
      </c>
      <c r="AN28" s="200">
        <v>0.11414899120499999</v>
      </c>
      <c r="AO28" s="201">
        <v>0.996</v>
      </c>
      <c r="AP28" s="214">
        <f t="shared" si="0"/>
        <v>0.11369239524017999</v>
      </c>
      <c r="AQ28" s="202">
        <v>2.8958840000000001</v>
      </c>
      <c r="AR28" s="203">
        <v>9.5310000000000006E-2</v>
      </c>
      <c r="AS28" s="214">
        <f t="shared" si="1"/>
        <v>0.32923998829771339</v>
      </c>
      <c r="AT28" s="214">
        <f t="shared" si="2"/>
        <v>1.0836022190341556E-2</v>
      </c>
      <c r="AU28" s="201">
        <v>0.97019999999999995</v>
      </c>
      <c r="AV28" s="201">
        <v>0.98009999999999997</v>
      </c>
      <c r="AW28" s="214">
        <f t="shared" si="3"/>
        <v>0.3194286366464415</v>
      </c>
      <c r="AX28" s="214">
        <f t="shared" si="4"/>
        <v>1.0620385348753758E-2</v>
      </c>
    </row>
    <row r="29" spans="1:50">
      <c r="A29" s="199">
        <v>18</v>
      </c>
      <c r="B29" s="199" t="s">
        <v>135</v>
      </c>
      <c r="C29" s="199" t="s">
        <v>135</v>
      </c>
      <c r="D29" s="199" t="s">
        <v>52</v>
      </c>
      <c r="E29" s="199" t="s">
        <v>53</v>
      </c>
      <c r="F29" s="199" t="s">
        <v>54</v>
      </c>
      <c r="G29" s="199" t="s">
        <v>55</v>
      </c>
      <c r="H29" s="198"/>
      <c r="I29" s="199" t="s">
        <v>136</v>
      </c>
      <c r="J29" s="198"/>
      <c r="K29" s="199">
        <v>0</v>
      </c>
      <c r="L29" s="199">
        <v>0</v>
      </c>
      <c r="M29" s="200">
        <v>0</v>
      </c>
      <c r="N29" s="200">
        <v>0</v>
      </c>
      <c r="O29" s="198"/>
      <c r="P29" s="198"/>
      <c r="Q29" s="199" t="s">
        <v>137</v>
      </c>
      <c r="R29" s="200">
        <v>133.96</v>
      </c>
      <c r="S29" s="200">
        <v>133.96</v>
      </c>
      <c r="T29" s="198"/>
      <c r="U29" s="198"/>
      <c r="V29" s="198"/>
      <c r="W29" s="198"/>
      <c r="X29" s="198"/>
      <c r="Y29" s="198"/>
      <c r="Z29" s="198"/>
      <c r="AA29" s="199" t="s">
        <v>63</v>
      </c>
      <c r="AB29" s="199" t="s">
        <v>64</v>
      </c>
      <c r="AC29" s="199" t="s">
        <v>138</v>
      </c>
      <c r="AD29" s="199" t="s">
        <v>88</v>
      </c>
      <c r="AE29" s="199" t="s">
        <v>67</v>
      </c>
      <c r="AF29" s="199">
        <v>137706</v>
      </c>
      <c r="AG29" s="199" t="s">
        <v>144</v>
      </c>
      <c r="AH29" s="199">
        <v>4</v>
      </c>
      <c r="AI29" s="199" t="s">
        <v>90</v>
      </c>
      <c r="AJ29" s="199">
        <v>7</v>
      </c>
      <c r="AK29" s="199">
        <v>2110</v>
      </c>
      <c r="AL29" s="199">
        <v>2110</v>
      </c>
      <c r="AM29" s="199">
        <v>167</v>
      </c>
      <c r="AN29" s="200">
        <v>0.56524629712700003</v>
      </c>
      <c r="AO29" s="201">
        <v>1</v>
      </c>
      <c r="AP29" s="214">
        <f t="shared" si="0"/>
        <v>0.56524629712700003</v>
      </c>
      <c r="AQ29" s="202">
        <v>7.0282369999999998</v>
      </c>
      <c r="AR29" s="203">
        <v>2.3066900000000001</v>
      </c>
      <c r="AS29" s="214">
        <f t="shared" si="1"/>
        <v>3.9726849395809753</v>
      </c>
      <c r="AT29" s="214">
        <f t="shared" si="2"/>
        <v>1.3038479811198798</v>
      </c>
      <c r="AU29" s="201">
        <v>0.97019999999999995</v>
      </c>
      <c r="AV29" s="201">
        <v>0.98009999999999997</v>
      </c>
      <c r="AW29" s="214">
        <f t="shared" si="3"/>
        <v>3.8542989283814619</v>
      </c>
      <c r="AX29" s="214">
        <f t="shared" si="4"/>
        <v>1.277901406295594</v>
      </c>
    </row>
    <row r="30" spans="1:50">
      <c r="A30" s="199">
        <v>18</v>
      </c>
      <c r="B30" s="199" t="s">
        <v>135</v>
      </c>
      <c r="C30" s="199" t="s">
        <v>135</v>
      </c>
      <c r="D30" s="199" t="s">
        <v>52</v>
      </c>
      <c r="E30" s="199" t="s">
        <v>53</v>
      </c>
      <c r="F30" s="199" t="s">
        <v>54</v>
      </c>
      <c r="G30" s="199" t="s">
        <v>55</v>
      </c>
      <c r="H30" s="198"/>
      <c r="I30" s="199" t="s">
        <v>136</v>
      </c>
      <c r="J30" s="198"/>
      <c r="K30" s="199">
        <v>0</v>
      </c>
      <c r="L30" s="199">
        <v>0</v>
      </c>
      <c r="M30" s="200">
        <v>0</v>
      </c>
      <c r="N30" s="200">
        <v>0</v>
      </c>
      <c r="O30" s="198"/>
      <c r="P30" s="198"/>
      <c r="Q30" s="199" t="s">
        <v>137</v>
      </c>
      <c r="R30" s="200">
        <v>133.96</v>
      </c>
      <c r="S30" s="200">
        <v>133.96</v>
      </c>
      <c r="T30" s="198"/>
      <c r="U30" s="198"/>
      <c r="V30" s="198"/>
      <c r="W30" s="198"/>
      <c r="X30" s="198"/>
      <c r="Y30" s="198"/>
      <c r="Z30" s="198"/>
      <c r="AA30" s="199" t="s">
        <v>63</v>
      </c>
      <c r="AB30" s="199" t="s">
        <v>64</v>
      </c>
      <c r="AC30" s="199" t="s">
        <v>138</v>
      </c>
      <c r="AD30" s="199" t="s">
        <v>88</v>
      </c>
      <c r="AE30" s="199" t="s">
        <v>67</v>
      </c>
      <c r="AF30" s="199">
        <v>137706</v>
      </c>
      <c r="AG30" s="199" t="s">
        <v>144</v>
      </c>
      <c r="AH30" s="199">
        <v>4</v>
      </c>
      <c r="AI30" s="199" t="s">
        <v>90</v>
      </c>
      <c r="AJ30" s="199">
        <v>7</v>
      </c>
      <c r="AK30" s="199">
        <v>2110</v>
      </c>
      <c r="AL30" s="199">
        <v>2110</v>
      </c>
      <c r="AM30" s="199">
        <v>167</v>
      </c>
      <c r="AN30" s="200">
        <v>1.1798351793399999</v>
      </c>
      <c r="AO30" s="201">
        <v>1</v>
      </c>
      <c r="AP30" s="214">
        <f t="shared" si="0"/>
        <v>1.1798351793399999</v>
      </c>
      <c r="AQ30" s="202">
        <v>7.0282369999999998</v>
      </c>
      <c r="AR30" s="203">
        <v>2.3066900000000001</v>
      </c>
      <c r="AS30" s="214">
        <f t="shared" si="1"/>
        <v>8.2921612613390234</v>
      </c>
      <c r="AT30" s="214">
        <f t="shared" si="2"/>
        <v>2.7215140098317847</v>
      </c>
      <c r="AU30" s="201">
        <v>0.97019999999999995</v>
      </c>
      <c r="AV30" s="201">
        <v>0.98009999999999997</v>
      </c>
      <c r="AW30" s="214">
        <f t="shared" si="3"/>
        <v>8.0450548557511201</v>
      </c>
      <c r="AX30" s="214">
        <f t="shared" si="4"/>
        <v>2.6673558810361322</v>
      </c>
    </row>
    <row r="31" spans="1:50">
      <c r="A31" s="199">
        <v>18</v>
      </c>
      <c r="B31" s="199" t="s">
        <v>135</v>
      </c>
      <c r="C31" s="199" t="s">
        <v>135</v>
      </c>
      <c r="D31" s="199" t="s">
        <v>52</v>
      </c>
      <c r="E31" s="199" t="s">
        <v>53</v>
      </c>
      <c r="F31" s="199" t="s">
        <v>54</v>
      </c>
      <c r="G31" s="199" t="s">
        <v>55</v>
      </c>
      <c r="H31" s="198"/>
      <c r="I31" s="199" t="s">
        <v>136</v>
      </c>
      <c r="J31" s="198"/>
      <c r="K31" s="199">
        <v>0</v>
      </c>
      <c r="L31" s="199">
        <v>0</v>
      </c>
      <c r="M31" s="200">
        <v>0</v>
      </c>
      <c r="N31" s="200">
        <v>0</v>
      </c>
      <c r="O31" s="198"/>
      <c r="P31" s="198"/>
      <c r="Q31" s="199" t="s">
        <v>137</v>
      </c>
      <c r="R31" s="200">
        <v>133.96</v>
      </c>
      <c r="S31" s="200">
        <v>133.96</v>
      </c>
      <c r="T31" s="198"/>
      <c r="U31" s="198"/>
      <c r="V31" s="198"/>
      <c r="W31" s="198"/>
      <c r="X31" s="198"/>
      <c r="Y31" s="198"/>
      <c r="Z31" s="198"/>
      <c r="AA31" s="199" t="s">
        <v>63</v>
      </c>
      <c r="AB31" s="199" t="s">
        <v>64</v>
      </c>
      <c r="AC31" s="199" t="s">
        <v>138</v>
      </c>
      <c r="AD31" s="199" t="s">
        <v>88</v>
      </c>
      <c r="AE31" s="199" t="s">
        <v>67</v>
      </c>
      <c r="AF31" s="199">
        <v>138015</v>
      </c>
      <c r="AG31" s="199" t="s">
        <v>144</v>
      </c>
      <c r="AH31" s="199">
        <v>4</v>
      </c>
      <c r="AI31" s="199" t="s">
        <v>90</v>
      </c>
      <c r="AJ31" s="199">
        <v>7</v>
      </c>
      <c r="AK31" s="199">
        <v>2110</v>
      </c>
      <c r="AL31" s="199">
        <v>2110</v>
      </c>
      <c r="AM31" s="199">
        <v>167</v>
      </c>
      <c r="AN31" s="200">
        <v>3.2641834182199998E-3</v>
      </c>
      <c r="AO31" s="201">
        <v>1</v>
      </c>
      <c r="AP31" s="214">
        <f t="shared" si="0"/>
        <v>3.2641834182199998E-3</v>
      </c>
      <c r="AQ31" s="202">
        <v>7.0282369999999998</v>
      </c>
      <c r="AR31" s="203">
        <v>2.3066900000000001</v>
      </c>
      <c r="AS31" s="214">
        <f t="shared" si="1"/>
        <v>2.2941454674720276E-2</v>
      </c>
      <c r="AT31" s="214">
        <f t="shared" si="2"/>
        <v>7.5294592489738915E-3</v>
      </c>
      <c r="AU31" s="201">
        <v>0.97019999999999995</v>
      </c>
      <c r="AV31" s="201">
        <v>0.98009999999999997</v>
      </c>
      <c r="AW31" s="214">
        <f t="shared" si="3"/>
        <v>2.2257799325413611E-2</v>
      </c>
      <c r="AX31" s="214">
        <f t="shared" si="4"/>
        <v>7.3796230099193111E-3</v>
      </c>
    </row>
    <row r="32" spans="1:50">
      <c r="A32" s="199">
        <v>18</v>
      </c>
      <c r="B32" s="199" t="s">
        <v>135</v>
      </c>
      <c r="C32" s="199" t="s">
        <v>135</v>
      </c>
      <c r="D32" s="199" t="s">
        <v>52</v>
      </c>
      <c r="E32" s="199" t="s">
        <v>53</v>
      </c>
      <c r="F32" s="199" t="s">
        <v>54</v>
      </c>
      <c r="G32" s="199" t="s">
        <v>55</v>
      </c>
      <c r="H32" s="198"/>
      <c r="I32" s="199" t="s">
        <v>136</v>
      </c>
      <c r="J32" s="198"/>
      <c r="K32" s="199">
        <v>0</v>
      </c>
      <c r="L32" s="199">
        <v>0</v>
      </c>
      <c r="M32" s="200">
        <v>0</v>
      </c>
      <c r="N32" s="200">
        <v>0</v>
      </c>
      <c r="O32" s="198"/>
      <c r="P32" s="198"/>
      <c r="Q32" s="199" t="s">
        <v>137</v>
      </c>
      <c r="R32" s="200">
        <v>133.96</v>
      </c>
      <c r="S32" s="200">
        <v>133.96</v>
      </c>
      <c r="T32" s="198"/>
      <c r="U32" s="198"/>
      <c r="V32" s="198"/>
      <c r="W32" s="198"/>
      <c r="X32" s="198"/>
      <c r="Y32" s="198"/>
      <c r="Z32" s="198"/>
      <c r="AA32" s="199" t="s">
        <v>63</v>
      </c>
      <c r="AB32" s="199" t="s">
        <v>64</v>
      </c>
      <c r="AC32" s="199" t="s">
        <v>138</v>
      </c>
      <c r="AD32" s="199" t="s">
        <v>88</v>
      </c>
      <c r="AE32" s="199" t="s">
        <v>67</v>
      </c>
      <c r="AF32" s="199">
        <v>137943</v>
      </c>
      <c r="AG32" s="199" t="s">
        <v>144</v>
      </c>
      <c r="AH32" s="199">
        <v>4</v>
      </c>
      <c r="AI32" s="199" t="s">
        <v>90</v>
      </c>
      <c r="AJ32" s="199">
        <v>7</v>
      </c>
      <c r="AK32" s="199">
        <v>2110</v>
      </c>
      <c r="AL32" s="199">
        <v>2110</v>
      </c>
      <c r="AM32" s="199">
        <v>167</v>
      </c>
      <c r="AN32" s="200">
        <v>5.8000563222799999E-2</v>
      </c>
      <c r="AO32" s="201">
        <v>1</v>
      </c>
      <c r="AP32" s="214">
        <f t="shared" si="0"/>
        <v>5.8000563222799999E-2</v>
      </c>
      <c r="AQ32" s="202">
        <v>7.0282369999999998</v>
      </c>
      <c r="AR32" s="203">
        <v>2.3066900000000001</v>
      </c>
      <c r="AS32" s="214">
        <f t="shared" si="1"/>
        <v>0.40764170446332221</v>
      </c>
      <c r="AT32" s="214">
        <f t="shared" si="2"/>
        <v>0.13378931918040055</v>
      </c>
      <c r="AU32" s="201">
        <v>0.97019999999999995</v>
      </c>
      <c r="AV32" s="201">
        <v>0.98009999999999997</v>
      </c>
      <c r="AW32" s="214">
        <f t="shared" si="3"/>
        <v>0.39549398167031519</v>
      </c>
      <c r="AX32" s="214">
        <f t="shared" si="4"/>
        <v>0.13112691172871058</v>
      </c>
    </row>
    <row r="33" spans="1:50">
      <c r="A33" s="199">
        <v>18</v>
      </c>
      <c r="B33" s="199" t="s">
        <v>135</v>
      </c>
      <c r="C33" s="199" t="s">
        <v>135</v>
      </c>
      <c r="D33" s="199" t="s">
        <v>52</v>
      </c>
      <c r="E33" s="199" t="s">
        <v>53</v>
      </c>
      <c r="F33" s="199" t="s">
        <v>54</v>
      </c>
      <c r="G33" s="199" t="s">
        <v>55</v>
      </c>
      <c r="H33" s="198"/>
      <c r="I33" s="199" t="s">
        <v>136</v>
      </c>
      <c r="J33" s="198"/>
      <c r="K33" s="199">
        <v>0</v>
      </c>
      <c r="L33" s="199">
        <v>0</v>
      </c>
      <c r="M33" s="200">
        <v>0</v>
      </c>
      <c r="N33" s="200">
        <v>0</v>
      </c>
      <c r="O33" s="198"/>
      <c r="P33" s="198"/>
      <c r="Q33" s="199" t="s">
        <v>137</v>
      </c>
      <c r="R33" s="200">
        <v>133.96</v>
      </c>
      <c r="S33" s="200">
        <v>133.96</v>
      </c>
      <c r="T33" s="198"/>
      <c r="U33" s="198"/>
      <c r="V33" s="198"/>
      <c r="W33" s="198"/>
      <c r="X33" s="198"/>
      <c r="Y33" s="198"/>
      <c r="Z33" s="198"/>
      <c r="AA33" s="199" t="s">
        <v>63</v>
      </c>
      <c r="AB33" s="199" t="s">
        <v>64</v>
      </c>
      <c r="AC33" s="199" t="s">
        <v>138</v>
      </c>
      <c r="AD33" s="199" t="s">
        <v>88</v>
      </c>
      <c r="AE33" s="199" t="s">
        <v>67</v>
      </c>
      <c r="AF33" s="199">
        <v>138015</v>
      </c>
      <c r="AG33" s="199" t="s">
        <v>144</v>
      </c>
      <c r="AH33" s="199">
        <v>4</v>
      </c>
      <c r="AI33" s="199" t="s">
        <v>90</v>
      </c>
      <c r="AJ33" s="199">
        <v>7</v>
      </c>
      <c r="AK33" s="199">
        <v>2110</v>
      </c>
      <c r="AL33" s="199">
        <v>2110</v>
      </c>
      <c r="AM33" s="199">
        <v>167</v>
      </c>
      <c r="AN33" s="200">
        <v>0.106163976225</v>
      </c>
      <c r="AO33" s="201">
        <v>1</v>
      </c>
      <c r="AP33" s="214">
        <f t="shared" si="0"/>
        <v>0.106163976225</v>
      </c>
      <c r="AQ33" s="202">
        <v>7.0282369999999998</v>
      </c>
      <c r="AR33" s="203">
        <v>2.3066900000000001</v>
      </c>
      <c r="AS33" s="214">
        <f t="shared" si="1"/>
        <v>0.74614558577166534</v>
      </c>
      <c r="AT33" s="214">
        <f t="shared" si="2"/>
        <v>0.24488738231844526</v>
      </c>
      <c r="AU33" s="201">
        <v>0.97019999999999995</v>
      </c>
      <c r="AV33" s="201">
        <v>0.98009999999999997</v>
      </c>
      <c r="AW33" s="214">
        <f t="shared" si="3"/>
        <v>0.72391044731566967</v>
      </c>
      <c r="AX33" s="214">
        <f t="shared" si="4"/>
        <v>0.2400141234103082</v>
      </c>
    </row>
    <row r="34" spans="1:50">
      <c r="A34" s="199">
        <v>18</v>
      </c>
      <c r="B34" s="199" t="s">
        <v>135</v>
      </c>
      <c r="C34" s="199" t="s">
        <v>135</v>
      </c>
      <c r="D34" s="199" t="s">
        <v>52</v>
      </c>
      <c r="E34" s="199" t="s">
        <v>53</v>
      </c>
      <c r="F34" s="199" t="s">
        <v>54</v>
      </c>
      <c r="G34" s="199" t="s">
        <v>55</v>
      </c>
      <c r="H34" s="198"/>
      <c r="I34" s="199" t="s">
        <v>136</v>
      </c>
      <c r="J34" s="198"/>
      <c r="K34" s="199">
        <v>0</v>
      </c>
      <c r="L34" s="199">
        <v>0</v>
      </c>
      <c r="M34" s="200">
        <v>0</v>
      </c>
      <c r="N34" s="200">
        <v>0</v>
      </c>
      <c r="O34" s="198"/>
      <c r="P34" s="198"/>
      <c r="Q34" s="199" t="s">
        <v>137</v>
      </c>
      <c r="R34" s="200">
        <v>133.96</v>
      </c>
      <c r="S34" s="200">
        <v>133.96</v>
      </c>
      <c r="T34" s="198"/>
      <c r="U34" s="198"/>
      <c r="V34" s="198"/>
      <c r="W34" s="198"/>
      <c r="X34" s="198"/>
      <c r="Y34" s="198"/>
      <c r="Z34" s="198"/>
      <c r="AA34" s="199" t="s">
        <v>63</v>
      </c>
      <c r="AB34" s="199" t="s">
        <v>64</v>
      </c>
      <c r="AC34" s="199" t="s">
        <v>138</v>
      </c>
      <c r="AD34" s="199" t="s">
        <v>88</v>
      </c>
      <c r="AE34" s="199" t="s">
        <v>67</v>
      </c>
      <c r="AF34" s="199">
        <v>137943</v>
      </c>
      <c r="AG34" s="199" t="s">
        <v>144</v>
      </c>
      <c r="AH34" s="199">
        <v>4</v>
      </c>
      <c r="AI34" s="199" t="s">
        <v>90</v>
      </c>
      <c r="AJ34" s="199">
        <v>7</v>
      </c>
      <c r="AK34" s="199">
        <v>2110</v>
      </c>
      <c r="AL34" s="199">
        <v>2110</v>
      </c>
      <c r="AM34" s="199">
        <v>167</v>
      </c>
      <c r="AN34" s="200">
        <v>0.229150548639</v>
      </c>
      <c r="AO34" s="201">
        <v>1</v>
      </c>
      <c r="AP34" s="214">
        <f t="shared" si="0"/>
        <v>0.229150548639</v>
      </c>
      <c r="AQ34" s="202">
        <v>7.0282369999999998</v>
      </c>
      <c r="AR34" s="203">
        <v>2.3066900000000001</v>
      </c>
      <c r="AS34" s="214">
        <f t="shared" si="1"/>
        <v>1.6105243645149194</v>
      </c>
      <c r="AT34" s="214">
        <f t="shared" si="2"/>
        <v>0.52857927904009494</v>
      </c>
      <c r="AU34" s="201">
        <v>0.97019999999999995</v>
      </c>
      <c r="AV34" s="201">
        <v>0.98009999999999997</v>
      </c>
      <c r="AW34" s="214">
        <f t="shared" si="3"/>
        <v>1.5625307384523748</v>
      </c>
      <c r="AX34" s="214">
        <f t="shared" si="4"/>
        <v>0.51806055138719709</v>
      </c>
    </row>
    <row r="35" spans="1:50">
      <c r="A35" s="199">
        <v>18</v>
      </c>
      <c r="B35" s="199" t="s">
        <v>135</v>
      </c>
      <c r="C35" s="199" t="s">
        <v>135</v>
      </c>
      <c r="D35" s="199" t="s">
        <v>52</v>
      </c>
      <c r="E35" s="199" t="s">
        <v>53</v>
      </c>
      <c r="F35" s="199" t="s">
        <v>54</v>
      </c>
      <c r="G35" s="199" t="s">
        <v>55</v>
      </c>
      <c r="H35" s="198"/>
      <c r="I35" s="199" t="s">
        <v>136</v>
      </c>
      <c r="J35" s="198"/>
      <c r="K35" s="199">
        <v>0</v>
      </c>
      <c r="L35" s="199">
        <v>0</v>
      </c>
      <c r="M35" s="200">
        <v>0</v>
      </c>
      <c r="N35" s="200">
        <v>0</v>
      </c>
      <c r="O35" s="198"/>
      <c r="P35" s="198"/>
      <c r="Q35" s="199" t="s">
        <v>137</v>
      </c>
      <c r="R35" s="200">
        <v>133.96</v>
      </c>
      <c r="S35" s="200">
        <v>133.96</v>
      </c>
      <c r="T35" s="198"/>
      <c r="U35" s="198"/>
      <c r="V35" s="198"/>
      <c r="W35" s="198"/>
      <c r="X35" s="198"/>
      <c r="Y35" s="198"/>
      <c r="Z35" s="198"/>
      <c r="AA35" s="199" t="s">
        <v>63</v>
      </c>
      <c r="AB35" s="199" t="s">
        <v>64</v>
      </c>
      <c r="AC35" s="199" t="s">
        <v>138</v>
      </c>
      <c r="AD35" s="199" t="s">
        <v>88</v>
      </c>
      <c r="AE35" s="199" t="s">
        <v>67</v>
      </c>
      <c r="AF35" s="199">
        <v>137985</v>
      </c>
      <c r="AG35" s="199" t="s">
        <v>144</v>
      </c>
      <c r="AH35" s="199">
        <v>4</v>
      </c>
      <c r="AI35" s="199" t="s">
        <v>84</v>
      </c>
      <c r="AJ35" s="199">
        <v>10</v>
      </c>
      <c r="AK35" s="199">
        <v>3100</v>
      </c>
      <c r="AL35" s="199">
        <v>8320</v>
      </c>
      <c r="AM35" s="199">
        <v>170</v>
      </c>
      <c r="AN35" s="200">
        <v>9.3838718833900006E-2</v>
      </c>
      <c r="AO35" s="201">
        <v>1</v>
      </c>
      <c r="AP35" s="214">
        <f t="shared" si="0"/>
        <v>9.3838718833900006E-2</v>
      </c>
      <c r="AQ35" s="202">
        <v>4.541372</v>
      </c>
      <c r="AR35" s="203">
        <v>0.15733</v>
      </c>
      <c r="AS35" s="214">
        <f t="shared" si="1"/>
        <v>0.42615653022814615</v>
      </c>
      <c r="AT35" s="214">
        <f t="shared" si="2"/>
        <v>1.4763645634137488E-2</v>
      </c>
      <c r="AU35" s="201">
        <v>0.97019999999999995</v>
      </c>
      <c r="AV35" s="201">
        <v>0.98009999999999997</v>
      </c>
      <c r="AW35" s="214">
        <f t="shared" si="3"/>
        <v>0.41345706562734735</v>
      </c>
      <c r="AX35" s="214">
        <f t="shared" si="4"/>
        <v>1.4469849086018151E-2</v>
      </c>
    </row>
    <row r="36" spans="1:50">
      <c r="A36" s="199">
        <v>18</v>
      </c>
      <c r="B36" s="199" t="s">
        <v>135</v>
      </c>
      <c r="C36" s="199" t="s">
        <v>135</v>
      </c>
      <c r="D36" s="199" t="s">
        <v>52</v>
      </c>
      <c r="E36" s="199" t="s">
        <v>53</v>
      </c>
      <c r="F36" s="199" t="s">
        <v>54</v>
      </c>
      <c r="G36" s="199" t="s">
        <v>55</v>
      </c>
      <c r="H36" s="198"/>
      <c r="I36" s="199" t="s">
        <v>136</v>
      </c>
      <c r="J36" s="198"/>
      <c r="K36" s="199">
        <v>0</v>
      </c>
      <c r="L36" s="199">
        <v>0</v>
      </c>
      <c r="M36" s="200">
        <v>0</v>
      </c>
      <c r="N36" s="200">
        <v>0</v>
      </c>
      <c r="O36" s="198"/>
      <c r="P36" s="198"/>
      <c r="Q36" s="199" t="s">
        <v>137</v>
      </c>
      <c r="R36" s="200">
        <v>133.96</v>
      </c>
      <c r="S36" s="200">
        <v>133.96</v>
      </c>
      <c r="T36" s="198"/>
      <c r="U36" s="198"/>
      <c r="V36" s="198"/>
      <c r="W36" s="198"/>
      <c r="X36" s="198"/>
      <c r="Y36" s="198"/>
      <c r="Z36" s="198"/>
      <c r="AA36" s="199" t="s">
        <v>63</v>
      </c>
      <c r="AB36" s="199" t="s">
        <v>64</v>
      </c>
      <c r="AC36" s="199" t="s">
        <v>138</v>
      </c>
      <c r="AD36" s="199" t="s">
        <v>88</v>
      </c>
      <c r="AE36" s="199" t="s">
        <v>67</v>
      </c>
      <c r="AF36" s="199">
        <v>138015</v>
      </c>
      <c r="AG36" s="199" t="s">
        <v>144</v>
      </c>
      <c r="AH36" s="199">
        <v>4</v>
      </c>
      <c r="AI36" s="199" t="s">
        <v>90</v>
      </c>
      <c r="AJ36" s="199">
        <v>7</v>
      </c>
      <c r="AK36" s="199">
        <v>2110</v>
      </c>
      <c r="AL36" s="199">
        <v>2110</v>
      </c>
      <c r="AM36" s="199">
        <v>167</v>
      </c>
      <c r="AN36" s="200">
        <v>0.284033559298</v>
      </c>
      <c r="AO36" s="201">
        <v>1</v>
      </c>
      <c r="AP36" s="214">
        <f t="shared" si="0"/>
        <v>0.284033559298</v>
      </c>
      <c r="AQ36" s="202">
        <v>7.0282369999999998</v>
      </c>
      <c r="AR36" s="203">
        <v>2.3066900000000001</v>
      </c>
      <c r="AS36" s="214">
        <f t="shared" si="1"/>
        <v>1.9962551706998977</v>
      </c>
      <c r="AT36" s="214">
        <f t="shared" si="2"/>
        <v>0.65517737089710371</v>
      </c>
      <c r="AU36" s="201">
        <v>0.97019999999999995</v>
      </c>
      <c r="AV36" s="201">
        <v>0.98009999999999997</v>
      </c>
      <c r="AW36" s="214">
        <f t="shared" si="3"/>
        <v>1.9367667666130406</v>
      </c>
      <c r="AX36" s="214">
        <f t="shared" si="4"/>
        <v>0.64213934121625127</v>
      </c>
    </row>
    <row r="37" spans="1:50">
      <c r="A37" s="199">
        <v>18</v>
      </c>
      <c r="B37" s="199" t="s">
        <v>135</v>
      </c>
      <c r="C37" s="199" t="s">
        <v>135</v>
      </c>
      <c r="D37" s="199" t="s">
        <v>52</v>
      </c>
      <c r="E37" s="199" t="s">
        <v>53</v>
      </c>
      <c r="F37" s="199" t="s">
        <v>54</v>
      </c>
      <c r="G37" s="199" t="s">
        <v>55</v>
      </c>
      <c r="H37" s="198"/>
      <c r="I37" s="199" t="s">
        <v>136</v>
      </c>
      <c r="J37" s="198"/>
      <c r="K37" s="199">
        <v>0</v>
      </c>
      <c r="L37" s="199">
        <v>0</v>
      </c>
      <c r="M37" s="200">
        <v>0</v>
      </c>
      <c r="N37" s="200">
        <v>0</v>
      </c>
      <c r="O37" s="198"/>
      <c r="P37" s="198"/>
      <c r="Q37" s="199" t="s">
        <v>137</v>
      </c>
      <c r="R37" s="200">
        <v>133.96</v>
      </c>
      <c r="S37" s="200">
        <v>133.96</v>
      </c>
      <c r="T37" s="198"/>
      <c r="U37" s="198"/>
      <c r="V37" s="198"/>
      <c r="W37" s="198"/>
      <c r="X37" s="198"/>
      <c r="Y37" s="198"/>
      <c r="Z37" s="198"/>
      <c r="AA37" s="199" t="s">
        <v>63</v>
      </c>
      <c r="AB37" s="199" t="s">
        <v>64</v>
      </c>
      <c r="AC37" s="199" t="s">
        <v>138</v>
      </c>
      <c r="AD37" s="199" t="s">
        <v>88</v>
      </c>
      <c r="AE37" s="199" t="s">
        <v>67</v>
      </c>
      <c r="AF37" s="199">
        <v>137943</v>
      </c>
      <c r="AG37" s="199" t="s">
        <v>144</v>
      </c>
      <c r="AH37" s="199">
        <v>4</v>
      </c>
      <c r="AI37" s="199" t="s">
        <v>90</v>
      </c>
      <c r="AJ37" s="199">
        <v>7</v>
      </c>
      <c r="AK37" s="199">
        <v>2110</v>
      </c>
      <c r="AL37" s="199">
        <v>2110</v>
      </c>
      <c r="AM37" s="199">
        <v>167</v>
      </c>
      <c r="AN37" s="200">
        <v>1.46925211305</v>
      </c>
      <c r="AO37" s="201">
        <v>1</v>
      </c>
      <c r="AP37" s="214">
        <f t="shared" si="0"/>
        <v>1.46925211305</v>
      </c>
      <c r="AQ37" s="202">
        <v>7.0282369999999998</v>
      </c>
      <c r="AR37" s="203">
        <v>2.3066900000000001</v>
      </c>
      <c r="AS37" s="214">
        <f t="shared" si="1"/>
        <v>10.326252063266192</v>
      </c>
      <c r="AT37" s="214">
        <f t="shared" si="2"/>
        <v>3.3891091566513047</v>
      </c>
      <c r="AU37" s="201">
        <v>0.97019999999999995</v>
      </c>
      <c r="AV37" s="201">
        <v>0.98009999999999997</v>
      </c>
      <c r="AW37" s="214">
        <f t="shared" si="3"/>
        <v>10.018529751780859</v>
      </c>
      <c r="AX37" s="214">
        <f t="shared" si="4"/>
        <v>3.3216658844339437</v>
      </c>
    </row>
    <row r="38" spans="1:50">
      <c r="A38" s="199">
        <v>18</v>
      </c>
      <c r="B38" s="199" t="s">
        <v>135</v>
      </c>
      <c r="C38" s="199" t="s">
        <v>135</v>
      </c>
      <c r="D38" s="199" t="s">
        <v>52</v>
      </c>
      <c r="E38" s="199" t="s">
        <v>53</v>
      </c>
      <c r="F38" s="199" t="s">
        <v>54</v>
      </c>
      <c r="G38" s="199" t="s">
        <v>55</v>
      </c>
      <c r="H38" s="198"/>
      <c r="I38" s="199" t="s">
        <v>136</v>
      </c>
      <c r="J38" s="198"/>
      <c r="K38" s="199">
        <v>0</v>
      </c>
      <c r="L38" s="199">
        <v>0</v>
      </c>
      <c r="M38" s="200">
        <v>0</v>
      </c>
      <c r="N38" s="200">
        <v>0</v>
      </c>
      <c r="O38" s="198"/>
      <c r="P38" s="198"/>
      <c r="Q38" s="199" t="s">
        <v>137</v>
      </c>
      <c r="R38" s="200">
        <v>133.96</v>
      </c>
      <c r="S38" s="200">
        <v>133.96</v>
      </c>
      <c r="T38" s="198"/>
      <c r="U38" s="198"/>
      <c r="V38" s="198"/>
      <c r="W38" s="198"/>
      <c r="X38" s="198"/>
      <c r="Y38" s="198"/>
      <c r="Z38" s="198"/>
      <c r="AA38" s="199" t="s">
        <v>63</v>
      </c>
      <c r="AB38" s="199" t="s">
        <v>64</v>
      </c>
      <c r="AC38" s="199" t="s">
        <v>138</v>
      </c>
      <c r="AD38" s="199" t="s">
        <v>88</v>
      </c>
      <c r="AE38" s="199" t="s">
        <v>67</v>
      </c>
      <c r="AF38" s="199">
        <v>137706</v>
      </c>
      <c r="AG38" s="199" t="s">
        <v>144</v>
      </c>
      <c r="AH38" s="199">
        <v>4</v>
      </c>
      <c r="AI38" s="199" t="s">
        <v>90</v>
      </c>
      <c r="AJ38" s="199">
        <v>7</v>
      </c>
      <c r="AK38" s="199">
        <v>2110</v>
      </c>
      <c r="AL38" s="199">
        <v>2110</v>
      </c>
      <c r="AM38" s="199">
        <v>167</v>
      </c>
      <c r="AN38" s="200">
        <v>1.9167767195100001</v>
      </c>
      <c r="AO38" s="201">
        <v>1</v>
      </c>
      <c r="AP38" s="214">
        <f t="shared" si="0"/>
        <v>1.9167767195100001</v>
      </c>
      <c r="AQ38" s="202">
        <v>7.0282369999999998</v>
      </c>
      <c r="AR38" s="203">
        <v>2.3066900000000001</v>
      </c>
      <c r="AS38" s="214">
        <f t="shared" si="1"/>
        <v>13.471561060798804</v>
      </c>
      <c r="AT38" s="214">
        <f t="shared" si="2"/>
        <v>4.4214096911265219</v>
      </c>
      <c r="AU38" s="201">
        <v>0.97019999999999995</v>
      </c>
      <c r="AV38" s="201">
        <v>0.98009999999999997</v>
      </c>
      <c r="AW38" s="214">
        <f t="shared" si="3"/>
        <v>13.070108541186999</v>
      </c>
      <c r="AX38" s="214">
        <f t="shared" si="4"/>
        <v>4.3334236382731044</v>
      </c>
    </row>
    <row r="39" spans="1:50">
      <c r="A39" s="199">
        <v>18</v>
      </c>
      <c r="B39" s="199" t="s">
        <v>135</v>
      </c>
      <c r="C39" s="199" t="s">
        <v>135</v>
      </c>
      <c r="D39" s="199" t="s">
        <v>52</v>
      </c>
      <c r="E39" s="199" t="s">
        <v>53</v>
      </c>
      <c r="F39" s="199" t="s">
        <v>54</v>
      </c>
      <c r="G39" s="199" t="s">
        <v>55</v>
      </c>
      <c r="H39" s="198"/>
      <c r="I39" s="199" t="s">
        <v>136</v>
      </c>
      <c r="J39" s="198"/>
      <c r="K39" s="199">
        <v>0</v>
      </c>
      <c r="L39" s="199">
        <v>0</v>
      </c>
      <c r="M39" s="200">
        <v>0</v>
      </c>
      <c r="N39" s="200">
        <v>0</v>
      </c>
      <c r="O39" s="198"/>
      <c r="P39" s="198"/>
      <c r="Q39" s="199" t="s">
        <v>137</v>
      </c>
      <c r="R39" s="200">
        <v>133.96</v>
      </c>
      <c r="S39" s="200">
        <v>133.96</v>
      </c>
      <c r="T39" s="198"/>
      <c r="U39" s="198"/>
      <c r="V39" s="198"/>
      <c r="W39" s="198"/>
      <c r="X39" s="198"/>
      <c r="Y39" s="198"/>
      <c r="Z39" s="198"/>
      <c r="AA39" s="199" t="s">
        <v>63</v>
      </c>
      <c r="AB39" s="199" t="s">
        <v>64</v>
      </c>
      <c r="AC39" s="199" t="s">
        <v>138</v>
      </c>
      <c r="AD39" s="199" t="s">
        <v>88</v>
      </c>
      <c r="AE39" s="199" t="s">
        <v>67</v>
      </c>
      <c r="AF39" s="199">
        <v>138206</v>
      </c>
      <c r="AG39" s="199" t="s">
        <v>144</v>
      </c>
      <c r="AH39" s="199">
        <v>4</v>
      </c>
      <c r="AI39" s="199" t="s">
        <v>70</v>
      </c>
      <c r="AJ39" s="199">
        <v>13</v>
      </c>
      <c r="AK39" s="199">
        <v>6410</v>
      </c>
      <c r="AL39" s="199">
        <v>6410</v>
      </c>
      <c r="AM39" s="199">
        <v>173</v>
      </c>
      <c r="AN39" s="200">
        <v>6.3459113761499999E-2</v>
      </c>
      <c r="AO39" s="201">
        <v>0.996</v>
      </c>
      <c r="AP39" s="214">
        <f t="shared" si="0"/>
        <v>6.3205277306454005E-2</v>
      </c>
      <c r="AQ39" s="202">
        <v>2.8958840000000001</v>
      </c>
      <c r="AR39" s="203">
        <v>9.5310000000000006E-2</v>
      </c>
      <c r="AS39" s="214">
        <f t="shared" si="1"/>
        <v>0.18303515126732325</v>
      </c>
      <c r="AT39" s="214">
        <f t="shared" si="2"/>
        <v>6.0240949800781313E-3</v>
      </c>
      <c r="AU39" s="201">
        <v>0.97019999999999995</v>
      </c>
      <c r="AV39" s="201">
        <v>0.98009999999999997</v>
      </c>
      <c r="AW39" s="214">
        <f t="shared" si="3"/>
        <v>0.17758070375955701</v>
      </c>
      <c r="AX39" s="214">
        <f t="shared" si="4"/>
        <v>5.9042154899745765E-3</v>
      </c>
    </row>
    <row r="40" spans="1:50">
      <c r="A40" s="199">
        <v>18</v>
      </c>
      <c r="B40" s="199" t="s">
        <v>135</v>
      </c>
      <c r="C40" s="199" t="s">
        <v>135</v>
      </c>
      <c r="D40" s="199" t="s">
        <v>52</v>
      </c>
      <c r="E40" s="199" t="s">
        <v>53</v>
      </c>
      <c r="F40" s="199" t="s">
        <v>54</v>
      </c>
      <c r="G40" s="199" t="s">
        <v>55</v>
      </c>
      <c r="H40" s="198"/>
      <c r="I40" s="199" t="s">
        <v>136</v>
      </c>
      <c r="J40" s="198"/>
      <c r="K40" s="199">
        <v>0</v>
      </c>
      <c r="L40" s="199">
        <v>0</v>
      </c>
      <c r="M40" s="200">
        <v>0</v>
      </c>
      <c r="N40" s="200">
        <v>0</v>
      </c>
      <c r="O40" s="198"/>
      <c r="P40" s="198"/>
      <c r="Q40" s="199" t="s">
        <v>137</v>
      </c>
      <c r="R40" s="200">
        <v>133.96</v>
      </c>
      <c r="S40" s="200">
        <v>133.96</v>
      </c>
      <c r="T40" s="198"/>
      <c r="U40" s="198"/>
      <c r="V40" s="198"/>
      <c r="W40" s="198"/>
      <c r="X40" s="198"/>
      <c r="Y40" s="198"/>
      <c r="Z40" s="198"/>
      <c r="AA40" s="199" t="s">
        <v>63</v>
      </c>
      <c r="AB40" s="199" t="s">
        <v>64</v>
      </c>
      <c r="AC40" s="199" t="s">
        <v>138</v>
      </c>
      <c r="AD40" s="199" t="s">
        <v>88</v>
      </c>
      <c r="AE40" s="199" t="s">
        <v>67</v>
      </c>
      <c r="AF40" s="199">
        <v>137943</v>
      </c>
      <c r="AG40" s="199" t="s">
        <v>144</v>
      </c>
      <c r="AH40" s="199">
        <v>4</v>
      </c>
      <c r="AI40" s="199" t="s">
        <v>90</v>
      </c>
      <c r="AJ40" s="199">
        <v>7</v>
      </c>
      <c r="AK40" s="199">
        <v>2110</v>
      </c>
      <c r="AL40" s="199">
        <v>2110</v>
      </c>
      <c r="AM40" s="199">
        <v>167</v>
      </c>
      <c r="AN40" s="200">
        <v>0.43761368478200002</v>
      </c>
      <c r="AO40" s="201">
        <v>1</v>
      </c>
      <c r="AP40" s="214">
        <f t="shared" si="0"/>
        <v>0.43761368478200002</v>
      </c>
      <c r="AQ40" s="202">
        <v>7.0282369999999998</v>
      </c>
      <c r="AR40" s="203">
        <v>2.3066900000000001</v>
      </c>
      <c r="AS40" s="214">
        <f t="shared" si="1"/>
        <v>3.0756526910911894</v>
      </c>
      <c r="AT40" s="214">
        <f t="shared" si="2"/>
        <v>1.0094391105497917</v>
      </c>
      <c r="AU40" s="201">
        <v>0.97019999999999995</v>
      </c>
      <c r="AV40" s="201">
        <v>0.98009999999999997</v>
      </c>
      <c r="AW40" s="214">
        <f t="shared" si="3"/>
        <v>2.9839982408966716</v>
      </c>
      <c r="AX40" s="214">
        <f t="shared" si="4"/>
        <v>0.98935127224985087</v>
      </c>
    </row>
    <row r="41" spans="1:50">
      <c r="A41" s="199">
        <v>18</v>
      </c>
      <c r="B41" s="199" t="s">
        <v>135</v>
      </c>
      <c r="C41" s="199" t="s">
        <v>135</v>
      </c>
      <c r="D41" s="199" t="s">
        <v>52</v>
      </c>
      <c r="E41" s="199" t="s">
        <v>53</v>
      </c>
      <c r="F41" s="199" t="s">
        <v>54</v>
      </c>
      <c r="G41" s="199" t="s">
        <v>55</v>
      </c>
      <c r="H41" s="198"/>
      <c r="I41" s="199" t="s">
        <v>136</v>
      </c>
      <c r="J41" s="198"/>
      <c r="K41" s="199">
        <v>0</v>
      </c>
      <c r="L41" s="199">
        <v>0</v>
      </c>
      <c r="M41" s="200">
        <v>0</v>
      </c>
      <c r="N41" s="200">
        <v>0</v>
      </c>
      <c r="O41" s="198"/>
      <c r="P41" s="198"/>
      <c r="Q41" s="199" t="s">
        <v>137</v>
      </c>
      <c r="R41" s="200">
        <v>133.96</v>
      </c>
      <c r="S41" s="200">
        <v>133.96</v>
      </c>
      <c r="T41" s="198"/>
      <c r="U41" s="198"/>
      <c r="V41" s="198"/>
      <c r="W41" s="198"/>
      <c r="X41" s="198"/>
      <c r="Y41" s="198"/>
      <c r="Z41" s="198"/>
      <c r="AA41" s="199" t="s">
        <v>63</v>
      </c>
      <c r="AB41" s="199" t="s">
        <v>64</v>
      </c>
      <c r="AC41" s="199" t="s">
        <v>138</v>
      </c>
      <c r="AD41" s="199" t="s">
        <v>88</v>
      </c>
      <c r="AE41" s="199" t="s">
        <v>67</v>
      </c>
      <c r="AF41" s="199">
        <v>137706</v>
      </c>
      <c r="AG41" s="199" t="s">
        <v>144</v>
      </c>
      <c r="AH41" s="199">
        <v>4</v>
      </c>
      <c r="AI41" s="199" t="s">
        <v>90</v>
      </c>
      <c r="AJ41" s="199">
        <v>7</v>
      </c>
      <c r="AK41" s="199">
        <v>2110</v>
      </c>
      <c r="AL41" s="199">
        <v>2110</v>
      </c>
      <c r="AM41" s="199">
        <v>167</v>
      </c>
      <c r="AN41" s="200">
        <v>0.301321744196</v>
      </c>
      <c r="AO41" s="201">
        <v>1</v>
      </c>
      <c r="AP41" s="214">
        <f t="shared" si="0"/>
        <v>0.301321744196</v>
      </c>
      <c r="AQ41" s="202">
        <v>7.0282369999999998</v>
      </c>
      <c r="AR41" s="203">
        <v>2.3066900000000001</v>
      </c>
      <c r="AS41" s="214">
        <f t="shared" si="1"/>
        <v>2.1177606314628625</v>
      </c>
      <c r="AT41" s="214">
        <f t="shared" si="2"/>
        <v>0.69505585411947124</v>
      </c>
      <c r="AU41" s="201">
        <v>0.97019999999999995</v>
      </c>
      <c r="AV41" s="201">
        <v>0.98009999999999997</v>
      </c>
      <c r="AW41" s="214">
        <f t="shared" si="3"/>
        <v>2.0546513646452693</v>
      </c>
      <c r="AX41" s="214">
        <f t="shared" si="4"/>
        <v>0.6812242426224937</v>
      </c>
    </row>
    <row r="42" spans="1:50">
      <c r="A42" s="199">
        <v>18</v>
      </c>
      <c r="B42" s="199" t="s">
        <v>135</v>
      </c>
      <c r="C42" s="199" t="s">
        <v>135</v>
      </c>
      <c r="D42" s="199" t="s">
        <v>52</v>
      </c>
      <c r="E42" s="199" t="s">
        <v>53</v>
      </c>
      <c r="F42" s="199" t="s">
        <v>54</v>
      </c>
      <c r="G42" s="199" t="s">
        <v>55</v>
      </c>
      <c r="H42" s="198"/>
      <c r="I42" s="199" t="s">
        <v>136</v>
      </c>
      <c r="J42" s="198"/>
      <c r="K42" s="199">
        <v>0</v>
      </c>
      <c r="L42" s="199">
        <v>0</v>
      </c>
      <c r="M42" s="200">
        <v>0</v>
      </c>
      <c r="N42" s="200">
        <v>0</v>
      </c>
      <c r="O42" s="198"/>
      <c r="P42" s="198"/>
      <c r="Q42" s="199" t="s">
        <v>137</v>
      </c>
      <c r="R42" s="200">
        <v>133.96</v>
      </c>
      <c r="S42" s="200">
        <v>133.96</v>
      </c>
      <c r="T42" s="198"/>
      <c r="U42" s="198"/>
      <c r="V42" s="198"/>
      <c r="W42" s="198"/>
      <c r="X42" s="198"/>
      <c r="Y42" s="198"/>
      <c r="Z42" s="198"/>
      <c r="AA42" s="199" t="s">
        <v>63</v>
      </c>
      <c r="AB42" s="199" t="s">
        <v>64</v>
      </c>
      <c r="AC42" s="199" t="s">
        <v>138</v>
      </c>
      <c r="AD42" s="199" t="s">
        <v>88</v>
      </c>
      <c r="AE42" s="199" t="s">
        <v>67</v>
      </c>
      <c r="AF42" s="199">
        <v>137759</v>
      </c>
      <c r="AG42" s="199" t="s">
        <v>144</v>
      </c>
      <c r="AH42" s="199">
        <v>4</v>
      </c>
      <c r="AI42" s="199" t="s">
        <v>70</v>
      </c>
      <c r="AJ42" s="199">
        <v>13</v>
      </c>
      <c r="AK42" s="199">
        <v>6210</v>
      </c>
      <c r="AL42" s="199">
        <v>6210</v>
      </c>
      <c r="AM42" s="199">
        <v>173</v>
      </c>
      <c r="AN42" s="200">
        <v>1.05173292414E-2</v>
      </c>
      <c r="AO42" s="201">
        <v>0.996</v>
      </c>
      <c r="AP42" s="214">
        <f t="shared" si="0"/>
        <v>1.0475259924434399E-2</v>
      </c>
      <c r="AQ42" s="202">
        <v>2.8958840000000001</v>
      </c>
      <c r="AR42" s="203">
        <v>9.5310000000000006E-2</v>
      </c>
      <c r="AS42" s="214">
        <f t="shared" si="1"/>
        <v>3.0335137611010789E-2</v>
      </c>
      <c r="AT42" s="214">
        <f t="shared" si="2"/>
        <v>9.9839702339784273E-4</v>
      </c>
      <c r="AU42" s="201">
        <v>0.97019999999999995</v>
      </c>
      <c r="AV42" s="201">
        <v>0.98009999999999997</v>
      </c>
      <c r="AW42" s="214">
        <f t="shared" si="3"/>
        <v>2.9431150510202665E-2</v>
      </c>
      <c r="AX42" s="214">
        <f t="shared" si="4"/>
        <v>9.785289226322256E-4</v>
      </c>
    </row>
    <row r="43" spans="1:50">
      <c r="A43" s="199">
        <v>18</v>
      </c>
      <c r="B43" s="199" t="s">
        <v>135</v>
      </c>
      <c r="C43" s="199" t="s">
        <v>135</v>
      </c>
      <c r="D43" s="199" t="s">
        <v>52</v>
      </c>
      <c r="E43" s="199" t="s">
        <v>53</v>
      </c>
      <c r="F43" s="199" t="s">
        <v>54</v>
      </c>
      <c r="G43" s="199" t="s">
        <v>55</v>
      </c>
      <c r="H43" s="198"/>
      <c r="I43" s="199" t="s">
        <v>136</v>
      </c>
      <c r="J43" s="198"/>
      <c r="K43" s="199">
        <v>0</v>
      </c>
      <c r="L43" s="199">
        <v>0</v>
      </c>
      <c r="M43" s="200">
        <v>0</v>
      </c>
      <c r="N43" s="200">
        <v>0</v>
      </c>
      <c r="O43" s="198"/>
      <c r="P43" s="198"/>
      <c r="Q43" s="199" t="s">
        <v>137</v>
      </c>
      <c r="R43" s="200">
        <v>133.96</v>
      </c>
      <c r="S43" s="200">
        <v>133.96</v>
      </c>
      <c r="T43" s="198"/>
      <c r="U43" s="198"/>
      <c r="V43" s="198"/>
      <c r="W43" s="198"/>
      <c r="X43" s="198"/>
      <c r="Y43" s="198"/>
      <c r="Z43" s="198"/>
      <c r="AA43" s="199" t="s">
        <v>63</v>
      </c>
      <c r="AB43" s="199" t="s">
        <v>64</v>
      </c>
      <c r="AC43" s="199" t="s">
        <v>138</v>
      </c>
      <c r="AD43" s="199" t="s">
        <v>88</v>
      </c>
      <c r="AE43" s="199" t="s">
        <v>67</v>
      </c>
      <c r="AF43" s="199">
        <v>136895</v>
      </c>
      <c r="AG43" s="199" t="s">
        <v>144</v>
      </c>
      <c r="AH43" s="199">
        <v>4</v>
      </c>
      <c r="AI43" s="199" t="s">
        <v>69</v>
      </c>
      <c r="AJ43" s="199">
        <v>11</v>
      </c>
      <c r="AK43" s="199">
        <v>4110</v>
      </c>
      <c r="AL43" s="199">
        <v>4110</v>
      </c>
      <c r="AM43" s="199">
        <v>171</v>
      </c>
      <c r="AN43" s="200">
        <v>0.29519957424499998</v>
      </c>
      <c r="AO43" s="201">
        <v>1</v>
      </c>
      <c r="AP43" s="214">
        <f t="shared" si="0"/>
        <v>0.29519957424499998</v>
      </c>
      <c r="AQ43" s="202">
        <v>4.2315709999999997</v>
      </c>
      <c r="AR43" s="203">
        <v>0.14641000000000001</v>
      </c>
      <c r="AS43" s="214">
        <f t="shared" si="1"/>
        <v>1.2491579575874887</v>
      </c>
      <c r="AT43" s="214">
        <f t="shared" si="2"/>
        <v>4.3220169665210452E-2</v>
      </c>
      <c r="AU43" s="201">
        <v>0.97019999999999995</v>
      </c>
      <c r="AV43" s="201">
        <v>0.98009999999999997</v>
      </c>
      <c r="AW43" s="214">
        <f t="shared" si="3"/>
        <v>1.2119330504513814</v>
      </c>
      <c r="AX43" s="214">
        <f t="shared" si="4"/>
        <v>4.2360088288872763E-2</v>
      </c>
    </row>
    <row r="44" spans="1:50">
      <c r="A44" s="199">
        <v>18</v>
      </c>
      <c r="B44" s="199" t="s">
        <v>135</v>
      </c>
      <c r="C44" s="199" t="s">
        <v>135</v>
      </c>
      <c r="D44" s="199" t="s">
        <v>52</v>
      </c>
      <c r="E44" s="199" t="s">
        <v>53</v>
      </c>
      <c r="F44" s="199" t="s">
        <v>54</v>
      </c>
      <c r="G44" s="199" t="s">
        <v>55</v>
      </c>
      <c r="H44" s="198"/>
      <c r="I44" s="199" t="s">
        <v>136</v>
      </c>
      <c r="J44" s="198"/>
      <c r="K44" s="199">
        <v>0</v>
      </c>
      <c r="L44" s="199">
        <v>0</v>
      </c>
      <c r="M44" s="200">
        <v>0</v>
      </c>
      <c r="N44" s="200">
        <v>0</v>
      </c>
      <c r="O44" s="198"/>
      <c r="P44" s="198"/>
      <c r="Q44" s="199" t="s">
        <v>137</v>
      </c>
      <c r="R44" s="200">
        <v>133.96</v>
      </c>
      <c r="S44" s="200">
        <v>133.96</v>
      </c>
      <c r="T44" s="198"/>
      <c r="U44" s="198"/>
      <c r="V44" s="198"/>
      <c r="W44" s="198"/>
      <c r="X44" s="198"/>
      <c r="Y44" s="198"/>
      <c r="Z44" s="198"/>
      <c r="AA44" s="199" t="s">
        <v>63</v>
      </c>
      <c r="AB44" s="199" t="s">
        <v>64</v>
      </c>
      <c r="AC44" s="199" t="s">
        <v>138</v>
      </c>
      <c r="AD44" s="199" t="s">
        <v>88</v>
      </c>
      <c r="AE44" s="199" t="s">
        <v>67</v>
      </c>
      <c r="AF44" s="199">
        <v>137706</v>
      </c>
      <c r="AG44" s="199" t="s">
        <v>144</v>
      </c>
      <c r="AH44" s="199">
        <v>4</v>
      </c>
      <c r="AI44" s="199" t="s">
        <v>90</v>
      </c>
      <c r="AJ44" s="199">
        <v>7</v>
      </c>
      <c r="AK44" s="199">
        <v>2110</v>
      </c>
      <c r="AL44" s="199">
        <v>2110</v>
      </c>
      <c r="AM44" s="199">
        <v>167</v>
      </c>
      <c r="AN44" s="200">
        <v>6.8508210112800004E-3</v>
      </c>
      <c r="AO44" s="201">
        <v>1</v>
      </c>
      <c r="AP44" s="214">
        <f t="shared" si="0"/>
        <v>6.8508210112800004E-3</v>
      </c>
      <c r="AQ44" s="202">
        <v>7.0282369999999998</v>
      </c>
      <c r="AR44" s="203">
        <v>2.3066900000000001</v>
      </c>
      <c r="AS44" s="214">
        <f t="shared" si="1"/>
        <v>4.8149193711855512E-2</v>
      </c>
      <c r="AT44" s="214">
        <f t="shared" si="2"/>
        <v>1.5802720318509465E-2</v>
      </c>
      <c r="AU44" s="201">
        <v>0.97019999999999995</v>
      </c>
      <c r="AV44" s="201">
        <v>0.98009999999999997</v>
      </c>
      <c r="AW44" s="214">
        <f t="shared" si="3"/>
        <v>4.6714347739242212E-2</v>
      </c>
      <c r="AX44" s="214">
        <f t="shared" si="4"/>
        <v>1.5488246184171125E-2</v>
      </c>
    </row>
    <row r="45" spans="1:50">
      <c r="A45" s="199">
        <v>18</v>
      </c>
      <c r="B45" s="199" t="s">
        <v>135</v>
      </c>
      <c r="C45" s="199" t="s">
        <v>135</v>
      </c>
      <c r="D45" s="199" t="s">
        <v>52</v>
      </c>
      <c r="E45" s="199" t="s">
        <v>53</v>
      </c>
      <c r="F45" s="199" t="s">
        <v>54</v>
      </c>
      <c r="G45" s="199" t="s">
        <v>55</v>
      </c>
      <c r="H45" s="198"/>
      <c r="I45" s="199" t="s">
        <v>136</v>
      </c>
      <c r="J45" s="198"/>
      <c r="K45" s="199">
        <v>0</v>
      </c>
      <c r="L45" s="199">
        <v>0</v>
      </c>
      <c r="M45" s="200">
        <v>0</v>
      </c>
      <c r="N45" s="200">
        <v>0</v>
      </c>
      <c r="O45" s="198"/>
      <c r="P45" s="198"/>
      <c r="Q45" s="199" t="s">
        <v>137</v>
      </c>
      <c r="R45" s="200">
        <v>133.96</v>
      </c>
      <c r="S45" s="200">
        <v>133.96</v>
      </c>
      <c r="T45" s="198"/>
      <c r="U45" s="198"/>
      <c r="V45" s="198"/>
      <c r="W45" s="198"/>
      <c r="X45" s="198"/>
      <c r="Y45" s="198"/>
      <c r="Z45" s="198"/>
      <c r="AA45" s="199" t="s">
        <v>63</v>
      </c>
      <c r="AB45" s="199" t="s">
        <v>64</v>
      </c>
      <c r="AC45" s="199" t="s">
        <v>138</v>
      </c>
      <c r="AD45" s="199" t="s">
        <v>88</v>
      </c>
      <c r="AE45" s="199" t="s">
        <v>67</v>
      </c>
      <c r="AF45" s="199">
        <v>137759</v>
      </c>
      <c r="AG45" s="199" t="s">
        <v>144</v>
      </c>
      <c r="AH45" s="199">
        <v>4</v>
      </c>
      <c r="AI45" s="199" t="s">
        <v>70</v>
      </c>
      <c r="AJ45" s="199">
        <v>13</v>
      </c>
      <c r="AK45" s="199">
        <v>6210</v>
      </c>
      <c r="AL45" s="199">
        <v>6210</v>
      </c>
      <c r="AM45" s="199">
        <v>173</v>
      </c>
      <c r="AN45" s="200">
        <v>0.14735230574200001</v>
      </c>
      <c r="AO45" s="201">
        <v>0.996</v>
      </c>
      <c r="AP45" s="214">
        <f t="shared" si="0"/>
        <v>0.14676289651903202</v>
      </c>
      <c r="AQ45" s="202">
        <v>2.8958840000000001</v>
      </c>
      <c r="AR45" s="203">
        <v>9.5310000000000006E-2</v>
      </c>
      <c r="AS45" s="214">
        <f t="shared" si="1"/>
        <v>0.42500832382312054</v>
      </c>
      <c r="AT45" s="214">
        <f t="shared" si="2"/>
        <v>1.3987971667228942E-2</v>
      </c>
      <c r="AU45" s="201">
        <v>0.97019999999999995</v>
      </c>
      <c r="AV45" s="201">
        <v>0.98009999999999997</v>
      </c>
      <c r="AW45" s="214">
        <f t="shared" si="3"/>
        <v>0.41234307577319151</v>
      </c>
      <c r="AX45" s="214">
        <f t="shared" si="4"/>
        <v>1.3709611031051085E-2</v>
      </c>
    </row>
    <row r="46" spans="1:50">
      <c r="A46" s="199">
        <v>18</v>
      </c>
      <c r="B46" s="199" t="s">
        <v>135</v>
      </c>
      <c r="C46" s="199" t="s">
        <v>135</v>
      </c>
      <c r="D46" s="199" t="s">
        <v>52</v>
      </c>
      <c r="E46" s="199" t="s">
        <v>53</v>
      </c>
      <c r="F46" s="199" t="s">
        <v>54</v>
      </c>
      <c r="G46" s="199" t="s">
        <v>55</v>
      </c>
      <c r="H46" s="198"/>
      <c r="I46" s="199" t="s">
        <v>136</v>
      </c>
      <c r="J46" s="198"/>
      <c r="K46" s="199">
        <v>0</v>
      </c>
      <c r="L46" s="199">
        <v>0</v>
      </c>
      <c r="M46" s="200">
        <v>0</v>
      </c>
      <c r="N46" s="200">
        <v>0</v>
      </c>
      <c r="O46" s="198"/>
      <c r="P46" s="198"/>
      <c r="Q46" s="199" t="s">
        <v>137</v>
      </c>
      <c r="R46" s="200">
        <v>133.96</v>
      </c>
      <c r="S46" s="200">
        <v>133.96</v>
      </c>
      <c r="T46" s="198"/>
      <c r="U46" s="198"/>
      <c r="V46" s="198"/>
      <c r="W46" s="198"/>
      <c r="X46" s="198"/>
      <c r="Y46" s="198"/>
      <c r="Z46" s="198"/>
      <c r="AA46" s="199" t="s">
        <v>63</v>
      </c>
      <c r="AB46" s="199" t="s">
        <v>64</v>
      </c>
      <c r="AC46" s="199" t="s">
        <v>138</v>
      </c>
      <c r="AD46" s="199" t="s">
        <v>88</v>
      </c>
      <c r="AE46" s="199" t="s">
        <v>67</v>
      </c>
      <c r="AF46" s="199">
        <v>136895</v>
      </c>
      <c r="AG46" s="199" t="s">
        <v>144</v>
      </c>
      <c r="AH46" s="199">
        <v>4</v>
      </c>
      <c r="AI46" s="199" t="s">
        <v>69</v>
      </c>
      <c r="AJ46" s="199">
        <v>11</v>
      </c>
      <c r="AK46" s="199">
        <v>4110</v>
      </c>
      <c r="AL46" s="199">
        <v>4110</v>
      </c>
      <c r="AM46" s="199">
        <v>171</v>
      </c>
      <c r="AN46" s="200">
        <v>0.56595372276599998</v>
      </c>
      <c r="AO46" s="201">
        <v>1</v>
      </c>
      <c r="AP46" s="214">
        <f t="shared" si="0"/>
        <v>0.56595372276599998</v>
      </c>
      <c r="AQ46" s="202">
        <v>4.2315709999999997</v>
      </c>
      <c r="AR46" s="203">
        <v>0.14641000000000001</v>
      </c>
      <c r="AS46" s="214">
        <f t="shared" si="1"/>
        <v>2.3948733605986452</v>
      </c>
      <c r="AT46" s="214">
        <f t="shared" si="2"/>
        <v>8.286128455017007E-2</v>
      </c>
      <c r="AU46" s="201">
        <v>0.97019999999999995</v>
      </c>
      <c r="AV46" s="201">
        <v>0.98009999999999997</v>
      </c>
      <c r="AW46" s="214">
        <f t="shared" si="3"/>
        <v>2.3235061344528054</v>
      </c>
      <c r="AX46" s="214">
        <f t="shared" si="4"/>
        <v>8.1212344987621685E-2</v>
      </c>
    </row>
    <row r="47" spans="1:50">
      <c r="A47" s="199">
        <v>18</v>
      </c>
      <c r="B47" s="199" t="s">
        <v>135</v>
      </c>
      <c r="C47" s="199" t="s">
        <v>135</v>
      </c>
      <c r="D47" s="199" t="s">
        <v>52</v>
      </c>
      <c r="E47" s="199" t="s">
        <v>53</v>
      </c>
      <c r="F47" s="199" t="s">
        <v>54</v>
      </c>
      <c r="G47" s="199" t="s">
        <v>55</v>
      </c>
      <c r="H47" s="198"/>
      <c r="I47" s="199" t="s">
        <v>136</v>
      </c>
      <c r="J47" s="198"/>
      <c r="K47" s="199">
        <v>0</v>
      </c>
      <c r="L47" s="199">
        <v>0</v>
      </c>
      <c r="M47" s="200">
        <v>0</v>
      </c>
      <c r="N47" s="200">
        <v>0</v>
      </c>
      <c r="O47" s="198"/>
      <c r="P47" s="198"/>
      <c r="Q47" s="199" t="s">
        <v>137</v>
      </c>
      <c r="R47" s="200">
        <v>133.96</v>
      </c>
      <c r="S47" s="200">
        <v>133.96</v>
      </c>
      <c r="T47" s="198"/>
      <c r="U47" s="198"/>
      <c r="V47" s="198"/>
      <c r="W47" s="198"/>
      <c r="X47" s="198"/>
      <c r="Y47" s="198"/>
      <c r="Z47" s="198"/>
      <c r="AA47" s="199" t="s">
        <v>63</v>
      </c>
      <c r="AB47" s="199" t="s">
        <v>64</v>
      </c>
      <c r="AC47" s="199" t="s">
        <v>138</v>
      </c>
      <c r="AD47" s="199" t="s">
        <v>88</v>
      </c>
      <c r="AE47" s="199" t="s">
        <v>67</v>
      </c>
      <c r="AF47" s="199">
        <v>137706</v>
      </c>
      <c r="AG47" s="199" t="s">
        <v>144</v>
      </c>
      <c r="AH47" s="199">
        <v>4</v>
      </c>
      <c r="AI47" s="199" t="s">
        <v>90</v>
      </c>
      <c r="AJ47" s="199">
        <v>7</v>
      </c>
      <c r="AK47" s="199">
        <v>2110</v>
      </c>
      <c r="AL47" s="199">
        <v>2110</v>
      </c>
      <c r="AM47" s="199">
        <v>167</v>
      </c>
      <c r="AN47" s="200">
        <v>0.37249008190999999</v>
      </c>
      <c r="AO47" s="201">
        <v>1</v>
      </c>
      <c r="AP47" s="214">
        <f t="shared" si="0"/>
        <v>0.37249008190999999</v>
      </c>
      <c r="AQ47" s="202">
        <v>7.0282369999999998</v>
      </c>
      <c r="AR47" s="203">
        <v>2.3066900000000001</v>
      </c>
      <c r="AS47" s="214">
        <f t="shared" si="1"/>
        <v>2.6179485758128926</v>
      </c>
      <c r="AT47" s="214">
        <f t="shared" si="2"/>
        <v>0.8592191470409779</v>
      </c>
      <c r="AU47" s="201">
        <v>0.97019999999999995</v>
      </c>
      <c r="AV47" s="201">
        <v>0.98009999999999997</v>
      </c>
      <c r="AW47" s="214">
        <f t="shared" si="3"/>
        <v>2.5399337082536682</v>
      </c>
      <c r="AX47" s="214">
        <f t="shared" si="4"/>
        <v>0.84212068601486245</v>
      </c>
    </row>
    <row r="48" spans="1:50">
      <c r="A48" s="199">
        <v>18</v>
      </c>
      <c r="B48" s="199" t="s">
        <v>135</v>
      </c>
      <c r="C48" s="199" t="s">
        <v>135</v>
      </c>
      <c r="D48" s="199" t="s">
        <v>52</v>
      </c>
      <c r="E48" s="199" t="s">
        <v>53</v>
      </c>
      <c r="F48" s="199" t="s">
        <v>54</v>
      </c>
      <c r="G48" s="199" t="s">
        <v>55</v>
      </c>
      <c r="H48" s="198"/>
      <c r="I48" s="199" t="s">
        <v>136</v>
      </c>
      <c r="J48" s="198"/>
      <c r="K48" s="199">
        <v>0</v>
      </c>
      <c r="L48" s="199">
        <v>0</v>
      </c>
      <c r="M48" s="200">
        <v>0</v>
      </c>
      <c r="N48" s="200">
        <v>0</v>
      </c>
      <c r="O48" s="198"/>
      <c r="P48" s="198"/>
      <c r="Q48" s="199" t="s">
        <v>137</v>
      </c>
      <c r="R48" s="200">
        <v>133.96</v>
      </c>
      <c r="S48" s="200">
        <v>133.96</v>
      </c>
      <c r="T48" s="198"/>
      <c r="U48" s="198"/>
      <c r="V48" s="198"/>
      <c r="W48" s="198"/>
      <c r="X48" s="198"/>
      <c r="Y48" s="198"/>
      <c r="Z48" s="198"/>
      <c r="AA48" s="199" t="s">
        <v>63</v>
      </c>
      <c r="AB48" s="199" t="s">
        <v>64</v>
      </c>
      <c r="AC48" s="199" t="s">
        <v>138</v>
      </c>
      <c r="AD48" s="199" t="s">
        <v>88</v>
      </c>
      <c r="AE48" s="199" t="s">
        <v>67</v>
      </c>
      <c r="AF48" s="199">
        <v>137943</v>
      </c>
      <c r="AG48" s="199" t="s">
        <v>144</v>
      </c>
      <c r="AH48" s="199">
        <v>4</v>
      </c>
      <c r="AI48" s="199" t="s">
        <v>90</v>
      </c>
      <c r="AJ48" s="199">
        <v>7</v>
      </c>
      <c r="AK48" s="199">
        <v>2110</v>
      </c>
      <c r="AL48" s="199">
        <v>2110</v>
      </c>
      <c r="AM48" s="199">
        <v>167</v>
      </c>
      <c r="AN48" s="200">
        <v>0.40983219173800001</v>
      </c>
      <c r="AO48" s="201">
        <v>1</v>
      </c>
      <c r="AP48" s="214">
        <f t="shared" si="0"/>
        <v>0.40983219173800001</v>
      </c>
      <c r="AQ48" s="202">
        <v>7.0282369999999998</v>
      </c>
      <c r="AR48" s="203">
        <v>2.3066900000000001</v>
      </c>
      <c r="AS48" s="214">
        <f t="shared" si="1"/>
        <v>2.880397773764106</v>
      </c>
      <c r="AT48" s="214">
        <f t="shared" si="2"/>
        <v>0.94535581836012728</v>
      </c>
      <c r="AU48" s="201">
        <v>0.97019999999999995</v>
      </c>
      <c r="AV48" s="201">
        <v>0.98009999999999997</v>
      </c>
      <c r="AW48" s="214">
        <f t="shared" si="3"/>
        <v>2.7945619201059353</v>
      </c>
      <c r="AX48" s="214">
        <f t="shared" si="4"/>
        <v>0.92654323757476076</v>
      </c>
    </row>
    <row r="49" spans="1:50">
      <c r="A49" s="199">
        <v>18</v>
      </c>
      <c r="B49" s="199" t="s">
        <v>135</v>
      </c>
      <c r="C49" s="199" t="s">
        <v>135</v>
      </c>
      <c r="D49" s="199" t="s">
        <v>52</v>
      </c>
      <c r="E49" s="199" t="s">
        <v>53</v>
      </c>
      <c r="F49" s="199" t="s">
        <v>54</v>
      </c>
      <c r="G49" s="199" t="s">
        <v>55</v>
      </c>
      <c r="H49" s="198"/>
      <c r="I49" s="199" t="s">
        <v>136</v>
      </c>
      <c r="J49" s="198"/>
      <c r="K49" s="199">
        <v>0</v>
      </c>
      <c r="L49" s="199">
        <v>0</v>
      </c>
      <c r="M49" s="200">
        <v>0</v>
      </c>
      <c r="N49" s="200">
        <v>0</v>
      </c>
      <c r="O49" s="198"/>
      <c r="P49" s="198"/>
      <c r="Q49" s="199" t="s">
        <v>137</v>
      </c>
      <c r="R49" s="200">
        <v>133.96</v>
      </c>
      <c r="S49" s="200">
        <v>133.96</v>
      </c>
      <c r="T49" s="198"/>
      <c r="U49" s="198"/>
      <c r="V49" s="198"/>
      <c r="W49" s="198"/>
      <c r="X49" s="198"/>
      <c r="Y49" s="198"/>
      <c r="Z49" s="198"/>
      <c r="AA49" s="199" t="s">
        <v>63</v>
      </c>
      <c r="AB49" s="199" t="s">
        <v>64</v>
      </c>
      <c r="AC49" s="199" t="s">
        <v>138</v>
      </c>
      <c r="AD49" s="199" t="s">
        <v>88</v>
      </c>
      <c r="AE49" s="199" t="s">
        <v>67</v>
      </c>
      <c r="AF49" s="199">
        <v>137943</v>
      </c>
      <c r="AG49" s="199" t="s">
        <v>144</v>
      </c>
      <c r="AH49" s="199">
        <v>4</v>
      </c>
      <c r="AI49" s="199" t="s">
        <v>90</v>
      </c>
      <c r="AJ49" s="199">
        <v>7</v>
      </c>
      <c r="AK49" s="199">
        <v>2110</v>
      </c>
      <c r="AL49" s="199">
        <v>2110</v>
      </c>
      <c r="AM49" s="199">
        <v>167</v>
      </c>
      <c r="AN49" s="200">
        <v>0.668997184084</v>
      </c>
      <c r="AO49" s="201">
        <v>1</v>
      </c>
      <c r="AP49" s="214">
        <f t="shared" si="0"/>
        <v>0.668997184084</v>
      </c>
      <c r="AQ49" s="202">
        <v>7.0282369999999998</v>
      </c>
      <c r="AR49" s="203">
        <v>2.3066900000000001</v>
      </c>
      <c r="AS49" s="214">
        <f t="shared" si="1"/>
        <v>4.7018707620749796</v>
      </c>
      <c r="AT49" s="214">
        <f t="shared" si="2"/>
        <v>1.5431691145547219</v>
      </c>
      <c r="AU49" s="201">
        <v>0.97019999999999995</v>
      </c>
      <c r="AV49" s="201">
        <v>0.98009999999999997</v>
      </c>
      <c r="AW49" s="214">
        <f t="shared" si="3"/>
        <v>4.5617550133651452</v>
      </c>
      <c r="AX49" s="214">
        <f t="shared" si="4"/>
        <v>1.512460049175083</v>
      </c>
    </row>
    <row r="50" spans="1:50">
      <c r="A50" s="199">
        <v>18</v>
      </c>
      <c r="B50" s="199" t="s">
        <v>135</v>
      </c>
      <c r="C50" s="199" t="s">
        <v>135</v>
      </c>
      <c r="D50" s="199" t="s">
        <v>52</v>
      </c>
      <c r="E50" s="199" t="s">
        <v>53</v>
      </c>
      <c r="F50" s="199" t="s">
        <v>54</v>
      </c>
      <c r="G50" s="199" t="s">
        <v>55</v>
      </c>
      <c r="H50" s="198"/>
      <c r="I50" s="199" t="s">
        <v>136</v>
      </c>
      <c r="J50" s="198"/>
      <c r="K50" s="199">
        <v>0</v>
      </c>
      <c r="L50" s="199">
        <v>0</v>
      </c>
      <c r="M50" s="200">
        <v>0</v>
      </c>
      <c r="N50" s="200">
        <v>0</v>
      </c>
      <c r="O50" s="198"/>
      <c r="P50" s="198"/>
      <c r="Q50" s="199" t="s">
        <v>137</v>
      </c>
      <c r="R50" s="200">
        <v>133.96</v>
      </c>
      <c r="S50" s="200">
        <v>133.96</v>
      </c>
      <c r="T50" s="198"/>
      <c r="U50" s="198"/>
      <c r="V50" s="198"/>
      <c r="W50" s="198"/>
      <c r="X50" s="198"/>
      <c r="Y50" s="198"/>
      <c r="Z50" s="198"/>
      <c r="AA50" s="199" t="s">
        <v>63</v>
      </c>
      <c r="AB50" s="199" t="s">
        <v>64</v>
      </c>
      <c r="AC50" s="199" t="s">
        <v>138</v>
      </c>
      <c r="AD50" s="199" t="s">
        <v>88</v>
      </c>
      <c r="AE50" s="199" t="s">
        <v>67</v>
      </c>
      <c r="AF50" s="199">
        <v>137706</v>
      </c>
      <c r="AG50" s="199" t="s">
        <v>144</v>
      </c>
      <c r="AH50" s="199">
        <v>4</v>
      </c>
      <c r="AI50" s="199" t="s">
        <v>90</v>
      </c>
      <c r="AJ50" s="199">
        <v>7</v>
      </c>
      <c r="AK50" s="199">
        <v>2110</v>
      </c>
      <c r="AL50" s="199">
        <v>2110</v>
      </c>
      <c r="AM50" s="199">
        <v>167</v>
      </c>
      <c r="AN50" s="200">
        <v>1.3394798726899999</v>
      </c>
      <c r="AO50" s="201">
        <v>1</v>
      </c>
      <c r="AP50" s="214">
        <f t="shared" si="0"/>
        <v>1.3394798726899999</v>
      </c>
      <c r="AQ50" s="202">
        <v>7.0282369999999998</v>
      </c>
      <c r="AR50" s="203">
        <v>2.3066900000000001</v>
      </c>
      <c r="AS50" s="214">
        <f t="shared" si="1"/>
        <v>9.4141820019951474</v>
      </c>
      <c r="AT50" s="214">
        <f t="shared" si="2"/>
        <v>3.089764827535296</v>
      </c>
      <c r="AU50" s="201">
        <v>0.97019999999999995</v>
      </c>
      <c r="AV50" s="201">
        <v>0.98009999999999997</v>
      </c>
      <c r="AW50" s="214">
        <f t="shared" si="3"/>
        <v>9.1336393783356922</v>
      </c>
      <c r="AX50" s="214">
        <f t="shared" si="4"/>
        <v>3.0282785074673435</v>
      </c>
    </row>
    <row r="51" spans="1:50">
      <c r="A51" s="199">
        <v>18</v>
      </c>
      <c r="B51" s="199" t="s">
        <v>135</v>
      </c>
      <c r="C51" s="199" t="s">
        <v>135</v>
      </c>
      <c r="D51" s="199" t="s">
        <v>52</v>
      </c>
      <c r="E51" s="199" t="s">
        <v>53</v>
      </c>
      <c r="F51" s="199" t="s">
        <v>54</v>
      </c>
      <c r="G51" s="199" t="s">
        <v>55</v>
      </c>
      <c r="H51" s="198"/>
      <c r="I51" s="199" t="s">
        <v>136</v>
      </c>
      <c r="J51" s="198"/>
      <c r="K51" s="199">
        <v>0</v>
      </c>
      <c r="L51" s="199">
        <v>0</v>
      </c>
      <c r="M51" s="200">
        <v>0</v>
      </c>
      <c r="N51" s="200">
        <v>0</v>
      </c>
      <c r="O51" s="198"/>
      <c r="P51" s="198"/>
      <c r="Q51" s="199" t="s">
        <v>137</v>
      </c>
      <c r="R51" s="200">
        <v>133.96</v>
      </c>
      <c r="S51" s="200">
        <v>133.96</v>
      </c>
      <c r="T51" s="198"/>
      <c r="U51" s="198"/>
      <c r="V51" s="198"/>
      <c r="W51" s="198"/>
      <c r="X51" s="198"/>
      <c r="Y51" s="198"/>
      <c r="Z51" s="198"/>
      <c r="AA51" s="199" t="s">
        <v>63</v>
      </c>
      <c r="AB51" s="199" t="s">
        <v>64</v>
      </c>
      <c r="AC51" s="199" t="s">
        <v>138</v>
      </c>
      <c r="AD51" s="199" t="s">
        <v>88</v>
      </c>
      <c r="AE51" s="199" t="s">
        <v>67</v>
      </c>
      <c r="AF51" s="199">
        <v>138014</v>
      </c>
      <c r="AG51" s="199" t="s">
        <v>144</v>
      </c>
      <c r="AH51" s="199">
        <v>4</v>
      </c>
      <c r="AI51" s="199" t="s">
        <v>70</v>
      </c>
      <c r="AJ51" s="199">
        <v>13</v>
      </c>
      <c r="AK51" s="199">
        <v>6170</v>
      </c>
      <c r="AL51" s="199">
        <v>6170</v>
      </c>
      <c r="AM51" s="199">
        <v>173</v>
      </c>
      <c r="AN51" s="200">
        <v>5.0366539709900002E-2</v>
      </c>
      <c r="AO51" s="201">
        <v>0.996</v>
      </c>
      <c r="AP51" s="214">
        <f t="shared" si="0"/>
        <v>5.0165073551060403E-2</v>
      </c>
      <c r="AQ51" s="202">
        <v>2.8958840000000001</v>
      </c>
      <c r="AR51" s="203">
        <v>9.5310000000000006E-2</v>
      </c>
      <c r="AS51" s="214">
        <f t="shared" si="1"/>
        <v>0.14527223385533902</v>
      </c>
      <c r="AT51" s="214">
        <f t="shared" si="2"/>
        <v>4.7812331601515675E-3</v>
      </c>
      <c r="AU51" s="201">
        <v>0.97019999999999995</v>
      </c>
      <c r="AV51" s="201">
        <v>0.98009999999999997</v>
      </c>
      <c r="AW51" s="214">
        <f t="shared" si="3"/>
        <v>0.14094312128644992</v>
      </c>
      <c r="AX51" s="214">
        <f t="shared" si="4"/>
        <v>4.6860866202645514E-3</v>
      </c>
    </row>
    <row r="52" spans="1:50">
      <c r="A52" s="199">
        <v>18</v>
      </c>
      <c r="B52" s="199" t="s">
        <v>135</v>
      </c>
      <c r="C52" s="199" t="s">
        <v>135</v>
      </c>
      <c r="D52" s="199" t="s">
        <v>52</v>
      </c>
      <c r="E52" s="199" t="s">
        <v>53</v>
      </c>
      <c r="F52" s="199" t="s">
        <v>54</v>
      </c>
      <c r="G52" s="199" t="s">
        <v>55</v>
      </c>
      <c r="H52" s="198"/>
      <c r="I52" s="199" t="s">
        <v>136</v>
      </c>
      <c r="J52" s="198"/>
      <c r="K52" s="199">
        <v>0</v>
      </c>
      <c r="L52" s="199">
        <v>0</v>
      </c>
      <c r="M52" s="200">
        <v>0</v>
      </c>
      <c r="N52" s="200">
        <v>0</v>
      </c>
      <c r="O52" s="198"/>
      <c r="P52" s="198"/>
      <c r="Q52" s="199" t="s">
        <v>137</v>
      </c>
      <c r="R52" s="200">
        <v>133.96</v>
      </c>
      <c r="S52" s="200">
        <v>133.96</v>
      </c>
      <c r="T52" s="198"/>
      <c r="U52" s="198"/>
      <c r="V52" s="198"/>
      <c r="W52" s="198"/>
      <c r="X52" s="198"/>
      <c r="Y52" s="198"/>
      <c r="Z52" s="198"/>
      <c r="AA52" s="199" t="s">
        <v>63</v>
      </c>
      <c r="AB52" s="199" t="s">
        <v>64</v>
      </c>
      <c r="AC52" s="199" t="s">
        <v>138</v>
      </c>
      <c r="AD52" s="199" t="s">
        <v>88</v>
      </c>
      <c r="AE52" s="199" t="s">
        <v>67</v>
      </c>
      <c r="AF52" s="199">
        <v>137706</v>
      </c>
      <c r="AG52" s="199" t="s">
        <v>144</v>
      </c>
      <c r="AH52" s="199">
        <v>4</v>
      </c>
      <c r="AI52" s="199" t="s">
        <v>90</v>
      </c>
      <c r="AJ52" s="199">
        <v>7</v>
      </c>
      <c r="AK52" s="199">
        <v>2110</v>
      </c>
      <c r="AL52" s="199">
        <v>2110</v>
      </c>
      <c r="AM52" s="199">
        <v>167</v>
      </c>
      <c r="AN52" s="200">
        <v>0.91524438024800003</v>
      </c>
      <c r="AO52" s="201">
        <v>1</v>
      </c>
      <c r="AP52" s="214">
        <f t="shared" si="0"/>
        <v>0.91524438024800003</v>
      </c>
      <c r="AQ52" s="202">
        <v>7.0282369999999998</v>
      </c>
      <c r="AR52" s="203">
        <v>2.3066900000000001</v>
      </c>
      <c r="AS52" s="214">
        <f t="shared" si="1"/>
        <v>6.4325544173010627</v>
      </c>
      <c r="AT52" s="214">
        <f t="shared" si="2"/>
        <v>2.1111850594742592</v>
      </c>
      <c r="AU52" s="201">
        <v>0.97019999999999995</v>
      </c>
      <c r="AV52" s="201">
        <v>0.98009999999999997</v>
      </c>
      <c r="AW52" s="214">
        <f t="shared" si="3"/>
        <v>6.2408642956654905</v>
      </c>
      <c r="AX52" s="214">
        <f t="shared" si="4"/>
        <v>2.0691724767907211</v>
      </c>
    </row>
    <row r="53" spans="1:50">
      <c r="A53" s="199">
        <v>18</v>
      </c>
      <c r="B53" s="199" t="s">
        <v>135</v>
      </c>
      <c r="C53" s="199" t="s">
        <v>135</v>
      </c>
      <c r="D53" s="199" t="s">
        <v>52</v>
      </c>
      <c r="E53" s="199" t="s">
        <v>53</v>
      </c>
      <c r="F53" s="199" t="s">
        <v>54</v>
      </c>
      <c r="G53" s="199" t="s">
        <v>55</v>
      </c>
      <c r="H53" s="198"/>
      <c r="I53" s="199" t="s">
        <v>136</v>
      </c>
      <c r="J53" s="198"/>
      <c r="K53" s="199">
        <v>0</v>
      </c>
      <c r="L53" s="199">
        <v>0</v>
      </c>
      <c r="M53" s="200">
        <v>0</v>
      </c>
      <c r="N53" s="200">
        <v>0</v>
      </c>
      <c r="O53" s="198"/>
      <c r="P53" s="198"/>
      <c r="Q53" s="199" t="s">
        <v>137</v>
      </c>
      <c r="R53" s="200">
        <v>133.96</v>
      </c>
      <c r="S53" s="200">
        <v>133.96</v>
      </c>
      <c r="T53" s="198"/>
      <c r="U53" s="198"/>
      <c r="V53" s="198"/>
      <c r="W53" s="198"/>
      <c r="X53" s="198"/>
      <c r="Y53" s="198"/>
      <c r="Z53" s="198"/>
      <c r="AA53" s="199" t="s">
        <v>63</v>
      </c>
      <c r="AB53" s="199" t="s">
        <v>64</v>
      </c>
      <c r="AC53" s="199" t="s">
        <v>138</v>
      </c>
      <c r="AD53" s="199" t="s">
        <v>88</v>
      </c>
      <c r="AE53" s="199" t="s">
        <v>67</v>
      </c>
      <c r="AF53" s="199">
        <v>138014</v>
      </c>
      <c r="AG53" s="199" t="s">
        <v>144</v>
      </c>
      <c r="AH53" s="199">
        <v>4</v>
      </c>
      <c r="AI53" s="199" t="s">
        <v>70</v>
      </c>
      <c r="AJ53" s="199">
        <v>13</v>
      </c>
      <c r="AK53" s="199">
        <v>6170</v>
      </c>
      <c r="AL53" s="199">
        <v>6170</v>
      </c>
      <c r="AM53" s="199">
        <v>173</v>
      </c>
      <c r="AN53" s="200">
        <v>4.35577711319E-2</v>
      </c>
      <c r="AO53" s="201">
        <v>0.996</v>
      </c>
      <c r="AP53" s="214">
        <f t="shared" si="0"/>
        <v>4.3383540047372403E-2</v>
      </c>
      <c r="AQ53" s="202">
        <v>2.8958840000000001</v>
      </c>
      <c r="AR53" s="203">
        <v>9.5310000000000006E-2</v>
      </c>
      <c r="AS53" s="214">
        <f t="shared" si="1"/>
        <v>0.12563369948654499</v>
      </c>
      <c r="AT53" s="214">
        <f t="shared" si="2"/>
        <v>4.1348852019150641E-3</v>
      </c>
      <c r="AU53" s="201">
        <v>0.97019999999999995</v>
      </c>
      <c r="AV53" s="201">
        <v>0.98009999999999997</v>
      </c>
      <c r="AW53" s="214">
        <f t="shared" si="3"/>
        <v>0.12188981524184594</v>
      </c>
      <c r="AX53" s="214">
        <f t="shared" si="4"/>
        <v>4.0526009863969545E-3</v>
      </c>
    </row>
    <row r="54" spans="1:50">
      <c r="A54" s="199">
        <v>18</v>
      </c>
      <c r="B54" s="199" t="s">
        <v>135</v>
      </c>
      <c r="C54" s="199" t="s">
        <v>135</v>
      </c>
      <c r="D54" s="199" t="s">
        <v>52</v>
      </c>
      <c r="E54" s="199" t="s">
        <v>53</v>
      </c>
      <c r="F54" s="199" t="s">
        <v>54</v>
      </c>
      <c r="G54" s="199" t="s">
        <v>55</v>
      </c>
      <c r="H54" s="198"/>
      <c r="I54" s="199" t="s">
        <v>136</v>
      </c>
      <c r="J54" s="198"/>
      <c r="K54" s="199">
        <v>0</v>
      </c>
      <c r="L54" s="199">
        <v>0</v>
      </c>
      <c r="M54" s="200">
        <v>0</v>
      </c>
      <c r="N54" s="200">
        <v>0</v>
      </c>
      <c r="O54" s="198"/>
      <c r="P54" s="198"/>
      <c r="Q54" s="199" t="s">
        <v>137</v>
      </c>
      <c r="R54" s="200">
        <v>133.96</v>
      </c>
      <c r="S54" s="200">
        <v>133.96</v>
      </c>
      <c r="T54" s="198"/>
      <c r="U54" s="198"/>
      <c r="V54" s="198"/>
      <c r="W54" s="198"/>
      <c r="X54" s="198"/>
      <c r="Y54" s="198"/>
      <c r="Z54" s="198"/>
      <c r="AA54" s="199" t="s">
        <v>63</v>
      </c>
      <c r="AB54" s="199" t="s">
        <v>64</v>
      </c>
      <c r="AC54" s="199" t="s">
        <v>138</v>
      </c>
      <c r="AD54" s="199" t="s">
        <v>88</v>
      </c>
      <c r="AE54" s="199" t="s">
        <v>67</v>
      </c>
      <c r="AF54" s="199">
        <v>137943</v>
      </c>
      <c r="AG54" s="199" t="s">
        <v>144</v>
      </c>
      <c r="AH54" s="199">
        <v>4</v>
      </c>
      <c r="AI54" s="199" t="s">
        <v>90</v>
      </c>
      <c r="AJ54" s="199">
        <v>7</v>
      </c>
      <c r="AK54" s="199">
        <v>2110</v>
      </c>
      <c r="AL54" s="199">
        <v>2110</v>
      </c>
      <c r="AM54" s="199">
        <v>167</v>
      </c>
      <c r="AN54" s="200">
        <v>2.16002307055E-2</v>
      </c>
      <c r="AO54" s="201">
        <v>1</v>
      </c>
      <c r="AP54" s="214">
        <f t="shared" si="0"/>
        <v>2.16002307055E-2</v>
      </c>
      <c r="AQ54" s="202">
        <v>7.0282369999999998</v>
      </c>
      <c r="AR54" s="203">
        <v>2.3066900000000001</v>
      </c>
      <c r="AS54" s="214">
        <f t="shared" si="1"/>
        <v>0.1518115406529312</v>
      </c>
      <c r="AT54" s="214">
        <f t="shared" si="2"/>
        <v>4.98250361660698E-2</v>
      </c>
      <c r="AU54" s="201">
        <v>0.97019999999999995</v>
      </c>
      <c r="AV54" s="201">
        <v>0.98009999999999997</v>
      </c>
      <c r="AW54" s="214">
        <f t="shared" si="3"/>
        <v>0.14728755674147384</v>
      </c>
      <c r="AX54" s="214">
        <f t="shared" si="4"/>
        <v>4.8833517946365007E-2</v>
      </c>
    </row>
    <row r="55" spans="1:50">
      <c r="A55" s="199">
        <v>18</v>
      </c>
      <c r="B55" s="199" t="s">
        <v>135</v>
      </c>
      <c r="C55" s="199" t="s">
        <v>135</v>
      </c>
      <c r="D55" s="199" t="s">
        <v>52</v>
      </c>
      <c r="E55" s="199" t="s">
        <v>53</v>
      </c>
      <c r="F55" s="199" t="s">
        <v>54</v>
      </c>
      <c r="G55" s="199" t="s">
        <v>55</v>
      </c>
      <c r="H55" s="198"/>
      <c r="I55" s="199" t="s">
        <v>136</v>
      </c>
      <c r="J55" s="198"/>
      <c r="K55" s="199">
        <v>0</v>
      </c>
      <c r="L55" s="199">
        <v>0</v>
      </c>
      <c r="M55" s="200">
        <v>0</v>
      </c>
      <c r="N55" s="200">
        <v>0</v>
      </c>
      <c r="O55" s="198"/>
      <c r="P55" s="198"/>
      <c r="Q55" s="199" t="s">
        <v>137</v>
      </c>
      <c r="R55" s="200">
        <v>133.96</v>
      </c>
      <c r="S55" s="200">
        <v>133.96</v>
      </c>
      <c r="T55" s="198"/>
      <c r="U55" s="198"/>
      <c r="V55" s="198"/>
      <c r="W55" s="198"/>
      <c r="X55" s="198"/>
      <c r="Y55" s="198"/>
      <c r="Z55" s="198"/>
      <c r="AA55" s="199" t="s">
        <v>63</v>
      </c>
      <c r="AB55" s="199" t="s">
        <v>64</v>
      </c>
      <c r="AC55" s="199" t="s">
        <v>138</v>
      </c>
      <c r="AD55" s="199" t="s">
        <v>88</v>
      </c>
      <c r="AE55" s="199" t="s">
        <v>67</v>
      </c>
      <c r="AF55" s="199">
        <v>137985</v>
      </c>
      <c r="AG55" s="199" t="s">
        <v>144</v>
      </c>
      <c r="AH55" s="199">
        <v>4</v>
      </c>
      <c r="AI55" s="199" t="s">
        <v>84</v>
      </c>
      <c r="AJ55" s="199">
        <v>10</v>
      </c>
      <c r="AK55" s="199">
        <v>3100</v>
      </c>
      <c r="AL55" s="199">
        <v>8320</v>
      </c>
      <c r="AM55" s="199">
        <v>170</v>
      </c>
      <c r="AN55" s="200">
        <v>5.9546635469599998E-2</v>
      </c>
      <c r="AO55" s="201">
        <v>1</v>
      </c>
      <c r="AP55" s="214">
        <f t="shared" si="0"/>
        <v>5.9546635469599998E-2</v>
      </c>
      <c r="AQ55" s="202">
        <v>4.541372</v>
      </c>
      <c r="AR55" s="203">
        <v>0.15733</v>
      </c>
      <c r="AS55" s="214">
        <f t="shared" si="1"/>
        <v>0.27042342301584826</v>
      </c>
      <c r="AT55" s="214">
        <f t="shared" si="2"/>
        <v>9.3684721584321676E-3</v>
      </c>
      <c r="AU55" s="201">
        <v>0.97019999999999995</v>
      </c>
      <c r="AV55" s="201">
        <v>0.98009999999999997</v>
      </c>
      <c r="AW55" s="214">
        <f t="shared" si="3"/>
        <v>0.262364805009976</v>
      </c>
      <c r="AX55" s="214">
        <f t="shared" si="4"/>
        <v>9.1820395624793664E-3</v>
      </c>
    </row>
    <row r="56" spans="1:50">
      <c r="A56" s="199">
        <v>18</v>
      </c>
      <c r="B56" s="199" t="s">
        <v>135</v>
      </c>
      <c r="C56" s="199" t="s">
        <v>135</v>
      </c>
      <c r="D56" s="199" t="s">
        <v>52</v>
      </c>
      <c r="E56" s="199" t="s">
        <v>53</v>
      </c>
      <c r="F56" s="199" t="s">
        <v>54</v>
      </c>
      <c r="G56" s="199" t="s">
        <v>55</v>
      </c>
      <c r="H56" s="198"/>
      <c r="I56" s="199" t="s">
        <v>136</v>
      </c>
      <c r="J56" s="198"/>
      <c r="K56" s="199">
        <v>0</v>
      </c>
      <c r="L56" s="199">
        <v>0</v>
      </c>
      <c r="M56" s="200">
        <v>0</v>
      </c>
      <c r="N56" s="200">
        <v>0</v>
      </c>
      <c r="O56" s="198"/>
      <c r="P56" s="198"/>
      <c r="Q56" s="199" t="s">
        <v>137</v>
      </c>
      <c r="R56" s="200">
        <v>133.96</v>
      </c>
      <c r="S56" s="200">
        <v>133.96</v>
      </c>
      <c r="T56" s="198"/>
      <c r="U56" s="198"/>
      <c r="V56" s="198"/>
      <c r="W56" s="198"/>
      <c r="X56" s="198"/>
      <c r="Y56" s="198"/>
      <c r="Z56" s="198"/>
      <c r="AA56" s="199" t="s">
        <v>63</v>
      </c>
      <c r="AB56" s="199" t="s">
        <v>64</v>
      </c>
      <c r="AC56" s="199" t="s">
        <v>138</v>
      </c>
      <c r="AD56" s="199" t="s">
        <v>88</v>
      </c>
      <c r="AE56" s="199" t="s">
        <v>67</v>
      </c>
      <c r="AF56" s="199">
        <v>137270</v>
      </c>
      <c r="AG56" s="199" t="s">
        <v>89</v>
      </c>
      <c r="AH56" s="199">
        <v>2</v>
      </c>
      <c r="AI56" s="199" t="s">
        <v>90</v>
      </c>
      <c r="AJ56" s="199">
        <v>7</v>
      </c>
      <c r="AK56" s="199">
        <v>2120</v>
      </c>
      <c r="AL56" s="199">
        <v>2120</v>
      </c>
      <c r="AM56" s="199">
        <v>127</v>
      </c>
      <c r="AN56" s="200">
        <v>0.35109591399599999</v>
      </c>
      <c r="AO56" s="201">
        <v>1</v>
      </c>
      <c r="AP56" s="214">
        <f t="shared" si="0"/>
        <v>0.35109591399599999</v>
      </c>
      <c r="AQ56" s="202">
        <v>6.7567469999999998</v>
      </c>
      <c r="AR56" s="203">
        <v>2.20899</v>
      </c>
      <c r="AS56" s="214">
        <f t="shared" si="1"/>
        <v>2.3722662636047307</v>
      </c>
      <c r="AT56" s="214">
        <f t="shared" si="2"/>
        <v>0.77556736305802398</v>
      </c>
      <c r="AU56" s="201">
        <v>0.68879999999999997</v>
      </c>
      <c r="AV56" s="201">
        <v>0.78210000000000002</v>
      </c>
      <c r="AW56" s="214">
        <f t="shared" si="3"/>
        <v>1.6340170023709384</v>
      </c>
      <c r="AX56" s="214">
        <f t="shared" si="4"/>
        <v>0.60657123464768059</v>
      </c>
    </row>
    <row r="57" spans="1:50">
      <c r="A57" s="199">
        <v>18</v>
      </c>
      <c r="B57" s="199" t="s">
        <v>135</v>
      </c>
      <c r="C57" s="199" t="s">
        <v>135</v>
      </c>
      <c r="D57" s="199" t="s">
        <v>52</v>
      </c>
      <c r="E57" s="199" t="s">
        <v>53</v>
      </c>
      <c r="F57" s="199" t="s">
        <v>54</v>
      </c>
      <c r="G57" s="199" t="s">
        <v>55</v>
      </c>
      <c r="H57" s="198"/>
      <c r="I57" s="199" t="s">
        <v>136</v>
      </c>
      <c r="J57" s="198"/>
      <c r="K57" s="199">
        <v>0</v>
      </c>
      <c r="L57" s="199">
        <v>0</v>
      </c>
      <c r="M57" s="200">
        <v>0</v>
      </c>
      <c r="N57" s="200">
        <v>0</v>
      </c>
      <c r="O57" s="198"/>
      <c r="P57" s="198"/>
      <c r="Q57" s="199" t="s">
        <v>137</v>
      </c>
      <c r="R57" s="200">
        <v>133.96</v>
      </c>
      <c r="S57" s="200">
        <v>133.96</v>
      </c>
      <c r="T57" s="198"/>
      <c r="U57" s="198"/>
      <c r="V57" s="198"/>
      <c r="W57" s="198"/>
      <c r="X57" s="198"/>
      <c r="Y57" s="198"/>
      <c r="Z57" s="198"/>
      <c r="AA57" s="199" t="s">
        <v>63</v>
      </c>
      <c r="AB57" s="199" t="s">
        <v>64</v>
      </c>
      <c r="AC57" s="199" t="s">
        <v>138</v>
      </c>
      <c r="AD57" s="199" t="s">
        <v>88</v>
      </c>
      <c r="AE57" s="199" t="s">
        <v>67</v>
      </c>
      <c r="AF57" s="199">
        <v>137022</v>
      </c>
      <c r="AG57" s="199" t="s">
        <v>89</v>
      </c>
      <c r="AH57" s="199">
        <v>2</v>
      </c>
      <c r="AI57" s="199" t="s">
        <v>84</v>
      </c>
      <c r="AJ57" s="199">
        <v>10</v>
      </c>
      <c r="AK57" s="199">
        <v>3100</v>
      </c>
      <c r="AL57" s="199">
        <v>1180</v>
      </c>
      <c r="AM57" s="199">
        <v>130</v>
      </c>
      <c r="AN57" s="200">
        <v>2.55992570564</v>
      </c>
      <c r="AO57" s="201">
        <v>1</v>
      </c>
      <c r="AP57" s="214">
        <f t="shared" si="0"/>
        <v>2.55992570564</v>
      </c>
      <c r="AQ57" s="202">
        <v>4.3715109999999999</v>
      </c>
      <c r="AR57" s="203">
        <v>0.45284999999999997</v>
      </c>
      <c r="AS57" s="214">
        <f t="shared" si="1"/>
        <v>11.190743381388021</v>
      </c>
      <c r="AT57" s="214">
        <f t="shared" si="2"/>
        <v>1.159262355799074</v>
      </c>
      <c r="AU57" s="201">
        <v>0.68879999999999997</v>
      </c>
      <c r="AV57" s="201">
        <v>0.78210000000000002</v>
      </c>
      <c r="AW57" s="214">
        <f t="shared" si="3"/>
        <v>7.7081840411000684</v>
      </c>
      <c r="AX57" s="214">
        <f t="shared" si="4"/>
        <v>0.90665908847045584</v>
      </c>
    </row>
    <row r="58" spans="1:50">
      <c r="A58" s="199">
        <v>18</v>
      </c>
      <c r="B58" s="199" t="s">
        <v>135</v>
      </c>
      <c r="C58" s="199" t="s">
        <v>135</v>
      </c>
      <c r="D58" s="199" t="s">
        <v>52</v>
      </c>
      <c r="E58" s="199" t="s">
        <v>53</v>
      </c>
      <c r="F58" s="199" t="s">
        <v>54</v>
      </c>
      <c r="G58" s="199" t="s">
        <v>55</v>
      </c>
      <c r="H58" s="198"/>
      <c r="I58" s="199" t="s">
        <v>136</v>
      </c>
      <c r="J58" s="198"/>
      <c r="K58" s="199">
        <v>0</v>
      </c>
      <c r="L58" s="199">
        <v>0</v>
      </c>
      <c r="M58" s="200">
        <v>0</v>
      </c>
      <c r="N58" s="200">
        <v>0</v>
      </c>
      <c r="O58" s="198"/>
      <c r="P58" s="198"/>
      <c r="Q58" s="199" t="s">
        <v>137</v>
      </c>
      <c r="R58" s="200">
        <v>133.96</v>
      </c>
      <c r="S58" s="200">
        <v>133.96</v>
      </c>
      <c r="T58" s="198"/>
      <c r="U58" s="198"/>
      <c r="V58" s="198"/>
      <c r="W58" s="198"/>
      <c r="X58" s="198"/>
      <c r="Y58" s="198"/>
      <c r="Z58" s="198"/>
      <c r="AA58" s="199" t="s">
        <v>63</v>
      </c>
      <c r="AB58" s="199" t="s">
        <v>64</v>
      </c>
      <c r="AC58" s="199" t="s">
        <v>138</v>
      </c>
      <c r="AD58" s="199" t="s">
        <v>88</v>
      </c>
      <c r="AE58" s="199" t="s">
        <v>67</v>
      </c>
      <c r="AF58" s="199">
        <v>136771</v>
      </c>
      <c r="AG58" s="199" t="s">
        <v>89</v>
      </c>
      <c r="AH58" s="199">
        <v>2</v>
      </c>
      <c r="AI58" s="199" t="s">
        <v>84</v>
      </c>
      <c r="AJ58" s="199">
        <v>10</v>
      </c>
      <c r="AK58" s="199">
        <v>3300</v>
      </c>
      <c r="AL58" s="199">
        <v>3300</v>
      </c>
      <c r="AM58" s="199">
        <v>130</v>
      </c>
      <c r="AN58" s="200">
        <v>7.5902677987299993E-2</v>
      </c>
      <c r="AO58" s="201">
        <v>1</v>
      </c>
      <c r="AP58" s="214">
        <f t="shared" si="0"/>
        <v>7.5902677987299993E-2</v>
      </c>
      <c r="AQ58" s="202">
        <v>4.3715109999999999</v>
      </c>
      <c r="AR58" s="203">
        <v>0.45284999999999997</v>
      </c>
      <c r="AS58" s="214">
        <f t="shared" si="1"/>
        <v>0.33180939175093976</v>
      </c>
      <c r="AT58" s="214">
        <f t="shared" si="2"/>
        <v>3.43725277265488E-2</v>
      </c>
      <c r="AU58" s="201">
        <v>0.68879999999999997</v>
      </c>
      <c r="AV58" s="201">
        <v>0.78210000000000002</v>
      </c>
      <c r="AW58" s="214">
        <f t="shared" si="3"/>
        <v>0.22855030903804729</v>
      </c>
      <c r="AX58" s="214">
        <f t="shared" si="4"/>
        <v>2.6882753934933817E-2</v>
      </c>
    </row>
    <row r="59" spans="1:50">
      <c r="A59" s="199">
        <v>18</v>
      </c>
      <c r="B59" s="199" t="s">
        <v>135</v>
      </c>
      <c r="C59" s="199" t="s">
        <v>135</v>
      </c>
      <c r="D59" s="199" t="s">
        <v>52</v>
      </c>
      <c r="E59" s="199" t="s">
        <v>53</v>
      </c>
      <c r="F59" s="199" t="s">
        <v>54</v>
      </c>
      <c r="G59" s="199" t="s">
        <v>55</v>
      </c>
      <c r="H59" s="198"/>
      <c r="I59" s="199" t="s">
        <v>136</v>
      </c>
      <c r="J59" s="198"/>
      <c r="K59" s="199">
        <v>0</v>
      </c>
      <c r="L59" s="199">
        <v>0</v>
      </c>
      <c r="M59" s="200">
        <v>0</v>
      </c>
      <c r="N59" s="200">
        <v>0</v>
      </c>
      <c r="O59" s="198"/>
      <c r="P59" s="198"/>
      <c r="Q59" s="199" t="s">
        <v>137</v>
      </c>
      <c r="R59" s="200">
        <v>133.96</v>
      </c>
      <c r="S59" s="200">
        <v>133.96</v>
      </c>
      <c r="T59" s="198"/>
      <c r="U59" s="198"/>
      <c r="V59" s="198"/>
      <c r="W59" s="198"/>
      <c r="X59" s="198"/>
      <c r="Y59" s="198"/>
      <c r="Z59" s="198"/>
      <c r="AA59" s="199" t="s">
        <v>63</v>
      </c>
      <c r="AB59" s="199" t="s">
        <v>64</v>
      </c>
      <c r="AC59" s="199" t="s">
        <v>138</v>
      </c>
      <c r="AD59" s="199" t="s">
        <v>88</v>
      </c>
      <c r="AE59" s="199" t="s">
        <v>67</v>
      </c>
      <c r="AF59" s="199">
        <v>137153</v>
      </c>
      <c r="AG59" s="199" t="s">
        <v>89</v>
      </c>
      <c r="AH59" s="199">
        <v>2</v>
      </c>
      <c r="AI59" s="199" t="s">
        <v>90</v>
      </c>
      <c r="AJ59" s="199">
        <v>7</v>
      </c>
      <c r="AK59" s="199">
        <v>2110</v>
      </c>
      <c r="AL59" s="199">
        <v>2110</v>
      </c>
      <c r="AM59" s="199">
        <v>127</v>
      </c>
      <c r="AN59" s="200">
        <v>0.66322035889700004</v>
      </c>
      <c r="AO59" s="201">
        <v>1</v>
      </c>
      <c r="AP59" s="214">
        <f t="shared" si="0"/>
        <v>0.66322035889700004</v>
      </c>
      <c r="AQ59" s="202">
        <v>6.7567469999999998</v>
      </c>
      <c r="AR59" s="203">
        <v>2.20899</v>
      </c>
      <c r="AS59" s="214">
        <f t="shared" si="1"/>
        <v>4.481212170316228</v>
      </c>
      <c r="AT59" s="214">
        <f t="shared" si="2"/>
        <v>1.4650471405998842</v>
      </c>
      <c r="AU59" s="201">
        <v>0.68879999999999997</v>
      </c>
      <c r="AV59" s="201">
        <v>0.78210000000000002</v>
      </c>
      <c r="AW59" s="214">
        <f t="shared" si="3"/>
        <v>3.0866589429138176</v>
      </c>
      <c r="AX59" s="214">
        <f t="shared" si="4"/>
        <v>1.1458133686631695</v>
      </c>
    </row>
    <row r="60" spans="1:50">
      <c r="A60" s="199">
        <v>18</v>
      </c>
      <c r="B60" s="199" t="s">
        <v>135</v>
      </c>
      <c r="C60" s="199" t="s">
        <v>135</v>
      </c>
      <c r="D60" s="199" t="s">
        <v>52</v>
      </c>
      <c r="E60" s="199" t="s">
        <v>53</v>
      </c>
      <c r="F60" s="199" t="s">
        <v>54</v>
      </c>
      <c r="G60" s="199" t="s">
        <v>55</v>
      </c>
      <c r="H60" s="198"/>
      <c r="I60" s="199" t="s">
        <v>136</v>
      </c>
      <c r="J60" s="198"/>
      <c r="K60" s="199">
        <v>0</v>
      </c>
      <c r="L60" s="199">
        <v>0</v>
      </c>
      <c r="M60" s="200">
        <v>0</v>
      </c>
      <c r="N60" s="200">
        <v>0</v>
      </c>
      <c r="O60" s="198"/>
      <c r="P60" s="198"/>
      <c r="Q60" s="199" t="s">
        <v>137</v>
      </c>
      <c r="R60" s="200">
        <v>133.96</v>
      </c>
      <c r="S60" s="200">
        <v>133.96</v>
      </c>
      <c r="T60" s="198"/>
      <c r="U60" s="198"/>
      <c r="V60" s="198"/>
      <c r="W60" s="198"/>
      <c r="X60" s="198"/>
      <c r="Y60" s="198"/>
      <c r="Z60" s="198"/>
      <c r="AA60" s="199" t="s">
        <v>63</v>
      </c>
      <c r="AB60" s="199" t="s">
        <v>64</v>
      </c>
      <c r="AC60" s="199" t="s">
        <v>138</v>
      </c>
      <c r="AD60" s="199" t="s">
        <v>88</v>
      </c>
      <c r="AE60" s="199" t="s">
        <v>67</v>
      </c>
      <c r="AF60" s="199">
        <v>136898</v>
      </c>
      <c r="AG60" s="199" t="s">
        <v>89</v>
      </c>
      <c r="AH60" s="199">
        <v>2</v>
      </c>
      <c r="AI60" s="199" t="s">
        <v>69</v>
      </c>
      <c r="AJ60" s="199">
        <v>11</v>
      </c>
      <c r="AK60" s="199">
        <v>4340</v>
      </c>
      <c r="AL60" s="199">
        <v>4340</v>
      </c>
      <c r="AM60" s="199">
        <v>131</v>
      </c>
      <c r="AN60" s="200">
        <v>0.28336441603500001</v>
      </c>
      <c r="AO60" s="201">
        <v>1</v>
      </c>
      <c r="AP60" s="214">
        <f t="shared" si="0"/>
        <v>0.28336441603500001</v>
      </c>
      <c r="AQ60" s="202">
        <v>4.0668569999999997</v>
      </c>
      <c r="AR60" s="203">
        <v>0.41202</v>
      </c>
      <c r="AS60" s="214">
        <f t="shared" si="1"/>
        <v>1.1524025589028519</v>
      </c>
      <c r="AT60" s="214">
        <f t="shared" si="2"/>
        <v>0.11675180669474071</v>
      </c>
      <c r="AU60" s="201">
        <v>0.68879999999999997</v>
      </c>
      <c r="AV60" s="201">
        <v>0.78210000000000002</v>
      </c>
      <c r="AW60" s="214">
        <f t="shared" si="3"/>
        <v>0.79377488257228435</v>
      </c>
      <c r="AX60" s="214">
        <f t="shared" si="4"/>
        <v>9.1311588015956707E-2</v>
      </c>
    </row>
    <row r="61" spans="1:50">
      <c r="A61" s="199">
        <v>18</v>
      </c>
      <c r="B61" s="199" t="s">
        <v>135</v>
      </c>
      <c r="C61" s="199" t="s">
        <v>135</v>
      </c>
      <c r="D61" s="199" t="s">
        <v>52</v>
      </c>
      <c r="E61" s="199" t="s">
        <v>53</v>
      </c>
      <c r="F61" s="199" t="s">
        <v>54</v>
      </c>
      <c r="G61" s="199" t="s">
        <v>55</v>
      </c>
      <c r="H61" s="198"/>
      <c r="I61" s="199" t="s">
        <v>136</v>
      </c>
      <c r="J61" s="198"/>
      <c r="K61" s="199">
        <v>0</v>
      </c>
      <c r="L61" s="199">
        <v>0</v>
      </c>
      <c r="M61" s="200">
        <v>0</v>
      </c>
      <c r="N61" s="200">
        <v>0</v>
      </c>
      <c r="O61" s="198"/>
      <c r="P61" s="198"/>
      <c r="Q61" s="199" t="s">
        <v>137</v>
      </c>
      <c r="R61" s="200">
        <v>133.96</v>
      </c>
      <c r="S61" s="200">
        <v>133.96</v>
      </c>
      <c r="T61" s="198"/>
      <c r="U61" s="198"/>
      <c r="V61" s="198"/>
      <c r="W61" s="198"/>
      <c r="X61" s="198"/>
      <c r="Y61" s="198"/>
      <c r="Z61" s="198"/>
      <c r="AA61" s="199" t="s">
        <v>63</v>
      </c>
      <c r="AB61" s="199" t="s">
        <v>64</v>
      </c>
      <c r="AC61" s="199" t="s">
        <v>138</v>
      </c>
      <c r="AD61" s="199" t="s">
        <v>88</v>
      </c>
      <c r="AE61" s="199" t="s">
        <v>67</v>
      </c>
      <c r="AF61" s="199">
        <v>135440</v>
      </c>
      <c r="AG61" s="199" t="s">
        <v>89</v>
      </c>
      <c r="AH61" s="199">
        <v>2</v>
      </c>
      <c r="AI61" s="199" t="s">
        <v>69</v>
      </c>
      <c r="AJ61" s="199">
        <v>11</v>
      </c>
      <c r="AK61" s="199">
        <v>4340</v>
      </c>
      <c r="AL61" s="199">
        <v>4340</v>
      </c>
      <c r="AM61" s="199">
        <v>131</v>
      </c>
      <c r="AN61" s="200">
        <v>4.6194101207000004E-3</v>
      </c>
      <c r="AO61" s="201">
        <v>1</v>
      </c>
      <c r="AP61" s="214">
        <f t="shared" si="0"/>
        <v>4.6194101207000004E-3</v>
      </c>
      <c r="AQ61" s="202">
        <v>4.0668569999999997</v>
      </c>
      <c r="AR61" s="203">
        <v>0.41202</v>
      </c>
      <c r="AS61" s="214">
        <f t="shared" si="1"/>
        <v>1.878648038523964E-2</v>
      </c>
      <c r="AT61" s="214">
        <f t="shared" si="2"/>
        <v>1.9032893579308142E-3</v>
      </c>
      <c r="AU61" s="201">
        <v>0.68879999999999997</v>
      </c>
      <c r="AV61" s="201">
        <v>0.78210000000000002</v>
      </c>
      <c r="AW61" s="214">
        <f t="shared" si="3"/>
        <v>1.2940127689353063E-2</v>
      </c>
      <c r="AX61" s="214">
        <f t="shared" si="4"/>
        <v>1.4885626068376898E-3</v>
      </c>
    </row>
    <row r="62" spans="1:50">
      <c r="A62" s="199">
        <v>18</v>
      </c>
      <c r="B62" s="199" t="s">
        <v>135</v>
      </c>
      <c r="C62" s="199" t="s">
        <v>135</v>
      </c>
      <c r="D62" s="199" t="s">
        <v>52</v>
      </c>
      <c r="E62" s="199" t="s">
        <v>53</v>
      </c>
      <c r="F62" s="199" t="s">
        <v>54</v>
      </c>
      <c r="G62" s="199" t="s">
        <v>55</v>
      </c>
      <c r="H62" s="198"/>
      <c r="I62" s="199" t="s">
        <v>136</v>
      </c>
      <c r="J62" s="198"/>
      <c r="K62" s="199">
        <v>0</v>
      </c>
      <c r="L62" s="199">
        <v>0</v>
      </c>
      <c r="M62" s="200">
        <v>0</v>
      </c>
      <c r="N62" s="200">
        <v>0</v>
      </c>
      <c r="O62" s="198"/>
      <c r="P62" s="198"/>
      <c r="Q62" s="199" t="s">
        <v>137</v>
      </c>
      <c r="R62" s="200">
        <v>133.96</v>
      </c>
      <c r="S62" s="200">
        <v>133.96</v>
      </c>
      <c r="T62" s="198"/>
      <c r="U62" s="198"/>
      <c r="V62" s="198"/>
      <c r="W62" s="198"/>
      <c r="X62" s="198"/>
      <c r="Y62" s="198"/>
      <c r="Z62" s="198"/>
      <c r="AA62" s="199" t="s">
        <v>63</v>
      </c>
      <c r="AB62" s="199" t="s">
        <v>64</v>
      </c>
      <c r="AC62" s="199" t="s">
        <v>138</v>
      </c>
      <c r="AD62" s="199" t="s">
        <v>88</v>
      </c>
      <c r="AE62" s="199" t="s">
        <v>67</v>
      </c>
      <c r="AF62" s="199">
        <v>137389</v>
      </c>
      <c r="AG62" s="199" t="s">
        <v>89</v>
      </c>
      <c r="AH62" s="199">
        <v>2</v>
      </c>
      <c r="AI62" s="199" t="s">
        <v>90</v>
      </c>
      <c r="AJ62" s="199">
        <v>7</v>
      </c>
      <c r="AK62" s="199">
        <v>2130</v>
      </c>
      <c r="AL62" s="199">
        <v>2130</v>
      </c>
      <c r="AM62" s="199">
        <v>127</v>
      </c>
      <c r="AN62" s="200">
        <v>1.2182782190299999E-5</v>
      </c>
      <c r="AO62" s="201">
        <v>1</v>
      </c>
      <c r="AP62" s="214">
        <f t="shared" si="0"/>
        <v>1.2182782190299999E-5</v>
      </c>
      <c r="AQ62" s="202">
        <v>6.7567469999999998</v>
      </c>
      <c r="AR62" s="203">
        <v>2.20899</v>
      </c>
      <c r="AS62" s="214">
        <f t="shared" si="1"/>
        <v>8.2315977015962952E-5</v>
      </c>
      <c r="AT62" s="214">
        <f t="shared" si="2"/>
        <v>2.6911644030550797E-5</v>
      </c>
      <c r="AU62" s="201">
        <v>0.68879999999999997</v>
      </c>
      <c r="AV62" s="201">
        <v>0.78210000000000002</v>
      </c>
      <c r="AW62" s="214">
        <f t="shared" si="3"/>
        <v>5.6699244968595282E-5</v>
      </c>
      <c r="AX62" s="214">
        <f t="shared" si="4"/>
        <v>2.1047596796293777E-5</v>
      </c>
    </row>
    <row r="63" spans="1:50">
      <c r="A63" s="199">
        <v>18</v>
      </c>
      <c r="B63" s="199" t="s">
        <v>135</v>
      </c>
      <c r="C63" s="199" t="s">
        <v>135</v>
      </c>
      <c r="D63" s="199" t="s">
        <v>52</v>
      </c>
      <c r="E63" s="199" t="s">
        <v>53</v>
      </c>
      <c r="F63" s="199" t="s">
        <v>54</v>
      </c>
      <c r="G63" s="199" t="s">
        <v>55</v>
      </c>
      <c r="H63" s="198"/>
      <c r="I63" s="199" t="s">
        <v>136</v>
      </c>
      <c r="J63" s="198"/>
      <c r="K63" s="199">
        <v>0</v>
      </c>
      <c r="L63" s="199">
        <v>0</v>
      </c>
      <c r="M63" s="200">
        <v>0</v>
      </c>
      <c r="N63" s="200">
        <v>0</v>
      </c>
      <c r="O63" s="198"/>
      <c r="P63" s="198"/>
      <c r="Q63" s="199" t="s">
        <v>137</v>
      </c>
      <c r="R63" s="200">
        <v>133.96</v>
      </c>
      <c r="S63" s="200">
        <v>133.96</v>
      </c>
      <c r="T63" s="198"/>
      <c r="U63" s="198"/>
      <c r="V63" s="198"/>
      <c r="W63" s="198"/>
      <c r="X63" s="198"/>
      <c r="Y63" s="198"/>
      <c r="Z63" s="198"/>
      <c r="AA63" s="199" t="s">
        <v>63</v>
      </c>
      <c r="AB63" s="199" t="s">
        <v>64</v>
      </c>
      <c r="AC63" s="199" t="s">
        <v>138</v>
      </c>
      <c r="AD63" s="199" t="s">
        <v>88</v>
      </c>
      <c r="AE63" s="199" t="s">
        <v>67</v>
      </c>
      <c r="AF63" s="199">
        <v>136895</v>
      </c>
      <c r="AG63" s="199" t="s">
        <v>89</v>
      </c>
      <c r="AH63" s="199">
        <v>2</v>
      </c>
      <c r="AI63" s="199" t="s">
        <v>69</v>
      </c>
      <c r="AJ63" s="199">
        <v>11</v>
      </c>
      <c r="AK63" s="199">
        <v>4110</v>
      </c>
      <c r="AL63" s="199">
        <v>4110</v>
      </c>
      <c r="AM63" s="199">
        <v>131</v>
      </c>
      <c r="AN63" s="200">
        <v>6.3125433391099994E-2</v>
      </c>
      <c r="AO63" s="201">
        <v>1</v>
      </c>
      <c r="AP63" s="214">
        <f t="shared" si="0"/>
        <v>6.3125433391099994E-2</v>
      </c>
      <c r="AQ63" s="202">
        <v>4.0668569999999997</v>
      </c>
      <c r="AR63" s="203">
        <v>0.41202</v>
      </c>
      <c r="AS63" s="214">
        <f t="shared" si="1"/>
        <v>0.25672211066462874</v>
      </c>
      <c r="AT63" s="214">
        <f t="shared" si="2"/>
        <v>2.6008941065801018E-2</v>
      </c>
      <c r="AU63" s="201">
        <v>0.68879999999999997</v>
      </c>
      <c r="AV63" s="201">
        <v>0.78210000000000002</v>
      </c>
      <c r="AW63" s="214">
        <f t="shared" si="3"/>
        <v>0.17683018982579626</v>
      </c>
      <c r="AX63" s="214">
        <f t="shared" si="4"/>
        <v>2.0341592807562977E-2</v>
      </c>
    </row>
    <row r="64" spans="1:50">
      <c r="A64" s="199">
        <v>18</v>
      </c>
      <c r="B64" s="199" t="s">
        <v>135</v>
      </c>
      <c r="C64" s="199" t="s">
        <v>135</v>
      </c>
      <c r="D64" s="199" t="s">
        <v>52</v>
      </c>
      <c r="E64" s="199" t="s">
        <v>53</v>
      </c>
      <c r="F64" s="199" t="s">
        <v>54</v>
      </c>
      <c r="G64" s="199" t="s">
        <v>55</v>
      </c>
      <c r="H64" s="198"/>
      <c r="I64" s="199" t="s">
        <v>136</v>
      </c>
      <c r="J64" s="198"/>
      <c r="K64" s="199">
        <v>0</v>
      </c>
      <c r="L64" s="199">
        <v>0</v>
      </c>
      <c r="M64" s="200">
        <v>0</v>
      </c>
      <c r="N64" s="200">
        <v>0</v>
      </c>
      <c r="O64" s="198"/>
      <c r="P64" s="198"/>
      <c r="Q64" s="199" t="s">
        <v>137</v>
      </c>
      <c r="R64" s="200">
        <v>133.96</v>
      </c>
      <c r="S64" s="200">
        <v>133.96</v>
      </c>
      <c r="T64" s="198"/>
      <c r="U64" s="198"/>
      <c r="V64" s="198"/>
      <c r="W64" s="198"/>
      <c r="X64" s="198"/>
      <c r="Y64" s="198"/>
      <c r="Z64" s="198"/>
      <c r="AA64" s="199" t="s">
        <v>63</v>
      </c>
      <c r="AB64" s="199" t="s">
        <v>64</v>
      </c>
      <c r="AC64" s="199" t="s">
        <v>138</v>
      </c>
      <c r="AD64" s="199" t="s">
        <v>88</v>
      </c>
      <c r="AE64" s="199" t="s">
        <v>67</v>
      </c>
      <c r="AF64" s="199">
        <v>137270</v>
      </c>
      <c r="AG64" s="199" t="s">
        <v>89</v>
      </c>
      <c r="AH64" s="199">
        <v>2</v>
      </c>
      <c r="AI64" s="199" t="s">
        <v>90</v>
      </c>
      <c r="AJ64" s="199">
        <v>7</v>
      </c>
      <c r="AK64" s="199">
        <v>2120</v>
      </c>
      <c r="AL64" s="199">
        <v>2120</v>
      </c>
      <c r="AM64" s="199">
        <v>127</v>
      </c>
      <c r="AN64" s="200">
        <v>1.2002173033900001E-2</v>
      </c>
      <c r="AO64" s="201">
        <v>1</v>
      </c>
      <c r="AP64" s="214">
        <f t="shared" si="0"/>
        <v>1.2002173033900001E-2</v>
      </c>
      <c r="AQ64" s="202">
        <v>6.7567469999999998</v>
      </c>
      <c r="AR64" s="203">
        <v>2.20899</v>
      </c>
      <c r="AS64" s="214">
        <f t="shared" si="1"/>
        <v>8.1095646640284721E-2</v>
      </c>
      <c r="AT64" s="214">
        <f t="shared" si="2"/>
        <v>2.6512680210154762E-2</v>
      </c>
      <c r="AU64" s="201">
        <v>0.68879999999999997</v>
      </c>
      <c r="AV64" s="201">
        <v>0.78210000000000002</v>
      </c>
      <c r="AW64" s="214">
        <f t="shared" si="3"/>
        <v>5.5858681405828114E-2</v>
      </c>
      <c r="AX64" s="214">
        <f t="shared" si="4"/>
        <v>2.0735567192362039E-2</v>
      </c>
    </row>
    <row r="65" spans="1:50">
      <c r="A65" s="199">
        <v>18</v>
      </c>
      <c r="B65" s="199" t="s">
        <v>135</v>
      </c>
      <c r="C65" s="199" t="s">
        <v>135</v>
      </c>
      <c r="D65" s="199" t="s">
        <v>52</v>
      </c>
      <c r="E65" s="199" t="s">
        <v>53</v>
      </c>
      <c r="F65" s="199" t="s">
        <v>54</v>
      </c>
      <c r="G65" s="199" t="s">
        <v>55</v>
      </c>
      <c r="H65" s="198"/>
      <c r="I65" s="199" t="s">
        <v>136</v>
      </c>
      <c r="J65" s="198"/>
      <c r="K65" s="199">
        <v>0</v>
      </c>
      <c r="L65" s="199">
        <v>0</v>
      </c>
      <c r="M65" s="200">
        <v>0</v>
      </c>
      <c r="N65" s="200">
        <v>0</v>
      </c>
      <c r="O65" s="198"/>
      <c r="P65" s="198"/>
      <c r="Q65" s="199" t="s">
        <v>137</v>
      </c>
      <c r="R65" s="200">
        <v>133.96</v>
      </c>
      <c r="S65" s="200">
        <v>133.96</v>
      </c>
      <c r="T65" s="198"/>
      <c r="U65" s="198"/>
      <c r="V65" s="198"/>
      <c r="W65" s="198"/>
      <c r="X65" s="198"/>
      <c r="Y65" s="198"/>
      <c r="Z65" s="198"/>
      <c r="AA65" s="199" t="s">
        <v>63</v>
      </c>
      <c r="AB65" s="199" t="s">
        <v>64</v>
      </c>
      <c r="AC65" s="199" t="s">
        <v>138</v>
      </c>
      <c r="AD65" s="199" t="s">
        <v>88</v>
      </c>
      <c r="AE65" s="199" t="s">
        <v>67</v>
      </c>
      <c r="AF65" s="199">
        <v>137022</v>
      </c>
      <c r="AG65" s="199" t="s">
        <v>89</v>
      </c>
      <c r="AH65" s="199">
        <v>2</v>
      </c>
      <c r="AI65" s="199" t="s">
        <v>84</v>
      </c>
      <c r="AJ65" s="199">
        <v>10</v>
      </c>
      <c r="AK65" s="199">
        <v>3100</v>
      </c>
      <c r="AL65" s="199">
        <v>1180</v>
      </c>
      <c r="AM65" s="199">
        <v>130</v>
      </c>
      <c r="AN65" s="200">
        <v>0.16508322979599999</v>
      </c>
      <c r="AO65" s="201">
        <v>1</v>
      </c>
      <c r="AP65" s="214">
        <f t="shared" si="0"/>
        <v>0.16508322979599999</v>
      </c>
      <c r="AQ65" s="202">
        <v>4.3715109999999999</v>
      </c>
      <c r="AR65" s="203">
        <v>0.45284999999999997</v>
      </c>
      <c r="AS65" s="214">
        <f t="shared" si="1"/>
        <v>0.72166315496874167</v>
      </c>
      <c r="AT65" s="214">
        <f t="shared" si="2"/>
        <v>7.4757940613118593E-2</v>
      </c>
      <c r="AU65" s="201">
        <v>0.68879999999999997</v>
      </c>
      <c r="AV65" s="201">
        <v>0.78210000000000002</v>
      </c>
      <c r="AW65" s="214">
        <f t="shared" si="3"/>
        <v>0.49708158114246925</v>
      </c>
      <c r="AX65" s="214">
        <f t="shared" si="4"/>
        <v>5.8468185353520052E-2</v>
      </c>
    </row>
    <row r="66" spans="1:50">
      <c r="A66" s="199">
        <v>18</v>
      </c>
      <c r="B66" s="199" t="s">
        <v>135</v>
      </c>
      <c r="C66" s="199" t="s">
        <v>135</v>
      </c>
      <c r="D66" s="199" t="s">
        <v>52</v>
      </c>
      <c r="E66" s="199" t="s">
        <v>53</v>
      </c>
      <c r="F66" s="199" t="s">
        <v>54</v>
      </c>
      <c r="G66" s="199" t="s">
        <v>55</v>
      </c>
      <c r="H66" s="198"/>
      <c r="I66" s="199" t="s">
        <v>136</v>
      </c>
      <c r="J66" s="198"/>
      <c r="K66" s="199">
        <v>0</v>
      </c>
      <c r="L66" s="199">
        <v>0</v>
      </c>
      <c r="M66" s="200">
        <v>0</v>
      </c>
      <c r="N66" s="200">
        <v>0</v>
      </c>
      <c r="O66" s="198"/>
      <c r="P66" s="198"/>
      <c r="Q66" s="199" t="s">
        <v>137</v>
      </c>
      <c r="R66" s="200">
        <v>133.96</v>
      </c>
      <c r="S66" s="200">
        <v>133.96</v>
      </c>
      <c r="T66" s="198"/>
      <c r="U66" s="198"/>
      <c r="V66" s="198"/>
      <c r="W66" s="198"/>
      <c r="X66" s="198"/>
      <c r="Y66" s="198"/>
      <c r="Z66" s="198"/>
      <c r="AA66" s="199" t="s">
        <v>63</v>
      </c>
      <c r="AB66" s="199" t="s">
        <v>64</v>
      </c>
      <c r="AC66" s="199" t="s">
        <v>138</v>
      </c>
      <c r="AD66" s="199" t="s">
        <v>88</v>
      </c>
      <c r="AE66" s="199" t="s">
        <v>67</v>
      </c>
      <c r="AF66" s="199">
        <v>137389</v>
      </c>
      <c r="AG66" s="199" t="s">
        <v>89</v>
      </c>
      <c r="AH66" s="199">
        <v>2</v>
      </c>
      <c r="AI66" s="199" t="s">
        <v>90</v>
      </c>
      <c r="AJ66" s="199">
        <v>7</v>
      </c>
      <c r="AK66" s="199">
        <v>2130</v>
      </c>
      <c r="AL66" s="199">
        <v>2130</v>
      </c>
      <c r="AM66" s="199">
        <v>127</v>
      </c>
      <c r="AN66" s="200">
        <v>0.995622923898</v>
      </c>
      <c r="AO66" s="201">
        <v>1</v>
      </c>
      <c r="AP66" s="214">
        <f t="shared" si="0"/>
        <v>0.995622923898</v>
      </c>
      <c r="AQ66" s="202">
        <v>6.7567469999999998</v>
      </c>
      <c r="AR66" s="203">
        <v>2.20899</v>
      </c>
      <c r="AS66" s="214">
        <f t="shared" si="1"/>
        <v>6.7271722041790394</v>
      </c>
      <c r="AT66" s="214">
        <f t="shared" si="2"/>
        <v>2.1993210826614429</v>
      </c>
      <c r="AU66" s="201">
        <v>0.68879999999999997</v>
      </c>
      <c r="AV66" s="201">
        <v>0.78210000000000002</v>
      </c>
      <c r="AW66" s="214">
        <f t="shared" si="3"/>
        <v>4.6336762142385224</v>
      </c>
      <c r="AX66" s="214">
        <f t="shared" si="4"/>
        <v>1.7200890187495146</v>
      </c>
    </row>
    <row r="67" spans="1:50">
      <c r="A67" s="199">
        <v>18</v>
      </c>
      <c r="B67" s="199" t="s">
        <v>135</v>
      </c>
      <c r="C67" s="199" t="s">
        <v>135</v>
      </c>
      <c r="D67" s="199" t="s">
        <v>52</v>
      </c>
      <c r="E67" s="199" t="s">
        <v>53</v>
      </c>
      <c r="F67" s="199" t="s">
        <v>54</v>
      </c>
      <c r="G67" s="199" t="s">
        <v>55</v>
      </c>
      <c r="H67" s="198"/>
      <c r="I67" s="199" t="s">
        <v>136</v>
      </c>
      <c r="J67" s="198"/>
      <c r="K67" s="199">
        <v>0</v>
      </c>
      <c r="L67" s="199">
        <v>0</v>
      </c>
      <c r="M67" s="200">
        <v>0</v>
      </c>
      <c r="N67" s="200">
        <v>0</v>
      </c>
      <c r="O67" s="198"/>
      <c r="P67" s="198"/>
      <c r="Q67" s="199" t="s">
        <v>137</v>
      </c>
      <c r="R67" s="200">
        <v>133.96</v>
      </c>
      <c r="S67" s="200">
        <v>133.96</v>
      </c>
      <c r="T67" s="198"/>
      <c r="U67" s="198"/>
      <c r="V67" s="198"/>
      <c r="W67" s="198"/>
      <c r="X67" s="198"/>
      <c r="Y67" s="198"/>
      <c r="Z67" s="198"/>
      <c r="AA67" s="199" t="s">
        <v>63</v>
      </c>
      <c r="AB67" s="199" t="s">
        <v>64</v>
      </c>
      <c r="AC67" s="199" t="s">
        <v>138</v>
      </c>
      <c r="AD67" s="199" t="s">
        <v>88</v>
      </c>
      <c r="AE67" s="199" t="s">
        <v>67</v>
      </c>
      <c r="AF67" s="199">
        <v>136895</v>
      </c>
      <c r="AG67" s="199" t="s">
        <v>89</v>
      </c>
      <c r="AH67" s="199">
        <v>2</v>
      </c>
      <c r="AI67" s="199" t="s">
        <v>69</v>
      </c>
      <c r="AJ67" s="199">
        <v>11</v>
      </c>
      <c r="AK67" s="199">
        <v>4110</v>
      </c>
      <c r="AL67" s="199">
        <v>4110</v>
      </c>
      <c r="AM67" s="199">
        <v>131</v>
      </c>
      <c r="AN67" s="200">
        <v>5.0874202605600001E-2</v>
      </c>
      <c r="AO67" s="201">
        <v>1</v>
      </c>
      <c r="AP67" s="214">
        <f t="shared" ref="AP67:AP130" si="5">AN67*AO67</f>
        <v>5.0874202605600001E-2</v>
      </c>
      <c r="AQ67" s="202">
        <v>4.0668569999999997</v>
      </c>
      <c r="AR67" s="203">
        <v>0.41202</v>
      </c>
      <c r="AS67" s="214">
        <f t="shared" ref="AS67:AS130" si="6">AP67*AQ67</f>
        <v>0.20689810698600258</v>
      </c>
      <c r="AT67" s="214">
        <f t="shared" ref="AT67:AT130" si="7">AP67*AR67</f>
        <v>2.0961188957559312E-2</v>
      </c>
      <c r="AU67" s="201">
        <v>0.68879999999999997</v>
      </c>
      <c r="AV67" s="201">
        <v>0.78210000000000002</v>
      </c>
      <c r="AW67" s="214">
        <f t="shared" ref="AW67:AW130" si="8">AS67*AU67</f>
        <v>0.14251141609195858</v>
      </c>
      <c r="AX67" s="214">
        <f t="shared" ref="AX67:AX130" si="9">AT67*AV67</f>
        <v>1.6393745883707136E-2</v>
      </c>
    </row>
    <row r="68" spans="1:50">
      <c r="A68" s="199">
        <v>18</v>
      </c>
      <c r="B68" s="199" t="s">
        <v>135</v>
      </c>
      <c r="C68" s="199" t="s">
        <v>135</v>
      </c>
      <c r="D68" s="199" t="s">
        <v>52</v>
      </c>
      <c r="E68" s="199" t="s">
        <v>53</v>
      </c>
      <c r="F68" s="199" t="s">
        <v>54</v>
      </c>
      <c r="G68" s="199" t="s">
        <v>55</v>
      </c>
      <c r="H68" s="198"/>
      <c r="I68" s="199" t="s">
        <v>136</v>
      </c>
      <c r="J68" s="198"/>
      <c r="K68" s="199">
        <v>0</v>
      </c>
      <c r="L68" s="199">
        <v>0</v>
      </c>
      <c r="M68" s="200">
        <v>0</v>
      </c>
      <c r="N68" s="200">
        <v>0</v>
      </c>
      <c r="O68" s="198"/>
      <c r="P68" s="198"/>
      <c r="Q68" s="199" t="s">
        <v>137</v>
      </c>
      <c r="R68" s="200">
        <v>133.96</v>
      </c>
      <c r="S68" s="200">
        <v>133.96</v>
      </c>
      <c r="T68" s="198"/>
      <c r="U68" s="198"/>
      <c r="V68" s="198"/>
      <c r="W68" s="198"/>
      <c r="X68" s="198"/>
      <c r="Y68" s="198"/>
      <c r="Z68" s="198"/>
      <c r="AA68" s="199" t="s">
        <v>63</v>
      </c>
      <c r="AB68" s="199" t="s">
        <v>64</v>
      </c>
      <c r="AC68" s="199" t="s">
        <v>138</v>
      </c>
      <c r="AD68" s="199" t="s">
        <v>88</v>
      </c>
      <c r="AE68" s="199" t="s">
        <v>67</v>
      </c>
      <c r="AF68" s="199">
        <v>137363</v>
      </c>
      <c r="AG68" s="199" t="s">
        <v>89</v>
      </c>
      <c r="AH68" s="199">
        <v>2</v>
      </c>
      <c r="AI68" s="199" t="s">
        <v>90</v>
      </c>
      <c r="AJ68" s="199">
        <v>7</v>
      </c>
      <c r="AK68" s="199">
        <v>2110</v>
      </c>
      <c r="AL68" s="199">
        <v>2110</v>
      </c>
      <c r="AM68" s="199">
        <v>127</v>
      </c>
      <c r="AN68" s="200">
        <v>0.42343459091000002</v>
      </c>
      <c r="AO68" s="201">
        <v>1</v>
      </c>
      <c r="AP68" s="214">
        <f t="shared" si="5"/>
        <v>0.42343459091000002</v>
      </c>
      <c r="AQ68" s="202">
        <v>6.7567469999999998</v>
      </c>
      <c r="AR68" s="203">
        <v>2.20899</v>
      </c>
      <c r="AS68" s="214">
        <f t="shared" si="6"/>
        <v>2.8610404018273696</v>
      </c>
      <c r="AT68" s="214">
        <f t="shared" si="7"/>
        <v>0.93536277697428094</v>
      </c>
      <c r="AU68" s="201">
        <v>0.68879999999999997</v>
      </c>
      <c r="AV68" s="201">
        <v>0.78210000000000002</v>
      </c>
      <c r="AW68" s="214">
        <f t="shared" si="8"/>
        <v>1.9706846287786921</v>
      </c>
      <c r="AX68" s="214">
        <f t="shared" si="9"/>
        <v>0.7315472278715851</v>
      </c>
    </row>
    <row r="69" spans="1:50">
      <c r="A69" s="199">
        <v>18</v>
      </c>
      <c r="B69" s="199" t="s">
        <v>135</v>
      </c>
      <c r="C69" s="199" t="s">
        <v>135</v>
      </c>
      <c r="D69" s="199" t="s">
        <v>52</v>
      </c>
      <c r="E69" s="199" t="s">
        <v>53</v>
      </c>
      <c r="F69" s="199" t="s">
        <v>54</v>
      </c>
      <c r="G69" s="199" t="s">
        <v>55</v>
      </c>
      <c r="H69" s="198"/>
      <c r="I69" s="199" t="s">
        <v>136</v>
      </c>
      <c r="J69" s="198"/>
      <c r="K69" s="199">
        <v>0</v>
      </c>
      <c r="L69" s="199">
        <v>0</v>
      </c>
      <c r="M69" s="200">
        <v>0</v>
      </c>
      <c r="N69" s="200">
        <v>0</v>
      </c>
      <c r="O69" s="198"/>
      <c r="P69" s="198"/>
      <c r="Q69" s="199" t="s">
        <v>137</v>
      </c>
      <c r="R69" s="200">
        <v>133.96</v>
      </c>
      <c r="S69" s="200">
        <v>133.96</v>
      </c>
      <c r="T69" s="198"/>
      <c r="U69" s="198"/>
      <c r="V69" s="198"/>
      <c r="W69" s="198"/>
      <c r="X69" s="198"/>
      <c r="Y69" s="198"/>
      <c r="Z69" s="198"/>
      <c r="AA69" s="199" t="s">
        <v>63</v>
      </c>
      <c r="AB69" s="199" t="s">
        <v>64</v>
      </c>
      <c r="AC69" s="199" t="s">
        <v>138</v>
      </c>
      <c r="AD69" s="199" t="s">
        <v>88</v>
      </c>
      <c r="AE69" s="199" t="s">
        <v>67</v>
      </c>
      <c r="AF69" s="199">
        <v>135440</v>
      </c>
      <c r="AG69" s="199" t="s">
        <v>89</v>
      </c>
      <c r="AH69" s="199">
        <v>2</v>
      </c>
      <c r="AI69" s="199" t="s">
        <v>69</v>
      </c>
      <c r="AJ69" s="199">
        <v>11</v>
      </c>
      <c r="AK69" s="199">
        <v>4340</v>
      </c>
      <c r="AL69" s="199">
        <v>4340</v>
      </c>
      <c r="AM69" s="199">
        <v>131</v>
      </c>
      <c r="AN69" s="200">
        <v>2.63972308617E-2</v>
      </c>
      <c r="AO69" s="201">
        <v>1</v>
      </c>
      <c r="AP69" s="214">
        <f t="shared" si="5"/>
        <v>2.63972308617E-2</v>
      </c>
      <c r="AQ69" s="202">
        <v>4.0668569999999997</v>
      </c>
      <c r="AR69" s="203">
        <v>0.41202</v>
      </c>
      <c r="AS69" s="214">
        <f t="shared" si="6"/>
        <v>0.10735376311052067</v>
      </c>
      <c r="AT69" s="214">
        <f t="shared" si="7"/>
        <v>1.0876187059637634E-2</v>
      </c>
      <c r="AU69" s="201">
        <v>0.68879999999999997</v>
      </c>
      <c r="AV69" s="201">
        <v>0.78210000000000002</v>
      </c>
      <c r="AW69" s="214">
        <f t="shared" si="8"/>
        <v>7.3945272030526629E-2</v>
      </c>
      <c r="AX69" s="214">
        <f t="shared" si="9"/>
        <v>8.5062658993425942E-3</v>
      </c>
    </row>
    <row r="70" spans="1:50">
      <c r="A70" s="199">
        <v>18</v>
      </c>
      <c r="B70" s="199" t="s">
        <v>135</v>
      </c>
      <c r="C70" s="199" t="s">
        <v>135</v>
      </c>
      <c r="D70" s="199" t="s">
        <v>52</v>
      </c>
      <c r="E70" s="199" t="s">
        <v>53</v>
      </c>
      <c r="F70" s="199" t="s">
        <v>54</v>
      </c>
      <c r="G70" s="199" t="s">
        <v>55</v>
      </c>
      <c r="H70" s="198"/>
      <c r="I70" s="199" t="s">
        <v>136</v>
      </c>
      <c r="J70" s="198"/>
      <c r="K70" s="199">
        <v>0</v>
      </c>
      <c r="L70" s="199">
        <v>0</v>
      </c>
      <c r="M70" s="200">
        <v>0</v>
      </c>
      <c r="N70" s="200">
        <v>0</v>
      </c>
      <c r="O70" s="198"/>
      <c r="P70" s="198"/>
      <c r="Q70" s="199" t="s">
        <v>137</v>
      </c>
      <c r="R70" s="200">
        <v>133.96</v>
      </c>
      <c r="S70" s="200">
        <v>133.96</v>
      </c>
      <c r="T70" s="198"/>
      <c r="U70" s="198"/>
      <c r="V70" s="198"/>
      <c r="W70" s="198"/>
      <c r="X70" s="198"/>
      <c r="Y70" s="198"/>
      <c r="Z70" s="198"/>
      <c r="AA70" s="199" t="s">
        <v>63</v>
      </c>
      <c r="AB70" s="199" t="s">
        <v>64</v>
      </c>
      <c r="AC70" s="199" t="s">
        <v>138</v>
      </c>
      <c r="AD70" s="199" t="s">
        <v>88</v>
      </c>
      <c r="AE70" s="199" t="s">
        <v>67</v>
      </c>
      <c r="AF70" s="199">
        <v>137665</v>
      </c>
      <c r="AG70" s="199" t="s">
        <v>89</v>
      </c>
      <c r="AH70" s="199">
        <v>2</v>
      </c>
      <c r="AI70" s="199" t="s">
        <v>84</v>
      </c>
      <c r="AJ70" s="199">
        <v>10</v>
      </c>
      <c r="AK70" s="199">
        <v>3100</v>
      </c>
      <c r="AL70" s="199">
        <v>1180</v>
      </c>
      <c r="AM70" s="199">
        <v>130</v>
      </c>
      <c r="AN70" s="200">
        <v>1.10671701951E-2</v>
      </c>
      <c r="AO70" s="201">
        <v>1</v>
      </c>
      <c r="AP70" s="214">
        <f t="shared" si="5"/>
        <v>1.10671701951E-2</v>
      </c>
      <c r="AQ70" s="202">
        <v>4.3715109999999999</v>
      </c>
      <c r="AR70" s="203">
        <v>0.45284999999999997</v>
      </c>
      <c r="AS70" s="214">
        <f t="shared" si="6"/>
        <v>4.8380256246751796E-2</v>
      </c>
      <c r="AT70" s="214">
        <f t="shared" si="7"/>
        <v>5.0117680228510342E-3</v>
      </c>
      <c r="AU70" s="201">
        <v>0.68879999999999997</v>
      </c>
      <c r="AV70" s="201">
        <v>0.78210000000000002</v>
      </c>
      <c r="AW70" s="214">
        <f t="shared" si="8"/>
        <v>3.3324320502762635E-2</v>
      </c>
      <c r="AX70" s="214">
        <f t="shared" si="9"/>
        <v>3.9197037706717938E-3</v>
      </c>
    </row>
    <row r="71" spans="1:50">
      <c r="A71" s="199">
        <v>18</v>
      </c>
      <c r="B71" s="199" t="s">
        <v>135</v>
      </c>
      <c r="C71" s="199" t="s">
        <v>135</v>
      </c>
      <c r="D71" s="199" t="s">
        <v>52</v>
      </c>
      <c r="E71" s="199" t="s">
        <v>53</v>
      </c>
      <c r="F71" s="199" t="s">
        <v>54</v>
      </c>
      <c r="G71" s="199" t="s">
        <v>55</v>
      </c>
      <c r="H71" s="198"/>
      <c r="I71" s="199" t="s">
        <v>136</v>
      </c>
      <c r="J71" s="198"/>
      <c r="K71" s="199">
        <v>0</v>
      </c>
      <c r="L71" s="199">
        <v>0</v>
      </c>
      <c r="M71" s="200">
        <v>0</v>
      </c>
      <c r="N71" s="200">
        <v>0</v>
      </c>
      <c r="O71" s="198"/>
      <c r="P71" s="198"/>
      <c r="Q71" s="199" t="s">
        <v>137</v>
      </c>
      <c r="R71" s="200">
        <v>133.96</v>
      </c>
      <c r="S71" s="200">
        <v>133.96</v>
      </c>
      <c r="T71" s="198"/>
      <c r="U71" s="198"/>
      <c r="V71" s="198"/>
      <c r="W71" s="198"/>
      <c r="X71" s="198"/>
      <c r="Y71" s="198"/>
      <c r="Z71" s="198"/>
      <c r="AA71" s="199" t="s">
        <v>63</v>
      </c>
      <c r="AB71" s="199" t="s">
        <v>64</v>
      </c>
      <c r="AC71" s="199" t="s">
        <v>138</v>
      </c>
      <c r="AD71" s="199" t="s">
        <v>88</v>
      </c>
      <c r="AE71" s="199" t="s">
        <v>67</v>
      </c>
      <c r="AF71" s="199">
        <v>136895</v>
      </c>
      <c r="AG71" s="199" t="s">
        <v>89</v>
      </c>
      <c r="AH71" s="199">
        <v>2</v>
      </c>
      <c r="AI71" s="199" t="s">
        <v>69</v>
      </c>
      <c r="AJ71" s="199">
        <v>11</v>
      </c>
      <c r="AK71" s="199">
        <v>4110</v>
      </c>
      <c r="AL71" s="199">
        <v>4110</v>
      </c>
      <c r="AM71" s="199">
        <v>131</v>
      </c>
      <c r="AN71" s="200">
        <v>3.2802796754600001</v>
      </c>
      <c r="AO71" s="201">
        <v>1</v>
      </c>
      <c r="AP71" s="214">
        <f t="shared" si="5"/>
        <v>3.2802796754600001</v>
      </c>
      <c r="AQ71" s="202">
        <v>4.0668569999999997</v>
      </c>
      <c r="AR71" s="203">
        <v>0.41202</v>
      </c>
      <c r="AS71" s="214">
        <f t="shared" si="6"/>
        <v>13.340428360102228</v>
      </c>
      <c r="AT71" s="214">
        <f t="shared" si="7"/>
        <v>1.3515408318830293</v>
      </c>
      <c r="AU71" s="201">
        <v>0.68879999999999997</v>
      </c>
      <c r="AV71" s="201">
        <v>0.78210000000000002</v>
      </c>
      <c r="AW71" s="214">
        <f t="shared" si="8"/>
        <v>9.188887054438414</v>
      </c>
      <c r="AX71" s="214">
        <f t="shared" si="9"/>
        <v>1.0570400846157173</v>
      </c>
    </row>
    <row r="72" spans="1:50">
      <c r="A72" s="199">
        <v>18</v>
      </c>
      <c r="B72" s="199" t="s">
        <v>135</v>
      </c>
      <c r="C72" s="199" t="s">
        <v>135</v>
      </c>
      <c r="D72" s="199" t="s">
        <v>52</v>
      </c>
      <c r="E72" s="199" t="s">
        <v>53</v>
      </c>
      <c r="F72" s="199" t="s">
        <v>54</v>
      </c>
      <c r="G72" s="199" t="s">
        <v>55</v>
      </c>
      <c r="H72" s="198"/>
      <c r="I72" s="199" t="s">
        <v>136</v>
      </c>
      <c r="J72" s="198"/>
      <c r="K72" s="199">
        <v>0</v>
      </c>
      <c r="L72" s="199">
        <v>0</v>
      </c>
      <c r="M72" s="200">
        <v>0</v>
      </c>
      <c r="N72" s="200">
        <v>0</v>
      </c>
      <c r="O72" s="198"/>
      <c r="P72" s="198"/>
      <c r="Q72" s="199" t="s">
        <v>137</v>
      </c>
      <c r="R72" s="200">
        <v>133.96</v>
      </c>
      <c r="S72" s="200">
        <v>133.96</v>
      </c>
      <c r="T72" s="198"/>
      <c r="U72" s="198"/>
      <c r="V72" s="198"/>
      <c r="W72" s="198"/>
      <c r="X72" s="198"/>
      <c r="Y72" s="198"/>
      <c r="Z72" s="198"/>
      <c r="AA72" s="199" t="s">
        <v>63</v>
      </c>
      <c r="AB72" s="199" t="s">
        <v>64</v>
      </c>
      <c r="AC72" s="199" t="s">
        <v>138</v>
      </c>
      <c r="AD72" s="199" t="s">
        <v>88</v>
      </c>
      <c r="AE72" s="199" t="s">
        <v>67</v>
      </c>
      <c r="AF72" s="199">
        <v>137389</v>
      </c>
      <c r="AG72" s="199" t="s">
        <v>89</v>
      </c>
      <c r="AH72" s="199">
        <v>2</v>
      </c>
      <c r="AI72" s="199" t="s">
        <v>90</v>
      </c>
      <c r="AJ72" s="199">
        <v>7</v>
      </c>
      <c r="AK72" s="199">
        <v>2130</v>
      </c>
      <c r="AL72" s="199">
        <v>2130</v>
      </c>
      <c r="AM72" s="199">
        <v>127</v>
      </c>
      <c r="AN72" s="200">
        <v>1.17852722374</v>
      </c>
      <c r="AO72" s="201">
        <v>1</v>
      </c>
      <c r="AP72" s="214">
        <f t="shared" si="5"/>
        <v>1.17852722374</v>
      </c>
      <c r="AQ72" s="202">
        <v>6.7567469999999998</v>
      </c>
      <c r="AR72" s="203">
        <v>2.20899</v>
      </c>
      <c r="AS72" s="214">
        <f t="shared" si="6"/>
        <v>7.9630102834235732</v>
      </c>
      <c r="AT72" s="214">
        <f t="shared" si="7"/>
        <v>2.6033548519694225</v>
      </c>
      <c r="AU72" s="201">
        <v>0.68879999999999997</v>
      </c>
      <c r="AV72" s="201">
        <v>0.78210000000000002</v>
      </c>
      <c r="AW72" s="214">
        <f t="shared" si="8"/>
        <v>5.4849214832221573</v>
      </c>
      <c r="AX72" s="214">
        <f t="shared" si="9"/>
        <v>2.0360838297252855</v>
      </c>
    </row>
    <row r="73" spans="1:50">
      <c r="A73" s="199">
        <v>18</v>
      </c>
      <c r="B73" s="199" t="s">
        <v>135</v>
      </c>
      <c r="C73" s="199" t="s">
        <v>135</v>
      </c>
      <c r="D73" s="199" t="s">
        <v>52</v>
      </c>
      <c r="E73" s="199" t="s">
        <v>53</v>
      </c>
      <c r="F73" s="199" t="s">
        <v>54</v>
      </c>
      <c r="G73" s="199" t="s">
        <v>55</v>
      </c>
      <c r="H73" s="198"/>
      <c r="I73" s="199" t="s">
        <v>136</v>
      </c>
      <c r="J73" s="198"/>
      <c r="K73" s="199">
        <v>0</v>
      </c>
      <c r="L73" s="199">
        <v>0</v>
      </c>
      <c r="M73" s="200">
        <v>0</v>
      </c>
      <c r="N73" s="200">
        <v>0</v>
      </c>
      <c r="O73" s="198"/>
      <c r="P73" s="198"/>
      <c r="Q73" s="199" t="s">
        <v>137</v>
      </c>
      <c r="R73" s="200">
        <v>133.96</v>
      </c>
      <c r="S73" s="200">
        <v>133.96</v>
      </c>
      <c r="T73" s="198"/>
      <c r="U73" s="198"/>
      <c r="V73" s="198"/>
      <c r="W73" s="198"/>
      <c r="X73" s="198"/>
      <c r="Y73" s="198"/>
      <c r="Z73" s="198"/>
      <c r="AA73" s="199" t="s">
        <v>63</v>
      </c>
      <c r="AB73" s="199" t="s">
        <v>64</v>
      </c>
      <c r="AC73" s="199" t="s">
        <v>138</v>
      </c>
      <c r="AD73" s="199" t="s">
        <v>88</v>
      </c>
      <c r="AE73" s="199" t="s">
        <v>67</v>
      </c>
      <c r="AF73" s="199">
        <v>136895</v>
      </c>
      <c r="AG73" s="199" t="s">
        <v>89</v>
      </c>
      <c r="AH73" s="199">
        <v>2</v>
      </c>
      <c r="AI73" s="199" t="s">
        <v>69</v>
      </c>
      <c r="AJ73" s="199">
        <v>11</v>
      </c>
      <c r="AK73" s="199">
        <v>4110</v>
      </c>
      <c r="AL73" s="199">
        <v>4110</v>
      </c>
      <c r="AM73" s="199">
        <v>131</v>
      </c>
      <c r="AN73" s="200">
        <v>0.119175529251</v>
      </c>
      <c r="AO73" s="201">
        <v>1</v>
      </c>
      <c r="AP73" s="214">
        <f t="shared" si="5"/>
        <v>0.119175529251</v>
      </c>
      <c r="AQ73" s="202">
        <v>4.0668569999999997</v>
      </c>
      <c r="AR73" s="203">
        <v>0.41202</v>
      </c>
      <c r="AS73" s="214">
        <f t="shared" si="6"/>
        <v>0.48466983536313407</v>
      </c>
      <c r="AT73" s="214">
        <f t="shared" si="7"/>
        <v>4.9102701561997017E-2</v>
      </c>
      <c r="AU73" s="201">
        <v>0.68879999999999997</v>
      </c>
      <c r="AV73" s="201">
        <v>0.78210000000000002</v>
      </c>
      <c r="AW73" s="214">
        <f t="shared" si="8"/>
        <v>0.33384058259812671</v>
      </c>
      <c r="AX73" s="214">
        <f t="shared" si="9"/>
        <v>3.8403222891637868E-2</v>
      </c>
    </row>
    <row r="74" spans="1:50">
      <c r="A74" s="199">
        <v>18</v>
      </c>
      <c r="B74" s="199" t="s">
        <v>135</v>
      </c>
      <c r="C74" s="199" t="s">
        <v>135</v>
      </c>
      <c r="D74" s="199" t="s">
        <v>52</v>
      </c>
      <c r="E74" s="199" t="s">
        <v>53</v>
      </c>
      <c r="F74" s="199" t="s">
        <v>54</v>
      </c>
      <c r="G74" s="199" t="s">
        <v>55</v>
      </c>
      <c r="H74" s="198"/>
      <c r="I74" s="199" t="s">
        <v>136</v>
      </c>
      <c r="J74" s="198"/>
      <c r="K74" s="199">
        <v>0</v>
      </c>
      <c r="L74" s="199">
        <v>0</v>
      </c>
      <c r="M74" s="200">
        <v>0</v>
      </c>
      <c r="N74" s="200">
        <v>0</v>
      </c>
      <c r="O74" s="198"/>
      <c r="P74" s="198"/>
      <c r="Q74" s="199" t="s">
        <v>137</v>
      </c>
      <c r="R74" s="200">
        <v>133.96</v>
      </c>
      <c r="S74" s="200">
        <v>133.96</v>
      </c>
      <c r="T74" s="198"/>
      <c r="U74" s="198"/>
      <c r="V74" s="198"/>
      <c r="W74" s="198"/>
      <c r="X74" s="198"/>
      <c r="Y74" s="198"/>
      <c r="Z74" s="198"/>
      <c r="AA74" s="199" t="s">
        <v>63</v>
      </c>
      <c r="AB74" s="199" t="s">
        <v>64</v>
      </c>
      <c r="AC74" s="199" t="s">
        <v>138</v>
      </c>
      <c r="AD74" s="199" t="s">
        <v>88</v>
      </c>
      <c r="AE74" s="199" t="s">
        <v>67</v>
      </c>
      <c r="AF74" s="199">
        <v>137270</v>
      </c>
      <c r="AG74" s="199" t="s">
        <v>89</v>
      </c>
      <c r="AH74" s="199">
        <v>2</v>
      </c>
      <c r="AI74" s="199" t="s">
        <v>90</v>
      </c>
      <c r="AJ74" s="199">
        <v>7</v>
      </c>
      <c r="AK74" s="199">
        <v>2120</v>
      </c>
      <c r="AL74" s="199">
        <v>2120</v>
      </c>
      <c r="AM74" s="199">
        <v>127</v>
      </c>
      <c r="AN74" s="200">
        <v>0.233937201776</v>
      </c>
      <c r="AO74" s="201">
        <v>1</v>
      </c>
      <c r="AP74" s="214">
        <f t="shared" si="5"/>
        <v>0.233937201776</v>
      </c>
      <c r="AQ74" s="202">
        <v>6.7567469999999998</v>
      </c>
      <c r="AR74" s="203">
        <v>2.20899</v>
      </c>
      <c r="AS74" s="214">
        <f t="shared" si="6"/>
        <v>1.5806544862883827</v>
      </c>
      <c r="AT74" s="214">
        <f t="shared" si="7"/>
        <v>0.51676493935116619</v>
      </c>
      <c r="AU74" s="201">
        <v>0.68879999999999997</v>
      </c>
      <c r="AV74" s="201">
        <v>0.78210000000000002</v>
      </c>
      <c r="AW74" s="214">
        <f t="shared" si="8"/>
        <v>1.0887548101554378</v>
      </c>
      <c r="AX74" s="214">
        <f t="shared" si="9"/>
        <v>0.40416185906654706</v>
      </c>
    </row>
    <row r="75" spans="1:50">
      <c r="A75" s="199">
        <v>18</v>
      </c>
      <c r="B75" s="199" t="s">
        <v>135</v>
      </c>
      <c r="C75" s="199" t="s">
        <v>135</v>
      </c>
      <c r="D75" s="199" t="s">
        <v>52</v>
      </c>
      <c r="E75" s="199" t="s">
        <v>53</v>
      </c>
      <c r="F75" s="199" t="s">
        <v>54</v>
      </c>
      <c r="G75" s="199" t="s">
        <v>55</v>
      </c>
      <c r="H75" s="198"/>
      <c r="I75" s="199" t="s">
        <v>136</v>
      </c>
      <c r="J75" s="198"/>
      <c r="K75" s="199">
        <v>0</v>
      </c>
      <c r="L75" s="199">
        <v>0</v>
      </c>
      <c r="M75" s="200">
        <v>0</v>
      </c>
      <c r="N75" s="200">
        <v>0</v>
      </c>
      <c r="O75" s="198"/>
      <c r="P75" s="198"/>
      <c r="Q75" s="199" t="s">
        <v>137</v>
      </c>
      <c r="R75" s="200">
        <v>133.96</v>
      </c>
      <c r="S75" s="200">
        <v>133.96</v>
      </c>
      <c r="T75" s="198"/>
      <c r="U75" s="198"/>
      <c r="V75" s="198"/>
      <c r="W75" s="198"/>
      <c r="X75" s="198"/>
      <c r="Y75" s="198"/>
      <c r="Z75" s="198"/>
      <c r="AA75" s="199" t="s">
        <v>63</v>
      </c>
      <c r="AB75" s="199" t="s">
        <v>64</v>
      </c>
      <c r="AC75" s="199" t="s">
        <v>138</v>
      </c>
      <c r="AD75" s="199" t="s">
        <v>88</v>
      </c>
      <c r="AE75" s="199" t="s">
        <v>67</v>
      </c>
      <c r="AF75" s="199">
        <v>137022</v>
      </c>
      <c r="AG75" s="199" t="s">
        <v>89</v>
      </c>
      <c r="AH75" s="199">
        <v>2</v>
      </c>
      <c r="AI75" s="199" t="s">
        <v>84</v>
      </c>
      <c r="AJ75" s="199">
        <v>10</v>
      </c>
      <c r="AK75" s="199">
        <v>3100</v>
      </c>
      <c r="AL75" s="199">
        <v>1180</v>
      </c>
      <c r="AM75" s="199">
        <v>130</v>
      </c>
      <c r="AN75" s="200">
        <v>0.56002436599000005</v>
      </c>
      <c r="AO75" s="201">
        <v>1</v>
      </c>
      <c r="AP75" s="214">
        <f t="shared" si="5"/>
        <v>0.56002436599000005</v>
      </c>
      <c r="AQ75" s="202">
        <v>4.3715109999999999</v>
      </c>
      <c r="AR75" s="203">
        <v>0.45284999999999997</v>
      </c>
      <c r="AS75" s="214">
        <f t="shared" si="6"/>
        <v>2.448152676193311</v>
      </c>
      <c r="AT75" s="214">
        <f t="shared" si="7"/>
        <v>0.2536070341385715</v>
      </c>
      <c r="AU75" s="201">
        <v>0.68879999999999997</v>
      </c>
      <c r="AV75" s="201">
        <v>0.78210000000000002</v>
      </c>
      <c r="AW75" s="214">
        <f t="shared" si="8"/>
        <v>1.6862875633619525</v>
      </c>
      <c r="AX75" s="214">
        <f t="shared" si="9"/>
        <v>0.19834606139977679</v>
      </c>
    </row>
    <row r="76" spans="1:50">
      <c r="A76" s="199">
        <v>18</v>
      </c>
      <c r="B76" s="199" t="s">
        <v>135</v>
      </c>
      <c r="C76" s="199" t="s">
        <v>135</v>
      </c>
      <c r="D76" s="199" t="s">
        <v>52</v>
      </c>
      <c r="E76" s="199" t="s">
        <v>53</v>
      </c>
      <c r="F76" s="199" t="s">
        <v>54</v>
      </c>
      <c r="G76" s="199" t="s">
        <v>55</v>
      </c>
      <c r="H76" s="198"/>
      <c r="I76" s="199" t="s">
        <v>136</v>
      </c>
      <c r="J76" s="198"/>
      <c r="K76" s="199">
        <v>0</v>
      </c>
      <c r="L76" s="199">
        <v>0</v>
      </c>
      <c r="M76" s="200">
        <v>0</v>
      </c>
      <c r="N76" s="200">
        <v>0</v>
      </c>
      <c r="O76" s="198"/>
      <c r="P76" s="198"/>
      <c r="Q76" s="199" t="s">
        <v>137</v>
      </c>
      <c r="R76" s="200">
        <v>133.96</v>
      </c>
      <c r="S76" s="200">
        <v>133.96</v>
      </c>
      <c r="T76" s="198"/>
      <c r="U76" s="198"/>
      <c r="V76" s="198"/>
      <c r="W76" s="198"/>
      <c r="X76" s="198"/>
      <c r="Y76" s="198"/>
      <c r="Z76" s="198"/>
      <c r="AA76" s="199" t="s">
        <v>63</v>
      </c>
      <c r="AB76" s="199" t="s">
        <v>64</v>
      </c>
      <c r="AC76" s="199" t="s">
        <v>138</v>
      </c>
      <c r="AD76" s="199" t="s">
        <v>88</v>
      </c>
      <c r="AE76" s="199" t="s">
        <v>67</v>
      </c>
      <c r="AF76" s="199">
        <v>137389</v>
      </c>
      <c r="AG76" s="199" t="s">
        <v>89</v>
      </c>
      <c r="AH76" s="199">
        <v>2</v>
      </c>
      <c r="AI76" s="199" t="s">
        <v>90</v>
      </c>
      <c r="AJ76" s="199">
        <v>7</v>
      </c>
      <c r="AK76" s="199">
        <v>2130</v>
      </c>
      <c r="AL76" s="199">
        <v>2130</v>
      </c>
      <c r="AM76" s="199">
        <v>127</v>
      </c>
      <c r="AN76" s="200">
        <v>0.71500537569099998</v>
      </c>
      <c r="AO76" s="201">
        <v>1</v>
      </c>
      <c r="AP76" s="214">
        <f t="shared" si="5"/>
        <v>0.71500537569099998</v>
      </c>
      <c r="AQ76" s="202">
        <v>6.7567469999999998</v>
      </c>
      <c r="AR76" s="203">
        <v>2.20899</v>
      </c>
      <c r="AS76" s="214">
        <f t="shared" si="6"/>
        <v>4.8311104271840373</v>
      </c>
      <c r="AT76" s="214">
        <f t="shared" si="7"/>
        <v>1.5794397248476622</v>
      </c>
      <c r="AU76" s="201">
        <v>0.68879999999999997</v>
      </c>
      <c r="AV76" s="201">
        <v>0.78210000000000002</v>
      </c>
      <c r="AW76" s="214">
        <f t="shared" si="8"/>
        <v>3.3276688622443649</v>
      </c>
      <c r="AX76" s="214">
        <f t="shared" si="9"/>
        <v>1.2352798088033565</v>
      </c>
    </row>
    <row r="77" spans="1:50">
      <c r="A77" s="199">
        <v>18</v>
      </c>
      <c r="B77" s="199" t="s">
        <v>135</v>
      </c>
      <c r="C77" s="199" t="s">
        <v>135</v>
      </c>
      <c r="D77" s="199" t="s">
        <v>52</v>
      </c>
      <c r="E77" s="199" t="s">
        <v>53</v>
      </c>
      <c r="F77" s="199" t="s">
        <v>54</v>
      </c>
      <c r="G77" s="199" t="s">
        <v>55</v>
      </c>
      <c r="H77" s="198"/>
      <c r="I77" s="199" t="s">
        <v>136</v>
      </c>
      <c r="J77" s="198"/>
      <c r="K77" s="199">
        <v>0</v>
      </c>
      <c r="L77" s="199">
        <v>0</v>
      </c>
      <c r="M77" s="200">
        <v>0</v>
      </c>
      <c r="N77" s="200">
        <v>0</v>
      </c>
      <c r="O77" s="198"/>
      <c r="P77" s="198"/>
      <c r="Q77" s="199" t="s">
        <v>137</v>
      </c>
      <c r="R77" s="200">
        <v>133.96</v>
      </c>
      <c r="S77" s="200">
        <v>133.96</v>
      </c>
      <c r="T77" s="198"/>
      <c r="U77" s="198"/>
      <c r="V77" s="198"/>
      <c r="W77" s="198"/>
      <c r="X77" s="198"/>
      <c r="Y77" s="198"/>
      <c r="Z77" s="198"/>
      <c r="AA77" s="199" t="s">
        <v>63</v>
      </c>
      <c r="AB77" s="199" t="s">
        <v>64</v>
      </c>
      <c r="AC77" s="199" t="s">
        <v>138</v>
      </c>
      <c r="AD77" s="199" t="s">
        <v>88</v>
      </c>
      <c r="AE77" s="199" t="s">
        <v>67</v>
      </c>
      <c r="AF77" s="199">
        <v>136895</v>
      </c>
      <c r="AG77" s="199" t="s">
        <v>89</v>
      </c>
      <c r="AH77" s="199">
        <v>2</v>
      </c>
      <c r="AI77" s="199" t="s">
        <v>69</v>
      </c>
      <c r="AJ77" s="199">
        <v>11</v>
      </c>
      <c r="AK77" s="199">
        <v>4110</v>
      </c>
      <c r="AL77" s="199">
        <v>4110</v>
      </c>
      <c r="AM77" s="199">
        <v>131</v>
      </c>
      <c r="AN77" s="200">
        <v>0.75985101342299999</v>
      </c>
      <c r="AO77" s="201">
        <v>1</v>
      </c>
      <c r="AP77" s="214">
        <f t="shared" si="5"/>
        <v>0.75985101342299999</v>
      </c>
      <c r="AQ77" s="202">
        <v>4.0668569999999997</v>
      </c>
      <c r="AR77" s="203">
        <v>0.41202</v>
      </c>
      <c r="AS77" s="214">
        <f t="shared" si="6"/>
        <v>3.0902054128964211</v>
      </c>
      <c r="AT77" s="214">
        <f t="shared" si="7"/>
        <v>0.31307381455054445</v>
      </c>
      <c r="AU77" s="201">
        <v>0.68879999999999997</v>
      </c>
      <c r="AV77" s="201">
        <v>0.78210000000000002</v>
      </c>
      <c r="AW77" s="214">
        <f t="shared" si="8"/>
        <v>2.1285334884030549</v>
      </c>
      <c r="AX77" s="214">
        <f t="shared" si="9"/>
        <v>0.24485503035998082</v>
      </c>
    </row>
    <row r="78" spans="1:50">
      <c r="A78" s="199">
        <v>18</v>
      </c>
      <c r="B78" s="199" t="s">
        <v>135</v>
      </c>
      <c r="C78" s="199" t="s">
        <v>135</v>
      </c>
      <c r="D78" s="199" t="s">
        <v>52</v>
      </c>
      <c r="E78" s="199" t="s">
        <v>53</v>
      </c>
      <c r="F78" s="199" t="s">
        <v>54</v>
      </c>
      <c r="G78" s="199" t="s">
        <v>55</v>
      </c>
      <c r="H78" s="198"/>
      <c r="I78" s="199" t="s">
        <v>136</v>
      </c>
      <c r="J78" s="198"/>
      <c r="K78" s="199">
        <v>0</v>
      </c>
      <c r="L78" s="199">
        <v>0</v>
      </c>
      <c r="M78" s="200">
        <v>0</v>
      </c>
      <c r="N78" s="200">
        <v>0</v>
      </c>
      <c r="O78" s="198"/>
      <c r="P78" s="198"/>
      <c r="Q78" s="199" t="s">
        <v>137</v>
      </c>
      <c r="R78" s="200">
        <v>133.96</v>
      </c>
      <c r="S78" s="200">
        <v>133.96</v>
      </c>
      <c r="T78" s="198"/>
      <c r="U78" s="198"/>
      <c r="V78" s="198"/>
      <c r="W78" s="198"/>
      <c r="X78" s="198"/>
      <c r="Y78" s="198"/>
      <c r="Z78" s="198"/>
      <c r="AA78" s="199" t="s">
        <v>63</v>
      </c>
      <c r="AB78" s="199" t="s">
        <v>64</v>
      </c>
      <c r="AC78" s="199" t="s">
        <v>138</v>
      </c>
      <c r="AD78" s="199" t="s">
        <v>88</v>
      </c>
      <c r="AE78" s="199" t="s">
        <v>67</v>
      </c>
      <c r="AF78" s="199">
        <v>137363</v>
      </c>
      <c r="AG78" s="199" t="s">
        <v>89</v>
      </c>
      <c r="AH78" s="199">
        <v>2</v>
      </c>
      <c r="AI78" s="199" t="s">
        <v>90</v>
      </c>
      <c r="AJ78" s="199">
        <v>7</v>
      </c>
      <c r="AK78" s="199">
        <v>2110</v>
      </c>
      <c r="AL78" s="199">
        <v>2110</v>
      </c>
      <c r="AM78" s="199">
        <v>127</v>
      </c>
      <c r="AN78" s="200">
        <v>6.6413567690900001E-5</v>
      </c>
      <c r="AO78" s="201">
        <v>1</v>
      </c>
      <c r="AP78" s="214">
        <f t="shared" si="5"/>
        <v>6.6413567690900001E-5</v>
      </c>
      <c r="AQ78" s="202">
        <v>6.7567469999999998</v>
      </c>
      <c r="AR78" s="203">
        <v>2.20899</v>
      </c>
      <c r="AS78" s="214">
        <f t="shared" si="6"/>
        <v>4.487396742547855E-4</v>
      </c>
      <c r="AT78" s="214">
        <f t="shared" si="7"/>
        <v>1.4670690689352119E-4</v>
      </c>
      <c r="AU78" s="201">
        <v>0.68879999999999997</v>
      </c>
      <c r="AV78" s="201">
        <v>0.78210000000000002</v>
      </c>
      <c r="AW78" s="214">
        <f t="shared" si="8"/>
        <v>3.0909188762669621E-4</v>
      </c>
      <c r="AX78" s="214">
        <f t="shared" si="9"/>
        <v>1.1473947188142292E-4</v>
      </c>
    </row>
    <row r="79" spans="1:50">
      <c r="A79" s="199">
        <v>18</v>
      </c>
      <c r="B79" s="199" t="s">
        <v>135</v>
      </c>
      <c r="C79" s="199" t="s">
        <v>135</v>
      </c>
      <c r="D79" s="199" t="s">
        <v>52</v>
      </c>
      <c r="E79" s="199" t="s">
        <v>53</v>
      </c>
      <c r="F79" s="199" t="s">
        <v>54</v>
      </c>
      <c r="G79" s="199" t="s">
        <v>55</v>
      </c>
      <c r="H79" s="198"/>
      <c r="I79" s="199" t="s">
        <v>136</v>
      </c>
      <c r="J79" s="198"/>
      <c r="K79" s="199">
        <v>0</v>
      </c>
      <c r="L79" s="199">
        <v>0</v>
      </c>
      <c r="M79" s="200">
        <v>0</v>
      </c>
      <c r="N79" s="200">
        <v>0</v>
      </c>
      <c r="O79" s="198"/>
      <c r="P79" s="198"/>
      <c r="Q79" s="199" t="s">
        <v>137</v>
      </c>
      <c r="R79" s="200">
        <v>133.96</v>
      </c>
      <c r="S79" s="200">
        <v>133.96</v>
      </c>
      <c r="T79" s="198"/>
      <c r="U79" s="198"/>
      <c r="V79" s="198"/>
      <c r="W79" s="198"/>
      <c r="X79" s="198"/>
      <c r="Y79" s="198"/>
      <c r="Z79" s="198"/>
      <c r="AA79" s="199" t="s">
        <v>63</v>
      </c>
      <c r="AB79" s="199" t="s">
        <v>64</v>
      </c>
      <c r="AC79" s="199" t="s">
        <v>138</v>
      </c>
      <c r="AD79" s="199" t="s">
        <v>145</v>
      </c>
      <c r="AE79" s="199" t="s">
        <v>140</v>
      </c>
      <c r="AF79" s="199">
        <v>137022</v>
      </c>
      <c r="AG79" s="199" t="s">
        <v>89</v>
      </c>
      <c r="AH79" s="199">
        <v>2</v>
      </c>
      <c r="AI79" s="199" t="s">
        <v>84</v>
      </c>
      <c r="AJ79" s="199">
        <v>10</v>
      </c>
      <c r="AK79" s="199">
        <v>3100</v>
      </c>
      <c r="AL79" s="199">
        <v>1180</v>
      </c>
      <c r="AM79" s="199">
        <v>130</v>
      </c>
      <c r="AN79" s="200">
        <v>2.02204704115</v>
      </c>
      <c r="AO79" s="201">
        <v>1</v>
      </c>
      <c r="AP79" s="214">
        <f t="shared" si="5"/>
        <v>2.02204704115</v>
      </c>
      <c r="AQ79" s="202">
        <v>4.3715109999999999</v>
      </c>
      <c r="AR79" s="203">
        <v>0.45284999999999997</v>
      </c>
      <c r="AS79" s="214">
        <f t="shared" si="6"/>
        <v>8.8394008829046768</v>
      </c>
      <c r="AT79" s="214">
        <f t="shared" si="7"/>
        <v>0.91568400258477745</v>
      </c>
      <c r="AU79" s="201">
        <v>0.68879999999999997</v>
      </c>
      <c r="AV79" s="201">
        <v>0.78210000000000002</v>
      </c>
      <c r="AW79" s="214">
        <f t="shared" si="8"/>
        <v>6.0885793281447409</v>
      </c>
      <c r="AX79" s="214">
        <f t="shared" si="9"/>
        <v>0.71615645842155451</v>
      </c>
    </row>
    <row r="80" spans="1:50">
      <c r="A80" s="199">
        <v>18</v>
      </c>
      <c r="B80" s="199" t="s">
        <v>135</v>
      </c>
      <c r="C80" s="199" t="s">
        <v>135</v>
      </c>
      <c r="D80" s="199" t="s">
        <v>52</v>
      </c>
      <c r="E80" s="199" t="s">
        <v>53</v>
      </c>
      <c r="F80" s="199" t="s">
        <v>54</v>
      </c>
      <c r="G80" s="199" t="s">
        <v>55</v>
      </c>
      <c r="H80" s="198"/>
      <c r="I80" s="199" t="s">
        <v>136</v>
      </c>
      <c r="J80" s="198"/>
      <c r="K80" s="199">
        <v>0</v>
      </c>
      <c r="L80" s="199">
        <v>0</v>
      </c>
      <c r="M80" s="200">
        <v>0</v>
      </c>
      <c r="N80" s="200">
        <v>0</v>
      </c>
      <c r="O80" s="198"/>
      <c r="P80" s="198"/>
      <c r="Q80" s="199" t="s">
        <v>137</v>
      </c>
      <c r="R80" s="200">
        <v>133.96</v>
      </c>
      <c r="S80" s="200">
        <v>133.96</v>
      </c>
      <c r="T80" s="198"/>
      <c r="U80" s="198"/>
      <c r="V80" s="198"/>
      <c r="W80" s="198"/>
      <c r="X80" s="198"/>
      <c r="Y80" s="198"/>
      <c r="Z80" s="198"/>
      <c r="AA80" s="199" t="s">
        <v>63</v>
      </c>
      <c r="AB80" s="199" t="s">
        <v>64</v>
      </c>
      <c r="AC80" s="199" t="s">
        <v>138</v>
      </c>
      <c r="AD80" s="199" t="s">
        <v>145</v>
      </c>
      <c r="AE80" s="199" t="s">
        <v>140</v>
      </c>
      <c r="AF80" s="199">
        <v>136226</v>
      </c>
      <c r="AG80" s="199" t="s">
        <v>89</v>
      </c>
      <c r="AH80" s="199">
        <v>2</v>
      </c>
      <c r="AI80" s="199" t="s">
        <v>84</v>
      </c>
      <c r="AJ80" s="199">
        <v>10</v>
      </c>
      <c r="AK80" s="199">
        <v>3200</v>
      </c>
      <c r="AL80" s="199">
        <v>1180</v>
      </c>
      <c r="AM80" s="199">
        <v>130</v>
      </c>
      <c r="AN80" s="200">
        <v>0.36347504388200003</v>
      </c>
      <c r="AO80" s="201">
        <v>1</v>
      </c>
      <c r="AP80" s="214">
        <f t="shared" si="5"/>
        <v>0.36347504388200003</v>
      </c>
      <c r="AQ80" s="202">
        <v>4.3715109999999999</v>
      </c>
      <c r="AR80" s="203">
        <v>0.45284999999999997</v>
      </c>
      <c r="AS80" s="214">
        <f t="shared" si="6"/>
        <v>1.5889351525556459</v>
      </c>
      <c r="AT80" s="214">
        <f t="shared" si="7"/>
        <v>0.1645996736219637</v>
      </c>
      <c r="AU80" s="201">
        <v>0.68879999999999997</v>
      </c>
      <c r="AV80" s="201">
        <v>0.78210000000000002</v>
      </c>
      <c r="AW80" s="214">
        <f t="shared" si="8"/>
        <v>1.0944585330803289</v>
      </c>
      <c r="AX80" s="214">
        <f t="shared" si="9"/>
        <v>0.12873340473973782</v>
      </c>
    </row>
    <row r="81" spans="1:50">
      <c r="A81" s="199">
        <v>18</v>
      </c>
      <c r="B81" s="199" t="s">
        <v>135</v>
      </c>
      <c r="C81" s="199" t="s">
        <v>135</v>
      </c>
      <c r="D81" s="199" t="s">
        <v>52</v>
      </c>
      <c r="E81" s="199" t="s">
        <v>53</v>
      </c>
      <c r="F81" s="199" t="s">
        <v>54</v>
      </c>
      <c r="G81" s="199" t="s">
        <v>55</v>
      </c>
      <c r="H81" s="198"/>
      <c r="I81" s="199" t="s">
        <v>136</v>
      </c>
      <c r="J81" s="198"/>
      <c r="K81" s="199">
        <v>0</v>
      </c>
      <c r="L81" s="199">
        <v>0</v>
      </c>
      <c r="M81" s="200">
        <v>0</v>
      </c>
      <c r="N81" s="200">
        <v>0</v>
      </c>
      <c r="O81" s="198"/>
      <c r="P81" s="198"/>
      <c r="Q81" s="199" t="s">
        <v>137</v>
      </c>
      <c r="R81" s="200">
        <v>133.96</v>
      </c>
      <c r="S81" s="200">
        <v>133.96</v>
      </c>
      <c r="T81" s="198"/>
      <c r="U81" s="198"/>
      <c r="V81" s="198"/>
      <c r="W81" s="198"/>
      <c r="X81" s="198"/>
      <c r="Y81" s="198"/>
      <c r="Z81" s="198"/>
      <c r="AA81" s="199" t="s">
        <v>63</v>
      </c>
      <c r="AB81" s="199" t="s">
        <v>64</v>
      </c>
      <c r="AC81" s="199" t="s">
        <v>138</v>
      </c>
      <c r="AD81" s="199" t="s">
        <v>145</v>
      </c>
      <c r="AE81" s="199" t="s">
        <v>140</v>
      </c>
      <c r="AF81" s="199">
        <v>137153</v>
      </c>
      <c r="AG81" s="199" t="s">
        <v>89</v>
      </c>
      <c r="AH81" s="199">
        <v>2</v>
      </c>
      <c r="AI81" s="199" t="s">
        <v>90</v>
      </c>
      <c r="AJ81" s="199">
        <v>7</v>
      </c>
      <c r="AK81" s="199">
        <v>2110</v>
      </c>
      <c r="AL81" s="199">
        <v>2110</v>
      </c>
      <c r="AM81" s="199">
        <v>127</v>
      </c>
      <c r="AN81" s="200">
        <v>5.3318113083099999E-2</v>
      </c>
      <c r="AO81" s="201">
        <v>1</v>
      </c>
      <c r="AP81" s="214">
        <f t="shared" si="5"/>
        <v>5.3318113083099999E-2</v>
      </c>
      <c r="AQ81" s="202">
        <v>6.7567469999999998</v>
      </c>
      <c r="AR81" s="203">
        <v>2.20899</v>
      </c>
      <c r="AS81" s="214">
        <f t="shared" si="6"/>
        <v>0.36025700061989668</v>
      </c>
      <c r="AT81" s="214">
        <f t="shared" si="7"/>
        <v>0.11777917861943707</v>
      </c>
      <c r="AU81" s="201">
        <v>0.68879999999999997</v>
      </c>
      <c r="AV81" s="201">
        <v>0.78210000000000002</v>
      </c>
      <c r="AW81" s="214">
        <f t="shared" si="8"/>
        <v>0.24814502202698482</v>
      </c>
      <c r="AX81" s="214">
        <f t="shared" si="9"/>
        <v>9.211509559826174E-2</v>
      </c>
    </row>
    <row r="82" spans="1:50">
      <c r="A82" s="199">
        <v>18</v>
      </c>
      <c r="B82" s="199" t="s">
        <v>135</v>
      </c>
      <c r="C82" s="199" t="s">
        <v>135</v>
      </c>
      <c r="D82" s="199" t="s">
        <v>52</v>
      </c>
      <c r="E82" s="199" t="s">
        <v>53</v>
      </c>
      <c r="F82" s="199" t="s">
        <v>54</v>
      </c>
      <c r="G82" s="199" t="s">
        <v>55</v>
      </c>
      <c r="H82" s="198"/>
      <c r="I82" s="199" t="s">
        <v>136</v>
      </c>
      <c r="J82" s="198"/>
      <c r="K82" s="199">
        <v>0</v>
      </c>
      <c r="L82" s="199">
        <v>0</v>
      </c>
      <c r="M82" s="200">
        <v>0</v>
      </c>
      <c r="N82" s="200">
        <v>0</v>
      </c>
      <c r="O82" s="198"/>
      <c r="P82" s="198"/>
      <c r="Q82" s="199" t="s">
        <v>137</v>
      </c>
      <c r="R82" s="200">
        <v>133.96</v>
      </c>
      <c r="S82" s="200">
        <v>133.96</v>
      </c>
      <c r="T82" s="198"/>
      <c r="U82" s="198"/>
      <c r="V82" s="198"/>
      <c r="W82" s="198"/>
      <c r="X82" s="198"/>
      <c r="Y82" s="198"/>
      <c r="Z82" s="198"/>
      <c r="AA82" s="199" t="s">
        <v>63</v>
      </c>
      <c r="AB82" s="199" t="s">
        <v>64</v>
      </c>
      <c r="AC82" s="199" t="s">
        <v>138</v>
      </c>
      <c r="AD82" s="199" t="s">
        <v>145</v>
      </c>
      <c r="AE82" s="199" t="s">
        <v>140</v>
      </c>
      <c r="AF82" s="199">
        <v>136898</v>
      </c>
      <c r="AG82" s="199" t="s">
        <v>89</v>
      </c>
      <c r="AH82" s="199">
        <v>2</v>
      </c>
      <c r="AI82" s="199" t="s">
        <v>69</v>
      </c>
      <c r="AJ82" s="199">
        <v>11</v>
      </c>
      <c r="AK82" s="199">
        <v>4340</v>
      </c>
      <c r="AL82" s="199">
        <v>4340</v>
      </c>
      <c r="AM82" s="199">
        <v>131</v>
      </c>
      <c r="AN82" s="200">
        <v>1.0199861505500001</v>
      </c>
      <c r="AO82" s="201">
        <v>1</v>
      </c>
      <c r="AP82" s="214">
        <f t="shared" si="5"/>
        <v>1.0199861505500001</v>
      </c>
      <c r="AQ82" s="202">
        <v>4.0668569999999997</v>
      </c>
      <c r="AR82" s="203">
        <v>0.41202</v>
      </c>
      <c r="AS82" s="214">
        <f t="shared" si="6"/>
        <v>4.1481378162673215</v>
      </c>
      <c r="AT82" s="214">
        <f t="shared" si="7"/>
        <v>0.42025469374961105</v>
      </c>
      <c r="AU82" s="201">
        <v>0.68879999999999997</v>
      </c>
      <c r="AV82" s="201">
        <v>0.78210000000000002</v>
      </c>
      <c r="AW82" s="214">
        <f t="shared" si="8"/>
        <v>2.8572373278449308</v>
      </c>
      <c r="AX82" s="214">
        <f t="shared" si="9"/>
        <v>0.32868119598157081</v>
      </c>
    </row>
    <row r="83" spans="1:50">
      <c r="A83" s="199">
        <v>18</v>
      </c>
      <c r="B83" s="199" t="s">
        <v>135</v>
      </c>
      <c r="C83" s="199" t="s">
        <v>135</v>
      </c>
      <c r="D83" s="199" t="s">
        <v>52</v>
      </c>
      <c r="E83" s="199" t="s">
        <v>53</v>
      </c>
      <c r="F83" s="199" t="s">
        <v>54</v>
      </c>
      <c r="G83" s="199" t="s">
        <v>55</v>
      </c>
      <c r="H83" s="198"/>
      <c r="I83" s="199" t="s">
        <v>136</v>
      </c>
      <c r="J83" s="198"/>
      <c r="K83" s="199">
        <v>0</v>
      </c>
      <c r="L83" s="199">
        <v>0</v>
      </c>
      <c r="M83" s="200">
        <v>0</v>
      </c>
      <c r="N83" s="200">
        <v>0</v>
      </c>
      <c r="O83" s="198"/>
      <c r="P83" s="198"/>
      <c r="Q83" s="199" t="s">
        <v>137</v>
      </c>
      <c r="R83" s="200">
        <v>133.96</v>
      </c>
      <c r="S83" s="200">
        <v>133.96</v>
      </c>
      <c r="T83" s="198"/>
      <c r="U83" s="198"/>
      <c r="V83" s="198"/>
      <c r="W83" s="198"/>
      <c r="X83" s="198"/>
      <c r="Y83" s="198"/>
      <c r="Z83" s="198"/>
      <c r="AA83" s="199" t="s">
        <v>63</v>
      </c>
      <c r="AB83" s="199" t="s">
        <v>64</v>
      </c>
      <c r="AC83" s="199" t="s">
        <v>138</v>
      </c>
      <c r="AD83" s="199" t="s">
        <v>145</v>
      </c>
      <c r="AE83" s="199" t="s">
        <v>140</v>
      </c>
      <c r="AF83" s="199">
        <v>137022</v>
      </c>
      <c r="AG83" s="199" t="s">
        <v>89</v>
      </c>
      <c r="AH83" s="199">
        <v>2</v>
      </c>
      <c r="AI83" s="199" t="s">
        <v>84</v>
      </c>
      <c r="AJ83" s="199">
        <v>10</v>
      </c>
      <c r="AK83" s="199">
        <v>3100</v>
      </c>
      <c r="AL83" s="199">
        <v>1180</v>
      </c>
      <c r="AM83" s="199">
        <v>130</v>
      </c>
      <c r="AN83" s="200">
        <v>0.69907960980399997</v>
      </c>
      <c r="AO83" s="201">
        <v>1</v>
      </c>
      <c r="AP83" s="214">
        <f t="shared" si="5"/>
        <v>0.69907960980399997</v>
      </c>
      <c r="AQ83" s="202">
        <v>4.3715109999999999</v>
      </c>
      <c r="AR83" s="203">
        <v>0.45284999999999997</v>
      </c>
      <c r="AS83" s="214">
        <f t="shared" si="6"/>
        <v>3.0560342041338937</v>
      </c>
      <c r="AT83" s="214">
        <f t="shared" si="7"/>
        <v>0.31657820129974135</v>
      </c>
      <c r="AU83" s="201">
        <v>0.68879999999999997</v>
      </c>
      <c r="AV83" s="201">
        <v>0.78210000000000002</v>
      </c>
      <c r="AW83" s="214">
        <f t="shared" si="8"/>
        <v>2.1049963598074259</v>
      </c>
      <c r="AX83" s="214">
        <f t="shared" si="9"/>
        <v>0.24759581123652771</v>
      </c>
    </row>
    <row r="84" spans="1:50">
      <c r="A84" s="199">
        <v>18</v>
      </c>
      <c r="B84" s="199" t="s">
        <v>135</v>
      </c>
      <c r="C84" s="199" t="s">
        <v>135</v>
      </c>
      <c r="D84" s="199" t="s">
        <v>52</v>
      </c>
      <c r="E84" s="199" t="s">
        <v>53</v>
      </c>
      <c r="F84" s="199" t="s">
        <v>54</v>
      </c>
      <c r="G84" s="199" t="s">
        <v>55</v>
      </c>
      <c r="H84" s="198"/>
      <c r="I84" s="199" t="s">
        <v>136</v>
      </c>
      <c r="J84" s="198"/>
      <c r="K84" s="199">
        <v>0</v>
      </c>
      <c r="L84" s="199">
        <v>0</v>
      </c>
      <c r="M84" s="200">
        <v>0</v>
      </c>
      <c r="N84" s="200">
        <v>0</v>
      </c>
      <c r="O84" s="198"/>
      <c r="P84" s="198"/>
      <c r="Q84" s="199" t="s">
        <v>137</v>
      </c>
      <c r="R84" s="200">
        <v>133.96</v>
      </c>
      <c r="S84" s="200">
        <v>133.96</v>
      </c>
      <c r="T84" s="198"/>
      <c r="U84" s="198"/>
      <c r="V84" s="198"/>
      <c r="W84" s="198"/>
      <c r="X84" s="198"/>
      <c r="Y84" s="198"/>
      <c r="Z84" s="198"/>
      <c r="AA84" s="199" t="s">
        <v>63</v>
      </c>
      <c r="AB84" s="199" t="s">
        <v>64</v>
      </c>
      <c r="AC84" s="199" t="s">
        <v>138</v>
      </c>
      <c r="AD84" s="199" t="s">
        <v>145</v>
      </c>
      <c r="AE84" s="199" t="s">
        <v>140</v>
      </c>
      <c r="AF84" s="199">
        <v>136462</v>
      </c>
      <c r="AG84" s="199" t="s">
        <v>89</v>
      </c>
      <c r="AH84" s="199">
        <v>2</v>
      </c>
      <c r="AI84" s="199" t="s">
        <v>70</v>
      </c>
      <c r="AJ84" s="199">
        <v>13</v>
      </c>
      <c r="AK84" s="199">
        <v>6300</v>
      </c>
      <c r="AL84" s="199">
        <v>6300</v>
      </c>
      <c r="AM84" s="199">
        <v>133</v>
      </c>
      <c r="AN84" s="200">
        <v>8.8414633626999993E-3</v>
      </c>
      <c r="AO84" s="201">
        <v>0.999</v>
      </c>
      <c r="AP84" s="214">
        <f t="shared" si="5"/>
        <v>8.8326218993372996E-3</v>
      </c>
      <c r="AQ84" s="202">
        <v>2.6886009999999998</v>
      </c>
      <c r="AR84" s="203">
        <v>0.25939000000000001</v>
      </c>
      <c r="AS84" s="214">
        <f t="shared" si="6"/>
        <v>2.3747396071180163E-2</v>
      </c>
      <c r="AT84" s="214">
        <f t="shared" si="7"/>
        <v>2.2910937944691022E-3</v>
      </c>
      <c r="AU84" s="201">
        <v>0.68879999999999997</v>
      </c>
      <c r="AV84" s="201">
        <v>0.78210000000000002</v>
      </c>
      <c r="AW84" s="214">
        <f t="shared" si="8"/>
        <v>1.6357206413828894E-2</v>
      </c>
      <c r="AX84" s="214">
        <f t="shared" si="9"/>
        <v>1.7918644566542849E-3</v>
      </c>
    </row>
    <row r="85" spans="1:50">
      <c r="A85" s="199">
        <v>18</v>
      </c>
      <c r="B85" s="199" t="s">
        <v>135</v>
      </c>
      <c r="C85" s="199" t="s">
        <v>135</v>
      </c>
      <c r="D85" s="199" t="s">
        <v>52</v>
      </c>
      <c r="E85" s="199" t="s">
        <v>53</v>
      </c>
      <c r="F85" s="199" t="s">
        <v>54</v>
      </c>
      <c r="G85" s="199" t="s">
        <v>55</v>
      </c>
      <c r="H85" s="198"/>
      <c r="I85" s="199" t="s">
        <v>136</v>
      </c>
      <c r="J85" s="198"/>
      <c r="K85" s="199">
        <v>0</v>
      </c>
      <c r="L85" s="199">
        <v>0</v>
      </c>
      <c r="M85" s="200">
        <v>0</v>
      </c>
      <c r="N85" s="200">
        <v>0</v>
      </c>
      <c r="O85" s="198"/>
      <c r="P85" s="198"/>
      <c r="Q85" s="199" t="s">
        <v>137</v>
      </c>
      <c r="R85" s="200">
        <v>133.96</v>
      </c>
      <c r="S85" s="200">
        <v>133.96</v>
      </c>
      <c r="T85" s="198"/>
      <c r="U85" s="198"/>
      <c r="V85" s="198"/>
      <c r="W85" s="198"/>
      <c r="X85" s="198"/>
      <c r="Y85" s="198"/>
      <c r="Z85" s="198"/>
      <c r="AA85" s="199" t="s">
        <v>63</v>
      </c>
      <c r="AB85" s="199" t="s">
        <v>64</v>
      </c>
      <c r="AC85" s="199" t="s">
        <v>138</v>
      </c>
      <c r="AD85" s="199" t="s">
        <v>66</v>
      </c>
      <c r="AE85" s="199" t="s">
        <v>67</v>
      </c>
      <c r="AF85" s="199">
        <v>138787</v>
      </c>
      <c r="AG85" s="199" t="s">
        <v>142</v>
      </c>
      <c r="AH85" s="199">
        <v>3</v>
      </c>
      <c r="AI85" s="199" t="s">
        <v>69</v>
      </c>
      <c r="AJ85" s="199">
        <v>11</v>
      </c>
      <c r="AK85" s="199">
        <v>4340</v>
      </c>
      <c r="AL85" s="199">
        <v>4340</v>
      </c>
      <c r="AM85" s="199">
        <v>151</v>
      </c>
      <c r="AN85" s="200">
        <v>8.6585259526500008E-3</v>
      </c>
      <c r="AO85" s="201">
        <v>1</v>
      </c>
      <c r="AP85" s="214">
        <f t="shared" si="5"/>
        <v>8.6585259526500008E-3</v>
      </c>
      <c r="AQ85" s="202">
        <v>4.3390029999999999</v>
      </c>
      <c r="AR85" s="203">
        <v>0.15231</v>
      </c>
      <c r="AS85" s="214">
        <f t="shared" si="6"/>
        <v>3.7569370084126211E-2</v>
      </c>
      <c r="AT85" s="214">
        <f t="shared" si="7"/>
        <v>1.3187800878481217E-3</v>
      </c>
      <c r="AU85" s="201">
        <v>0.97</v>
      </c>
      <c r="AV85" s="201">
        <v>0.95</v>
      </c>
      <c r="AW85" s="214">
        <f t="shared" si="8"/>
        <v>3.6442288981602421E-2</v>
      </c>
      <c r="AX85" s="214">
        <f t="shared" si="9"/>
        <v>1.2528410834557154E-3</v>
      </c>
    </row>
    <row r="86" spans="1:50">
      <c r="A86" s="199">
        <v>18</v>
      </c>
      <c r="B86" s="199" t="s">
        <v>135</v>
      </c>
      <c r="C86" s="199" t="s">
        <v>135</v>
      </c>
      <c r="D86" s="199" t="s">
        <v>52</v>
      </c>
      <c r="E86" s="199" t="s">
        <v>53</v>
      </c>
      <c r="F86" s="199" t="s">
        <v>54</v>
      </c>
      <c r="G86" s="199" t="s">
        <v>55</v>
      </c>
      <c r="H86" s="198"/>
      <c r="I86" s="199" t="s">
        <v>136</v>
      </c>
      <c r="J86" s="198"/>
      <c r="K86" s="199">
        <v>0</v>
      </c>
      <c r="L86" s="199">
        <v>0</v>
      </c>
      <c r="M86" s="200">
        <v>0</v>
      </c>
      <c r="N86" s="200">
        <v>0</v>
      </c>
      <c r="O86" s="198"/>
      <c r="P86" s="198"/>
      <c r="Q86" s="199" t="s">
        <v>137</v>
      </c>
      <c r="R86" s="200">
        <v>133.96</v>
      </c>
      <c r="S86" s="200">
        <v>133.96</v>
      </c>
      <c r="T86" s="198"/>
      <c r="U86" s="198"/>
      <c r="V86" s="198"/>
      <c r="W86" s="198"/>
      <c r="X86" s="198"/>
      <c r="Y86" s="198"/>
      <c r="Z86" s="198"/>
      <c r="AA86" s="199" t="s">
        <v>63</v>
      </c>
      <c r="AB86" s="199" t="s">
        <v>64</v>
      </c>
      <c r="AC86" s="199" t="s">
        <v>138</v>
      </c>
      <c r="AD86" s="199" t="s">
        <v>66</v>
      </c>
      <c r="AE86" s="199" t="s">
        <v>67</v>
      </c>
      <c r="AF86" s="199">
        <v>134612</v>
      </c>
      <c r="AG86" s="199" t="s">
        <v>142</v>
      </c>
      <c r="AH86" s="199">
        <v>3</v>
      </c>
      <c r="AI86" s="199" t="s">
        <v>70</v>
      </c>
      <c r="AJ86" s="199">
        <v>13</v>
      </c>
      <c r="AK86" s="199">
        <v>6170</v>
      </c>
      <c r="AL86" s="199">
        <v>6170</v>
      </c>
      <c r="AM86" s="199">
        <v>153</v>
      </c>
      <c r="AN86" s="200">
        <v>1.4718881184599999</v>
      </c>
      <c r="AO86" s="201">
        <v>0.999</v>
      </c>
      <c r="AP86" s="214">
        <f t="shared" si="5"/>
        <v>1.4704162303415398</v>
      </c>
      <c r="AQ86" s="202">
        <v>3.0274450000000002</v>
      </c>
      <c r="AR86" s="203">
        <v>0.1004</v>
      </c>
      <c r="AS86" s="214">
        <f t="shared" si="6"/>
        <v>4.4516042644663427</v>
      </c>
      <c r="AT86" s="214">
        <f t="shared" si="7"/>
        <v>0.14762978952629061</v>
      </c>
      <c r="AU86" s="201">
        <v>0.97</v>
      </c>
      <c r="AV86" s="201">
        <v>0.95</v>
      </c>
      <c r="AW86" s="214">
        <f t="shared" si="8"/>
        <v>4.318056136532352</v>
      </c>
      <c r="AX86" s="214">
        <f t="shared" si="9"/>
        <v>0.14024830004997607</v>
      </c>
    </row>
    <row r="87" spans="1:50">
      <c r="A87" s="199">
        <v>18</v>
      </c>
      <c r="B87" s="199" t="s">
        <v>135</v>
      </c>
      <c r="C87" s="199" t="s">
        <v>135</v>
      </c>
      <c r="D87" s="199" t="s">
        <v>52</v>
      </c>
      <c r="E87" s="199" t="s">
        <v>53</v>
      </c>
      <c r="F87" s="199" t="s">
        <v>54</v>
      </c>
      <c r="G87" s="199" t="s">
        <v>55</v>
      </c>
      <c r="H87" s="198"/>
      <c r="I87" s="199" t="s">
        <v>136</v>
      </c>
      <c r="J87" s="198"/>
      <c r="K87" s="199">
        <v>0</v>
      </c>
      <c r="L87" s="199">
        <v>0</v>
      </c>
      <c r="M87" s="200">
        <v>0</v>
      </c>
      <c r="N87" s="200">
        <v>0</v>
      </c>
      <c r="O87" s="198"/>
      <c r="P87" s="198"/>
      <c r="Q87" s="199" t="s">
        <v>137</v>
      </c>
      <c r="R87" s="200">
        <v>133.96</v>
      </c>
      <c r="S87" s="200">
        <v>133.96</v>
      </c>
      <c r="T87" s="198"/>
      <c r="U87" s="198"/>
      <c r="V87" s="198"/>
      <c r="W87" s="198"/>
      <c r="X87" s="198"/>
      <c r="Y87" s="198"/>
      <c r="Z87" s="198"/>
      <c r="AA87" s="199" t="s">
        <v>63</v>
      </c>
      <c r="AB87" s="199" t="s">
        <v>64</v>
      </c>
      <c r="AC87" s="199" t="s">
        <v>138</v>
      </c>
      <c r="AD87" s="199" t="s">
        <v>66</v>
      </c>
      <c r="AE87" s="199" t="s">
        <v>67</v>
      </c>
      <c r="AF87" s="199">
        <v>138956</v>
      </c>
      <c r="AG87" s="199" t="s">
        <v>142</v>
      </c>
      <c r="AH87" s="199">
        <v>3</v>
      </c>
      <c r="AI87" s="199" t="s">
        <v>90</v>
      </c>
      <c r="AJ87" s="199">
        <v>7</v>
      </c>
      <c r="AK87" s="199">
        <v>2110</v>
      </c>
      <c r="AL87" s="199">
        <v>2110</v>
      </c>
      <c r="AM87" s="199">
        <v>147</v>
      </c>
      <c r="AN87" s="200">
        <v>0.22861336789</v>
      </c>
      <c r="AO87" s="201">
        <v>1</v>
      </c>
      <c r="AP87" s="214">
        <f t="shared" si="5"/>
        <v>0.22861336789</v>
      </c>
      <c r="AQ87" s="202">
        <v>7.3213200000000001</v>
      </c>
      <c r="AR87" s="203">
        <v>1.2512300000000001</v>
      </c>
      <c r="AS87" s="214">
        <f t="shared" si="6"/>
        <v>1.6737516226004148</v>
      </c>
      <c r="AT87" s="214">
        <f t="shared" si="7"/>
        <v>0.28604790430500471</v>
      </c>
      <c r="AU87" s="201">
        <v>0.97</v>
      </c>
      <c r="AV87" s="201">
        <v>0.95</v>
      </c>
      <c r="AW87" s="214">
        <f t="shared" si="8"/>
        <v>1.6235390739224023</v>
      </c>
      <c r="AX87" s="214">
        <f t="shared" si="9"/>
        <v>0.27174550908975448</v>
      </c>
    </row>
    <row r="88" spans="1:50">
      <c r="A88" s="199">
        <v>18</v>
      </c>
      <c r="B88" s="199" t="s">
        <v>135</v>
      </c>
      <c r="C88" s="199" t="s">
        <v>135</v>
      </c>
      <c r="D88" s="199" t="s">
        <v>52</v>
      </c>
      <c r="E88" s="199" t="s">
        <v>53</v>
      </c>
      <c r="F88" s="199" t="s">
        <v>54</v>
      </c>
      <c r="G88" s="199" t="s">
        <v>55</v>
      </c>
      <c r="H88" s="198"/>
      <c r="I88" s="199" t="s">
        <v>136</v>
      </c>
      <c r="J88" s="198"/>
      <c r="K88" s="199">
        <v>0</v>
      </c>
      <c r="L88" s="199">
        <v>0</v>
      </c>
      <c r="M88" s="200">
        <v>0</v>
      </c>
      <c r="N88" s="200">
        <v>0</v>
      </c>
      <c r="O88" s="198"/>
      <c r="P88" s="198"/>
      <c r="Q88" s="199" t="s">
        <v>137</v>
      </c>
      <c r="R88" s="200">
        <v>133.96</v>
      </c>
      <c r="S88" s="200">
        <v>133.96</v>
      </c>
      <c r="T88" s="198"/>
      <c r="U88" s="198"/>
      <c r="V88" s="198"/>
      <c r="W88" s="198"/>
      <c r="X88" s="198"/>
      <c r="Y88" s="198"/>
      <c r="Z88" s="198"/>
      <c r="AA88" s="199" t="s">
        <v>63</v>
      </c>
      <c r="AB88" s="199" t="s">
        <v>64</v>
      </c>
      <c r="AC88" s="199" t="s">
        <v>138</v>
      </c>
      <c r="AD88" s="199" t="s">
        <v>66</v>
      </c>
      <c r="AE88" s="199" t="s">
        <v>67</v>
      </c>
      <c r="AF88" s="199">
        <v>139068</v>
      </c>
      <c r="AG88" s="199" t="s">
        <v>142</v>
      </c>
      <c r="AH88" s="199">
        <v>3</v>
      </c>
      <c r="AI88" s="199" t="s">
        <v>69</v>
      </c>
      <c r="AJ88" s="199">
        <v>11</v>
      </c>
      <c r="AK88" s="199">
        <v>4200</v>
      </c>
      <c r="AL88" s="199">
        <v>4200</v>
      </c>
      <c r="AM88" s="199">
        <v>151</v>
      </c>
      <c r="AN88" s="200">
        <v>5.5220676134799997E-3</v>
      </c>
      <c r="AO88" s="201">
        <v>1</v>
      </c>
      <c r="AP88" s="214">
        <f t="shared" si="5"/>
        <v>5.5220676134799997E-3</v>
      </c>
      <c r="AQ88" s="202">
        <v>4.3390029999999999</v>
      </c>
      <c r="AR88" s="203">
        <v>0.15231</v>
      </c>
      <c r="AS88" s="214">
        <f t="shared" si="6"/>
        <v>2.3960267941092558E-2</v>
      </c>
      <c r="AT88" s="214">
        <f t="shared" si="7"/>
        <v>8.4106611820913878E-4</v>
      </c>
      <c r="AU88" s="201">
        <v>0.97</v>
      </c>
      <c r="AV88" s="201">
        <v>0.95</v>
      </c>
      <c r="AW88" s="214">
        <f t="shared" si="8"/>
        <v>2.3241459902859782E-2</v>
      </c>
      <c r="AX88" s="214">
        <f t="shared" si="9"/>
        <v>7.9901281229868175E-4</v>
      </c>
    </row>
    <row r="89" spans="1:50">
      <c r="A89" s="199">
        <v>18</v>
      </c>
      <c r="B89" s="199" t="s">
        <v>135</v>
      </c>
      <c r="C89" s="199" t="s">
        <v>135</v>
      </c>
      <c r="D89" s="199" t="s">
        <v>52</v>
      </c>
      <c r="E89" s="199" t="s">
        <v>53</v>
      </c>
      <c r="F89" s="199" t="s">
        <v>54</v>
      </c>
      <c r="G89" s="199" t="s">
        <v>55</v>
      </c>
      <c r="H89" s="198"/>
      <c r="I89" s="199" t="s">
        <v>136</v>
      </c>
      <c r="J89" s="198"/>
      <c r="K89" s="199">
        <v>0</v>
      </c>
      <c r="L89" s="199">
        <v>0</v>
      </c>
      <c r="M89" s="200">
        <v>0</v>
      </c>
      <c r="N89" s="200">
        <v>0</v>
      </c>
      <c r="O89" s="198"/>
      <c r="P89" s="198"/>
      <c r="Q89" s="199" t="s">
        <v>137</v>
      </c>
      <c r="R89" s="200">
        <v>133.96</v>
      </c>
      <c r="S89" s="200">
        <v>133.96</v>
      </c>
      <c r="T89" s="198"/>
      <c r="U89" s="198"/>
      <c r="V89" s="198"/>
      <c r="W89" s="198"/>
      <c r="X89" s="198"/>
      <c r="Y89" s="198"/>
      <c r="Z89" s="198"/>
      <c r="AA89" s="199" t="s">
        <v>63</v>
      </c>
      <c r="AB89" s="199" t="s">
        <v>64</v>
      </c>
      <c r="AC89" s="199" t="s">
        <v>138</v>
      </c>
      <c r="AD89" s="199" t="s">
        <v>66</v>
      </c>
      <c r="AE89" s="199" t="s">
        <v>67</v>
      </c>
      <c r="AF89" s="199">
        <v>140804</v>
      </c>
      <c r="AG89" s="199" t="s">
        <v>142</v>
      </c>
      <c r="AH89" s="199">
        <v>3</v>
      </c>
      <c r="AI89" s="199" t="s">
        <v>92</v>
      </c>
      <c r="AJ89" s="199">
        <v>1</v>
      </c>
      <c r="AK89" s="199">
        <v>1100</v>
      </c>
      <c r="AL89" s="199">
        <v>1100</v>
      </c>
      <c r="AM89" s="199">
        <v>141</v>
      </c>
      <c r="AN89" s="200">
        <v>0.817618090189</v>
      </c>
      <c r="AO89" s="201">
        <v>1</v>
      </c>
      <c r="AP89" s="214">
        <f t="shared" si="5"/>
        <v>0.817618090189</v>
      </c>
      <c r="AQ89" s="202">
        <v>4.7653350000000003</v>
      </c>
      <c r="AR89" s="203">
        <v>0.83509</v>
      </c>
      <c r="AS89" s="214">
        <f t="shared" si="6"/>
        <v>3.8962241018107986</v>
      </c>
      <c r="AT89" s="214">
        <f t="shared" si="7"/>
        <v>0.68278469093593197</v>
      </c>
      <c r="AU89" s="201">
        <v>0.97</v>
      </c>
      <c r="AV89" s="201">
        <v>0.95</v>
      </c>
      <c r="AW89" s="214">
        <f t="shared" si="8"/>
        <v>3.7793373787564746</v>
      </c>
      <c r="AX89" s="214">
        <f t="shared" si="9"/>
        <v>0.64864545638913529</v>
      </c>
    </row>
    <row r="90" spans="1:50">
      <c r="A90" s="199">
        <v>18</v>
      </c>
      <c r="B90" s="199" t="s">
        <v>135</v>
      </c>
      <c r="C90" s="199" t="s">
        <v>135</v>
      </c>
      <c r="D90" s="199" t="s">
        <v>52</v>
      </c>
      <c r="E90" s="199" t="s">
        <v>53</v>
      </c>
      <c r="F90" s="199" t="s">
        <v>54</v>
      </c>
      <c r="G90" s="199" t="s">
        <v>55</v>
      </c>
      <c r="H90" s="198"/>
      <c r="I90" s="199" t="s">
        <v>136</v>
      </c>
      <c r="J90" s="198"/>
      <c r="K90" s="199">
        <v>0</v>
      </c>
      <c r="L90" s="199">
        <v>0</v>
      </c>
      <c r="M90" s="200">
        <v>0</v>
      </c>
      <c r="N90" s="200">
        <v>0</v>
      </c>
      <c r="O90" s="198"/>
      <c r="P90" s="198"/>
      <c r="Q90" s="199" t="s">
        <v>137</v>
      </c>
      <c r="R90" s="200">
        <v>133.96</v>
      </c>
      <c r="S90" s="200">
        <v>133.96</v>
      </c>
      <c r="T90" s="198"/>
      <c r="U90" s="198"/>
      <c r="V90" s="198"/>
      <c r="W90" s="198"/>
      <c r="X90" s="198"/>
      <c r="Y90" s="198"/>
      <c r="Z90" s="198"/>
      <c r="AA90" s="199" t="s">
        <v>63</v>
      </c>
      <c r="AB90" s="199" t="s">
        <v>64</v>
      </c>
      <c r="AC90" s="199" t="s">
        <v>138</v>
      </c>
      <c r="AD90" s="199" t="s">
        <v>66</v>
      </c>
      <c r="AE90" s="199" t="s">
        <v>67</v>
      </c>
      <c r="AF90" s="199">
        <v>141104</v>
      </c>
      <c r="AG90" s="199" t="s">
        <v>142</v>
      </c>
      <c r="AH90" s="199">
        <v>3</v>
      </c>
      <c r="AI90" s="199" t="s">
        <v>69</v>
      </c>
      <c r="AJ90" s="199">
        <v>11</v>
      </c>
      <c r="AK90" s="199">
        <v>4340</v>
      </c>
      <c r="AL90" s="199">
        <v>4340</v>
      </c>
      <c r="AM90" s="199">
        <v>151</v>
      </c>
      <c r="AN90" s="200">
        <v>0.49813345199999998</v>
      </c>
      <c r="AO90" s="201">
        <v>1</v>
      </c>
      <c r="AP90" s="214">
        <f t="shared" si="5"/>
        <v>0.49813345199999998</v>
      </c>
      <c r="AQ90" s="202">
        <v>4.3390029999999999</v>
      </c>
      <c r="AR90" s="203">
        <v>0.15231</v>
      </c>
      <c r="AS90" s="214">
        <f t="shared" si="6"/>
        <v>2.1614025426283558</v>
      </c>
      <c r="AT90" s="214">
        <f t="shared" si="7"/>
        <v>7.5870706074119998E-2</v>
      </c>
      <c r="AU90" s="201">
        <v>0.97</v>
      </c>
      <c r="AV90" s="201">
        <v>0.95</v>
      </c>
      <c r="AW90" s="214">
        <f t="shared" si="8"/>
        <v>2.096560466349505</v>
      </c>
      <c r="AX90" s="214">
        <f t="shared" si="9"/>
        <v>7.2077170770413992E-2</v>
      </c>
    </row>
    <row r="91" spans="1:50">
      <c r="A91" s="199">
        <v>18</v>
      </c>
      <c r="B91" s="199" t="s">
        <v>135</v>
      </c>
      <c r="C91" s="199" t="s">
        <v>135</v>
      </c>
      <c r="D91" s="199" t="s">
        <v>52</v>
      </c>
      <c r="E91" s="199" t="s">
        <v>53</v>
      </c>
      <c r="F91" s="199" t="s">
        <v>54</v>
      </c>
      <c r="G91" s="199" t="s">
        <v>55</v>
      </c>
      <c r="H91" s="198"/>
      <c r="I91" s="199" t="s">
        <v>136</v>
      </c>
      <c r="J91" s="198"/>
      <c r="K91" s="199">
        <v>0</v>
      </c>
      <c r="L91" s="199">
        <v>0</v>
      </c>
      <c r="M91" s="200">
        <v>0</v>
      </c>
      <c r="N91" s="200">
        <v>0</v>
      </c>
      <c r="O91" s="198"/>
      <c r="P91" s="198"/>
      <c r="Q91" s="199" t="s">
        <v>137</v>
      </c>
      <c r="R91" s="200">
        <v>133.96</v>
      </c>
      <c r="S91" s="200">
        <v>133.96</v>
      </c>
      <c r="T91" s="198"/>
      <c r="U91" s="198"/>
      <c r="V91" s="198"/>
      <c r="W91" s="198"/>
      <c r="X91" s="198"/>
      <c r="Y91" s="198"/>
      <c r="Z91" s="198"/>
      <c r="AA91" s="199" t="s">
        <v>63</v>
      </c>
      <c r="AB91" s="199" t="s">
        <v>64</v>
      </c>
      <c r="AC91" s="199" t="s">
        <v>138</v>
      </c>
      <c r="AD91" s="199" t="s">
        <v>66</v>
      </c>
      <c r="AE91" s="199" t="s">
        <v>67</v>
      </c>
      <c r="AF91" s="199">
        <v>140679</v>
      </c>
      <c r="AG91" s="199" t="s">
        <v>142</v>
      </c>
      <c r="AH91" s="199">
        <v>3</v>
      </c>
      <c r="AI91" s="199" t="s">
        <v>90</v>
      </c>
      <c r="AJ91" s="199">
        <v>7</v>
      </c>
      <c r="AK91" s="199">
        <v>2110</v>
      </c>
      <c r="AL91" s="199">
        <v>2110</v>
      </c>
      <c r="AM91" s="199">
        <v>147</v>
      </c>
      <c r="AN91" s="200">
        <v>3.12922716977</v>
      </c>
      <c r="AO91" s="201">
        <v>1</v>
      </c>
      <c r="AP91" s="214">
        <f t="shared" si="5"/>
        <v>3.12922716977</v>
      </c>
      <c r="AQ91" s="202">
        <v>7.3213200000000001</v>
      </c>
      <c r="AR91" s="203">
        <v>1.2512300000000001</v>
      </c>
      <c r="AS91" s="214">
        <f t="shared" si="6"/>
        <v>22.910073462580495</v>
      </c>
      <c r="AT91" s="214">
        <f t="shared" si="7"/>
        <v>3.9153829116313172</v>
      </c>
      <c r="AU91" s="201">
        <v>0.97</v>
      </c>
      <c r="AV91" s="201">
        <v>0.95</v>
      </c>
      <c r="AW91" s="214">
        <f t="shared" si="8"/>
        <v>22.22277125870308</v>
      </c>
      <c r="AX91" s="214">
        <f t="shared" si="9"/>
        <v>3.719613766049751</v>
      </c>
    </row>
    <row r="92" spans="1:50">
      <c r="A92" s="199">
        <v>18</v>
      </c>
      <c r="B92" s="199" t="s">
        <v>135</v>
      </c>
      <c r="C92" s="199" t="s">
        <v>135</v>
      </c>
      <c r="D92" s="199" t="s">
        <v>52</v>
      </c>
      <c r="E92" s="199" t="s">
        <v>53</v>
      </c>
      <c r="F92" s="199" t="s">
        <v>54</v>
      </c>
      <c r="G92" s="199" t="s">
        <v>55</v>
      </c>
      <c r="H92" s="198"/>
      <c r="I92" s="199" t="s">
        <v>136</v>
      </c>
      <c r="J92" s="198"/>
      <c r="K92" s="199">
        <v>0</v>
      </c>
      <c r="L92" s="199">
        <v>0</v>
      </c>
      <c r="M92" s="200">
        <v>0</v>
      </c>
      <c r="N92" s="200">
        <v>0</v>
      </c>
      <c r="O92" s="198"/>
      <c r="P92" s="198"/>
      <c r="Q92" s="199" t="s">
        <v>137</v>
      </c>
      <c r="R92" s="200">
        <v>133.96</v>
      </c>
      <c r="S92" s="200">
        <v>133.96</v>
      </c>
      <c r="T92" s="198"/>
      <c r="U92" s="198"/>
      <c r="V92" s="198"/>
      <c r="W92" s="198"/>
      <c r="X92" s="198"/>
      <c r="Y92" s="198"/>
      <c r="Z92" s="198"/>
      <c r="AA92" s="199" t="s">
        <v>63</v>
      </c>
      <c r="AB92" s="199" t="s">
        <v>64</v>
      </c>
      <c r="AC92" s="199" t="s">
        <v>138</v>
      </c>
      <c r="AD92" s="199" t="s">
        <v>66</v>
      </c>
      <c r="AE92" s="199" t="s">
        <v>67</v>
      </c>
      <c r="AF92" s="199">
        <v>140785</v>
      </c>
      <c r="AG92" s="199" t="s">
        <v>142</v>
      </c>
      <c r="AH92" s="199">
        <v>3</v>
      </c>
      <c r="AI92" s="199" t="s">
        <v>69</v>
      </c>
      <c r="AJ92" s="199">
        <v>11</v>
      </c>
      <c r="AK92" s="199">
        <v>4210</v>
      </c>
      <c r="AL92" s="199">
        <v>4210</v>
      </c>
      <c r="AM92" s="199">
        <v>151</v>
      </c>
      <c r="AN92" s="200">
        <v>0.28014779487500002</v>
      </c>
      <c r="AO92" s="201">
        <v>1</v>
      </c>
      <c r="AP92" s="214">
        <f t="shared" si="5"/>
        <v>0.28014779487500002</v>
      </c>
      <c r="AQ92" s="202">
        <v>4.3390029999999999</v>
      </c>
      <c r="AR92" s="203">
        <v>0.15231</v>
      </c>
      <c r="AS92" s="214">
        <f t="shared" si="6"/>
        <v>1.2155621224060098</v>
      </c>
      <c r="AT92" s="214">
        <f t="shared" si="7"/>
        <v>4.2669310637411251E-2</v>
      </c>
      <c r="AU92" s="201">
        <v>0.97</v>
      </c>
      <c r="AV92" s="201">
        <v>0.95</v>
      </c>
      <c r="AW92" s="214">
        <f t="shared" si="8"/>
        <v>1.1790952587338295</v>
      </c>
      <c r="AX92" s="214">
        <f t="shared" si="9"/>
        <v>4.0535845105540688E-2</v>
      </c>
    </row>
    <row r="93" spans="1:50">
      <c r="A93" s="199">
        <v>18</v>
      </c>
      <c r="B93" s="199" t="s">
        <v>135</v>
      </c>
      <c r="C93" s="199" t="s">
        <v>135</v>
      </c>
      <c r="D93" s="199" t="s">
        <v>52</v>
      </c>
      <c r="E93" s="199" t="s">
        <v>53</v>
      </c>
      <c r="F93" s="199" t="s">
        <v>54</v>
      </c>
      <c r="G93" s="199" t="s">
        <v>55</v>
      </c>
      <c r="H93" s="198"/>
      <c r="I93" s="199" t="s">
        <v>136</v>
      </c>
      <c r="J93" s="198"/>
      <c r="K93" s="199">
        <v>0</v>
      </c>
      <c r="L93" s="199">
        <v>0</v>
      </c>
      <c r="M93" s="200">
        <v>0</v>
      </c>
      <c r="N93" s="200">
        <v>0</v>
      </c>
      <c r="O93" s="198"/>
      <c r="P93" s="198"/>
      <c r="Q93" s="199" t="s">
        <v>137</v>
      </c>
      <c r="R93" s="200">
        <v>133.96</v>
      </c>
      <c r="S93" s="200">
        <v>133.96</v>
      </c>
      <c r="T93" s="198"/>
      <c r="U93" s="198"/>
      <c r="V93" s="198"/>
      <c r="W93" s="198"/>
      <c r="X93" s="198"/>
      <c r="Y93" s="198"/>
      <c r="Z93" s="198"/>
      <c r="AA93" s="199" t="s">
        <v>63</v>
      </c>
      <c r="AB93" s="199" t="s">
        <v>64</v>
      </c>
      <c r="AC93" s="199" t="s">
        <v>138</v>
      </c>
      <c r="AD93" s="199" t="s">
        <v>66</v>
      </c>
      <c r="AE93" s="199" t="s">
        <v>67</v>
      </c>
      <c r="AF93" s="199">
        <v>141015</v>
      </c>
      <c r="AG93" s="199" t="s">
        <v>142</v>
      </c>
      <c r="AH93" s="199">
        <v>3</v>
      </c>
      <c r="AI93" s="199" t="s">
        <v>90</v>
      </c>
      <c r="AJ93" s="199">
        <v>7</v>
      </c>
      <c r="AK93" s="199">
        <v>2130</v>
      </c>
      <c r="AL93" s="199">
        <v>2130</v>
      </c>
      <c r="AM93" s="199">
        <v>147</v>
      </c>
      <c r="AN93" s="200">
        <v>0.76764696908600005</v>
      </c>
      <c r="AO93" s="201">
        <v>1</v>
      </c>
      <c r="AP93" s="214">
        <f t="shared" si="5"/>
        <v>0.76764696908600005</v>
      </c>
      <c r="AQ93" s="202">
        <v>7.3213200000000001</v>
      </c>
      <c r="AR93" s="203">
        <v>1.2512300000000001</v>
      </c>
      <c r="AS93" s="214">
        <f t="shared" si="6"/>
        <v>5.6201891077087138</v>
      </c>
      <c r="AT93" s="214">
        <f t="shared" si="7"/>
        <v>0.96050291712947589</v>
      </c>
      <c r="AU93" s="201">
        <v>0.97</v>
      </c>
      <c r="AV93" s="201">
        <v>0.95</v>
      </c>
      <c r="AW93" s="214">
        <f t="shared" si="8"/>
        <v>5.4515834344774525</v>
      </c>
      <c r="AX93" s="214">
        <f t="shared" si="9"/>
        <v>0.912477771273002</v>
      </c>
    </row>
    <row r="94" spans="1:50">
      <c r="A94" s="199">
        <v>18</v>
      </c>
      <c r="B94" s="199" t="s">
        <v>135</v>
      </c>
      <c r="C94" s="199" t="s">
        <v>135</v>
      </c>
      <c r="D94" s="199" t="s">
        <v>52</v>
      </c>
      <c r="E94" s="199" t="s">
        <v>53</v>
      </c>
      <c r="F94" s="199" t="s">
        <v>54</v>
      </c>
      <c r="G94" s="199" t="s">
        <v>55</v>
      </c>
      <c r="H94" s="198"/>
      <c r="I94" s="199" t="s">
        <v>136</v>
      </c>
      <c r="J94" s="198"/>
      <c r="K94" s="199">
        <v>0</v>
      </c>
      <c r="L94" s="199">
        <v>0</v>
      </c>
      <c r="M94" s="200">
        <v>0</v>
      </c>
      <c r="N94" s="200">
        <v>0</v>
      </c>
      <c r="O94" s="198"/>
      <c r="P94" s="198"/>
      <c r="Q94" s="199" t="s">
        <v>137</v>
      </c>
      <c r="R94" s="200">
        <v>133.96</v>
      </c>
      <c r="S94" s="200">
        <v>133.96</v>
      </c>
      <c r="T94" s="198"/>
      <c r="U94" s="198"/>
      <c r="V94" s="198"/>
      <c r="W94" s="198"/>
      <c r="X94" s="198"/>
      <c r="Y94" s="198"/>
      <c r="Z94" s="198"/>
      <c r="AA94" s="199" t="s">
        <v>63</v>
      </c>
      <c r="AB94" s="199" t="s">
        <v>64</v>
      </c>
      <c r="AC94" s="199" t="s">
        <v>138</v>
      </c>
      <c r="AD94" s="199" t="s">
        <v>66</v>
      </c>
      <c r="AE94" s="199" t="s">
        <v>67</v>
      </c>
      <c r="AF94" s="199">
        <v>140601</v>
      </c>
      <c r="AG94" s="199" t="s">
        <v>142</v>
      </c>
      <c r="AH94" s="199">
        <v>3</v>
      </c>
      <c r="AI94" s="199" t="s">
        <v>69</v>
      </c>
      <c r="AJ94" s="199">
        <v>11</v>
      </c>
      <c r="AK94" s="199">
        <v>4110</v>
      </c>
      <c r="AL94" s="199">
        <v>4110</v>
      </c>
      <c r="AM94" s="199">
        <v>151</v>
      </c>
      <c r="AN94" s="200">
        <v>0.31574794210599999</v>
      </c>
      <c r="AO94" s="201">
        <v>1</v>
      </c>
      <c r="AP94" s="214">
        <f t="shared" si="5"/>
        <v>0.31574794210599999</v>
      </c>
      <c r="AQ94" s="202">
        <v>4.3390029999999999</v>
      </c>
      <c r="AR94" s="203">
        <v>0.15231</v>
      </c>
      <c r="AS94" s="214">
        <f t="shared" si="6"/>
        <v>1.3700312680417603</v>
      </c>
      <c r="AT94" s="214">
        <f t="shared" si="7"/>
        <v>4.8091569062164857E-2</v>
      </c>
      <c r="AU94" s="201">
        <v>0.97</v>
      </c>
      <c r="AV94" s="201">
        <v>0.95</v>
      </c>
      <c r="AW94" s="214">
        <f t="shared" si="8"/>
        <v>1.3289303300005075</v>
      </c>
      <c r="AX94" s="214">
        <f t="shared" si="9"/>
        <v>4.5686990609056614E-2</v>
      </c>
    </row>
    <row r="95" spans="1:50">
      <c r="A95" s="199">
        <v>18</v>
      </c>
      <c r="B95" s="199" t="s">
        <v>135</v>
      </c>
      <c r="C95" s="199" t="s">
        <v>135</v>
      </c>
      <c r="D95" s="199" t="s">
        <v>52</v>
      </c>
      <c r="E95" s="199" t="s">
        <v>53</v>
      </c>
      <c r="F95" s="199" t="s">
        <v>54</v>
      </c>
      <c r="G95" s="199" t="s">
        <v>55</v>
      </c>
      <c r="H95" s="198"/>
      <c r="I95" s="199" t="s">
        <v>136</v>
      </c>
      <c r="J95" s="198"/>
      <c r="K95" s="199">
        <v>0</v>
      </c>
      <c r="L95" s="199">
        <v>0</v>
      </c>
      <c r="M95" s="200">
        <v>0</v>
      </c>
      <c r="N95" s="200">
        <v>0</v>
      </c>
      <c r="O95" s="198"/>
      <c r="P95" s="198"/>
      <c r="Q95" s="199" t="s">
        <v>137</v>
      </c>
      <c r="R95" s="200">
        <v>133.96</v>
      </c>
      <c r="S95" s="200">
        <v>133.96</v>
      </c>
      <c r="T95" s="198"/>
      <c r="U95" s="198"/>
      <c r="V95" s="198"/>
      <c r="W95" s="198"/>
      <c r="X95" s="198"/>
      <c r="Y95" s="198"/>
      <c r="Z95" s="198"/>
      <c r="AA95" s="199" t="s">
        <v>63</v>
      </c>
      <c r="AB95" s="199" t="s">
        <v>64</v>
      </c>
      <c r="AC95" s="199" t="s">
        <v>138</v>
      </c>
      <c r="AD95" s="199" t="s">
        <v>66</v>
      </c>
      <c r="AE95" s="199" t="s">
        <v>67</v>
      </c>
      <c r="AF95" s="199">
        <v>139050</v>
      </c>
      <c r="AG95" s="199" t="s">
        <v>142</v>
      </c>
      <c r="AH95" s="199">
        <v>3</v>
      </c>
      <c r="AI95" s="199" t="s">
        <v>90</v>
      </c>
      <c r="AJ95" s="199">
        <v>7</v>
      </c>
      <c r="AK95" s="199">
        <v>2110</v>
      </c>
      <c r="AL95" s="199">
        <v>2110</v>
      </c>
      <c r="AM95" s="199">
        <v>147</v>
      </c>
      <c r="AN95" s="200">
        <v>0.13223386383800001</v>
      </c>
      <c r="AO95" s="201">
        <v>1</v>
      </c>
      <c r="AP95" s="214">
        <f t="shared" si="5"/>
        <v>0.13223386383800001</v>
      </c>
      <c r="AQ95" s="202">
        <v>7.3213200000000001</v>
      </c>
      <c r="AR95" s="203">
        <v>1.2512300000000001</v>
      </c>
      <c r="AS95" s="214">
        <f t="shared" si="6"/>
        <v>0.96812643199442627</v>
      </c>
      <c r="AT95" s="214">
        <f t="shared" si="7"/>
        <v>0.16545497745002077</v>
      </c>
      <c r="AU95" s="201">
        <v>0.97</v>
      </c>
      <c r="AV95" s="201">
        <v>0.95</v>
      </c>
      <c r="AW95" s="214">
        <f t="shared" si="8"/>
        <v>0.93908263903459344</v>
      </c>
      <c r="AX95" s="214">
        <f t="shared" si="9"/>
        <v>0.15718222857751973</v>
      </c>
    </row>
    <row r="96" spans="1:50">
      <c r="A96" s="199">
        <v>18</v>
      </c>
      <c r="B96" s="199" t="s">
        <v>135</v>
      </c>
      <c r="C96" s="199" t="s">
        <v>135</v>
      </c>
      <c r="D96" s="199" t="s">
        <v>52</v>
      </c>
      <c r="E96" s="199" t="s">
        <v>53</v>
      </c>
      <c r="F96" s="199" t="s">
        <v>54</v>
      </c>
      <c r="G96" s="199" t="s">
        <v>55</v>
      </c>
      <c r="H96" s="198"/>
      <c r="I96" s="199" t="s">
        <v>136</v>
      </c>
      <c r="J96" s="198"/>
      <c r="K96" s="199">
        <v>0</v>
      </c>
      <c r="L96" s="199">
        <v>0</v>
      </c>
      <c r="M96" s="200">
        <v>0</v>
      </c>
      <c r="N96" s="200">
        <v>0</v>
      </c>
      <c r="O96" s="198"/>
      <c r="P96" s="198"/>
      <c r="Q96" s="199" t="s">
        <v>137</v>
      </c>
      <c r="R96" s="200">
        <v>133.96</v>
      </c>
      <c r="S96" s="200">
        <v>133.96</v>
      </c>
      <c r="T96" s="198"/>
      <c r="U96" s="198"/>
      <c r="V96" s="198"/>
      <c r="W96" s="198"/>
      <c r="X96" s="198"/>
      <c r="Y96" s="198"/>
      <c r="Z96" s="198"/>
      <c r="AA96" s="199" t="s">
        <v>63</v>
      </c>
      <c r="AB96" s="199" t="s">
        <v>64</v>
      </c>
      <c r="AC96" s="199" t="s">
        <v>138</v>
      </c>
      <c r="AD96" s="199" t="s">
        <v>66</v>
      </c>
      <c r="AE96" s="199" t="s">
        <v>67</v>
      </c>
      <c r="AF96" s="199">
        <v>139334</v>
      </c>
      <c r="AG96" s="199" t="s">
        <v>142</v>
      </c>
      <c r="AH96" s="199">
        <v>3</v>
      </c>
      <c r="AI96" s="199" t="s">
        <v>70</v>
      </c>
      <c r="AJ96" s="199">
        <v>13</v>
      </c>
      <c r="AK96" s="199">
        <v>6300</v>
      </c>
      <c r="AL96" s="199">
        <v>6300</v>
      </c>
      <c r="AM96" s="199">
        <v>153</v>
      </c>
      <c r="AN96" s="200">
        <v>1.0587865587800001</v>
      </c>
      <c r="AO96" s="201">
        <v>0.999</v>
      </c>
      <c r="AP96" s="214">
        <f t="shared" si="5"/>
        <v>1.0577277722212199</v>
      </c>
      <c r="AQ96" s="202">
        <v>3.0274450000000002</v>
      </c>
      <c r="AR96" s="203">
        <v>0.1004</v>
      </c>
      <c r="AS96" s="214">
        <f t="shared" si="6"/>
        <v>3.2022126553722714</v>
      </c>
      <c r="AT96" s="214">
        <f t="shared" si="7"/>
        <v>0.10619586833101048</v>
      </c>
      <c r="AU96" s="201">
        <v>0.97</v>
      </c>
      <c r="AV96" s="201">
        <v>0.95</v>
      </c>
      <c r="AW96" s="214">
        <f t="shared" si="8"/>
        <v>3.1061462757111031</v>
      </c>
      <c r="AX96" s="214">
        <f t="shared" si="9"/>
        <v>0.10088607491445996</v>
      </c>
    </row>
    <row r="97" spans="1:50">
      <c r="A97" s="199">
        <v>18</v>
      </c>
      <c r="B97" s="199" t="s">
        <v>135</v>
      </c>
      <c r="C97" s="199" t="s">
        <v>135</v>
      </c>
      <c r="D97" s="199" t="s">
        <v>52</v>
      </c>
      <c r="E97" s="199" t="s">
        <v>53</v>
      </c>
      <c r="F97" s="199" t="s">
        <v>54</v>
      </c>
      <c r="G97" s="199" t="s">
        <v>55</v>
      </c>
      <c r="H97" s="198"/>
      <c r="I97" s="199" t="s">
        <v>136</v>
      </c>
      <c r="J97" s="198"/>
      <c r="K97" s="199">
        <v>0</v>
      </c>
      <c r="L97" s="199">
        <v>0</v>
      </c>
      <c r="M97" s="200">
        <v>0</v>
      </c>
      <c r="N97" s="200">
        <v>0</v>
      </c>
      <c r="O97" s="198"/>
      <c r="P97" s="198"/>
      <c r="Q97" s="199" t="s">
        <v>137</v>
      </c>
      <c r="R97" s="200">
        <v>133.96</v>
      </c>
      <c r="S97" s="200">
        <v>133.96</v>
      </c>
      <c r="T97" s="198"/>
      <c r="U97" s="198"/>
      <c r="V97" s="198"/>
      <c r="W97" s="198"/>
      <c r="X97" s="198"/>
      <c r="Y97" s="198"/>
      <c r="Z97" s="198"/>
      <c r="AA97" s="199" t="s">
        <v>63</v>
      </c>
      <c r="AB97" s="199" t="s">
        <v>64</v>
      </c>
      <c r="AC97" s="199" t="s">
        <v>138</v>
      </c>
      <c r="AD97" s="199" t="s">
        <v>66</v>
      </c>
      <c r="AE97" s="199" t="s">
        <v>67</v>
      </c>
      <c r="AF97" s="199">
        <v>138669</v>
      </c>
      <c r="AG97" s="199" t="s">
        <v>142</v>
      </c>
      <c r="AH97" s="199">
        <v>3</v>
      </c>
      <c r="AI97" s="199" t="s">
        <v>70</v>
      </c>
      <c r="AJ97" s="199">
        <v>13</v>
      </c>
      <c r="AK97" s="199">
        <v>6170</v>
      </c>
      <c r="AL97" s="199">
        <v>6170</v>
      </c>
      <c r="AM97" s="199">
        <v>153</v>
      </c>
      <c r="AN97" s="200">
        <v>0.503975401007</v>
      </c>
      <c r="AO97" s="201">
        <v>0.999</v>
      </c>
      <c r="AP97" s="214">
        <f t="shared" si="5"/>
        <v>0.50347142560599301</v>
      </c>
      <c r="AQ97" s="202">
        <v>3.0274450000000002</v>
      </c>
      <c r="AR97" s="203">
        <v>0.1004</v>
      </c>
      <c r="AS97" s="214">
        <f t="shared" si="6"/>
        <v>1.5242320500937356</v>
      </c>
      <c r="AT97" s="214">
        <f t="shared" si="7"/>
        <v>5.0548531130841699E-2</v>
      </c>
      <c r="AU97" s="201">
        <v>0.97</v>
      </c>
      <c r="AV97" s="201">
        <v>0.95</v>
      </c>
      <c r="AW97" s="214">
        <f t="shared" si="8"/>
        <v>1.4785050885909234</v>
      </c>
      <c r="AX97" s="214">
        <f t="shared" si="9"/>
        <v>4.802110457429961E-2</v>
      </c>
    </row>
    <row r="98" spans="1:50">
      <c r="A98" s="199">
        <v>18</v>
      </c>
      <c r="B98" s="199" t="s">
        <v>135</v>
      </c>
      <c r="C98" s="199" t="s">
        <v>135</v>
      </c>
      <c r="D98" s="199" t="s">
        <v>52</v>
      </c>
      <c r="E98" s="199" t="s">
        <v>53</v>
      </c>
      <c r="F98" s="199" t="s">
        <v>54</v>
      </c>
      <c r="G98" s="199" t="s">
        <v>55</v>
      </c>
      <c r="H98" s="198"/>
      <c r="I98" s="199" t="s">
        <v>136</v>
      </c>
      <c r="J98" s="198"/>
      <c r="K98" s="199">
        <v>0</v>
      </c>
      <c r="L98" s="199">
        <v>0</v>
      </c>
      <c r="M98" s="200">
        <v>0</v>
      </c>
      <c r="N98" s="200">
        <v>0</v>
      </c>
      <c r="O98" s="198"/>
      <c r="P98" s="198"/>
      <c r="Q98" s="199" t="s">
        <v>137</v>
      </c>
      <c r="R98" s="200">
        <v>133.96</v>
      </c>
      <c r="S98" s="200">
        <v>133.96</v>
      </c>
      <c r="T98" s="198"/>
      <c r="U98" s="198"/>
      <c r="V98" s="198"/>
      <c r="W98" s="198"/>
      <c r="X98" s="198"/>
      <c r="Y98" s="198"/>
      <c r="Z98" s="198"/>
      <c r="AA98" s="199" t="s">
        <v>63</v>
      </c>
      <c r="AB98" s="199" t="s">
        <v>64</v>
      </c>
      <c r="AC98" s="199" t="s">
        <v>138</v>
      </c>
      <c r="AD98" s="199" t="s">
        <v>66</v>
      </c>
      <c r="AE98" s="199" t="s">
        <v>67</v>
      </c>
      <c r="AF98" s="199">
        <v>138015</v>
      </c>
      <c r="AG98" s="199" t="s">
        <v>142</v>
      </c>
      <c r="AH98" s="199">
        <v>3</v>
      </c>
      <c r="AI98" s="199" t="s">
        <v>90</v>
      </c>
      <c r="AJ98" s="199">
        <v>7</v>
      </c>
      <c r="AK98" s="199">
        <v>2110</v>
      </c>
      <c r="AL98" s="199">
        <v>2110</v>
      </c>
      <c r="AM98" s="199">
        <v>147</v>
      </c>
      <c r="AN98" s="200">
        <v>7.6610977487700002E-2</v>
      </c>
      <c r="AO98" s="201">
        <v>1</v>
      </c>
      <c r="AP98" s="214">
        <f t="shared" si="5"/>
        <v>7.6610977487700002E-2</v>
      </c>
      <c r="AQ98" s="202">
        <v>7.3213200000000001</v>
      </c>
      <c r="AR98" s="203">
        <v>1.2512300000000001</v>
      </c>
      <c r="AS98" s="214">
        <f t="shared" si="6"/>
        <v>0.56089348170024778</v>
      </c>
      <c r="AT98" s="214">
        <f t="shared" si="7"/>
        <v>9.5857953361934881E-2</v>
      </c>
      <c r="AU98" s="201">
        <v>0.97</v>
      </c>
      <c r="AV98" s="201">
        <v>0.95</v>
      </c>
      <c r="AW98" s="214">
        <f t="shared" si="8"/>
        <v>0.54406667724924029</v>
      </c>
      <c r="AX98" s="214">
        <f t="shared" si="9"/>
        <v>9.1065055693838132E-2</v>
      </c>
    </row>
    <row r="99" spans="1:50">
      <c r="A99" s="199">
        <v>18</v>
      </c>
      <c r="B99" s="199" t="s">
        <v>135</v>
      </c>
      <c r="C99" s="199" t="s">
        <v>135</v>
      </c>
      <c r="D99" s="199" t="s">
        <v>52</v>
      </c>
      <c r="E99" s="199" t="s">
        <v>53</v>
      </c>
      <c r="F99" s="199" t="s">
        <v>54</v>
      </c>
      <c r="G99" s="199" t="s">
        <v>55</v>
      </c>
      <c r="H99" s="198"/>
      <c r="I99" s="199" t="s">
        <v>136</v>
      </c>
      <c r="J99" s="198"/>
      <c r="K99" s="199">
        <v>0</v>
      </c>
      <c r="L99" s="199">
        <v>0</v>
      </c>
      <c r="M99" s="200">
        <v>0</v>
      </c>
      <c r="N99" s="200">
        <v>0</v>
      </c>
      <c r="O99" s="198"/>
      <c r="P99" s="198"/>
      <c r="Q99" s="199" t="s">
        <v>137</v>
      </c>
      <c r="R99" s="200">
        <v>133.96</v>
      </c>
      <c r="S99" s="200">
        <v>133.96</v>
      </c>
      <c r="T99" s="198"/>
      <c r="U99" s="198"/>
      <c r="V99" s="198"/>
      <c r="W99" s="198"/>
      <c r="X99" s="198"/>
      <c r="Y99" s="198"/>
      <c r="Z99" s="198"/>
      <c r="AA99" s="199" t="s">
        <v>63</v>
      </c>
      <c r="AB99" s="199" t="s">
        <v>64</v>
      </c>
      <c r="AC99" s="199" t="s">
        <v>138</v>
      </c>
      <c r="AD99" s="199" t="s">
        <v>66</v>
      </c>
      <c r="AE99" s="199" t="s">
        <v>67</v>
      </c>
      <c r="AF99" s="199">
        <v>140045</v>
      </c>
      <c r="AG99" s="199" t="s">
        <v>142</v>
      </c>
      <c r="AH99" s="199">
        <v>3</v>
      </c>
      <c r="AI99" s="199" t="s">
        <v>84</v>
      </c>
      <c r="AJ99" s="199">
        <v>10</v>
      </c>
      <c r="AK99" s="199">
        <v>3200</v>
      </c>
      <c r="AL99" s="199">
        <v>3200</v>
      </c>
      <c r="AM99" s="199">
        <v>150</v>
      </c>
      <c r="AN99" s="200">
        <v>6.7427577331399993E-2</v>
      </c>
      <c r="AO99" s="201">
        <v>1</v>
      </c>
      <c r="AP99" s="214">
        <f t="shared" si="5"/>
        <v>6.7427577331399993E-2</v>
      </c>
      <c r="AQ99" s="202">
        <v>4.6402070000000002</v>
      </c>
      <c r="AR99" s="203">
        <v>0.16294</v>
      </c>
      <c r="AS99" s="214">
        <f t="shared" si="6"/>
        <v>0.3128779163262036</v>
      </c>
      <c r="AT99" s="214">
        <f t="shared" si="7"/>
        <v>1.0986649450378316E-2</v>
      </c>
      <c r="AU99" s="201">
        <v>0.97</v>
      </c>
      <c r="AV99" s="201">
        <v>0.95</v>
      </c>
      <c r="AW99" s="214">
        <f t="shared" si="8"/>
        <v>0.30349157883641747</v>
      </c>
      <c r="AX99" s="214">
        <f t="shared" si="9"/>
        <v>1.04373169778594E-2</v>
      </c>
    </row>
    <row r="100" spans="1:50">
      <c r="A100" s="199">
        <v>18</v>
      </c>
      <c r="B100" s="199" t="s">
        <v>135</v>
      </c>
      <c r="C100" s="199" t="s">
        <v>135</v>
      </c>
      <c r="D100" s="199" t="s">
        <v>52</v>
      </c>
      <c r="E100" s="199" t="s">
        <v>53</v>
      </c>
      <c r="F100" s="199" t="s">
        <v>54</v>
      </c>
      <c r="G100" s="199" t="s">
        <v>55</v>
      </c>
      <c r="H100" s="198"/>
      <c r="I100" s="199" t="s">
        <v>136</v>
      </c>
      <c r="J100" s="198"/>
      <c r="K100" s="199">
        <v>0</v>
      </c>
      <c r="L100" s="199">
        <v>0</v>
      </c>
      <c r="M100" s="200">
        <v>0</v>
      </c>
      <c r="N100" s="200">
        <v>0</v>
      </c>
      <c r="O100" s="198"/>
      <c r="P100" s="198"/>
      <c r="Q100" s="199" t="s">
        <v>137</v>
      </c>
      <c r="R100" s="200">
        <v>133.96</v>
      </c>
      <c r="S100" s="200">
        <v>133.96</v>
      </c>
      <c r="T100" s="198"/>
      <c r="U100" s="198"/>
      <c r="V100" s="198"/>
      <c r="W100" s="198"/>
      <c r="X100" s="198"/>
      <c r="Y100" s="198"/>
      <c r="Z100" s="198"/>
      <c r="AA100" s="199" t="s">
        <v>63</v>
      </c>
      <c r="AB100" s="199" t="s">
        <v>64</v>
      </c>
      <c r="AC100" s="199" t="s">
        <v>138</v>
      </c>
      <c r="AD100" s="199" t="s">
        <v>66</v>
      </c>
      <c r="AE100" s="199" t="s">
        <v>67</v>
      </c>
      <c r="AF100" s="199">
        <v>139995</v>
      </c>
      <c r="AG100" s="199" t="s">
        <v>142</v>
      </c>
      <c r="AH100" s="199">
        <v>3</v>
      </c>
      <c r="AI100" s="199" t="s">
        <v>69</v>
      </c>
      <c r="AJ100" s="199">
        <v>11</v>
      </c>
      <c r="AK100" s="199">
        <v>4110</v>
      </c>
      <c r="AL100" s="199">
        <v>4110</v>
      </c>
      <c r="AM100" s="199">
        <v>151</v>
      </c>
      <c r="AN100" s="200">
        <v>0.65250300967099994</v>
      </c>
      <c r="AO100" s="201">
        <v>1</v>
      </c>
      <c r="AP100" s="214">
        <f t="shared" si="5"/>
        <v>0.65250300967099994</v>
      </c>
      <c r="AQ100" s="202">
        <v>4.3390029999999999</v>
      </c>
      <c r="AR100" s="203">
        <v>0.15231</v>
      </c>
      <c r="AS100" s="214">
        <f t="shared" si="6"/>
        <v>2.8312125164714979</v>
      </c>
      <c r="AT100" s="214">
        <f t="shared" si="7"/>
        <v>9.9382733402990003E-2</v>
      </c>
      <c r="AU100" s="201">
        <v>0.97</v>
      </c>
      <c r="AV100" s="201">
        <v>0.95</v>
      </c>
      <c r="AW100" s="214">
        <f t="shared" si="8"/>
        <v>2.7462761409773528</v>
      </c>
      <c r="AX100" s="214">
        <f t="shared" si="9"/>
        <v>9.4413596732840499E-2</v>
      </c>
    </row>
    <row r="101" spans="1:50">
      <c r="A101" s="199">
        <v>18</v>
      </c>
      <c r="B101" s="199" t="s">
        <v>135</v>
      </c>
      <c r="C101" s="199" t="s">
        <v>135</v>
      </c>
      <c r="D101" s="199" t="s">
        <v>52</v>
      </c>
      <c r="E101" s="199" t="s">
        <v>53</v>
      </c>
      <c r="F101" s="199" t="s">
        <v>54</v>
      </c>
      <c r="G101" s="199" t="s">
        <v>55</v>
      </c>
      <c r="H101" s="198"/>
      <c r="I101" s="199" t="s">
        <v>136</v>
      </c>
      <c r="J101" s="198"/>
      <c r="K101" s="199">
        <v>0</v>
      </c>
      <c r="L101" s="199">
        <v>0</v>
      </c>
      <c r="M101" s="200">
        <v>0</v>
      </c>
      <c r="N101" s="200">
        <v>0</v>
      </c>
      <c r="O101" s="198"/>
      <c r="P101" s="198"/>
      <c r="Q101" s="199" t="s">
        <v>137</v>
      </c>
      <c r="R101" s="200">
        <v>133.96</v>
      </c>
      <c r="S101" s="200">
        <v>133.96</v>
      </c>
      <c r="T101" s="198"/>
      <c r="U101" s="198"/>
      <c r="V101" s="198"/>
      <c r="W101" s="198"/>
      <c r="X101" s="198"/>
      <c r="Y101" s="198"/>
      <c r="Z101" s="198"/>
      <c r="AA101" s="199" t="s">
        <v>63</v>
      </c>
      <c r="AB101" s="199" t="s">
        <v>64</v>
      </c>
      <c r="AC101" s="199" t="s">
        <v>138</v>
      </c>
      <c r="AD101" s="199" t="s">
        <v>66</v>
      </c>
      <c r="AE101" s="199" t="s">
        <v>67</v>
      </c>
      <c r="AF101" s="199">
        <v>138613</v>
      </c>
      <c r="AG101" s="199" t="s">
        <v>142</v>
      </c>
      <c r="AH101" s="199">
        <v>3</v>
      </c>
      <c r="AI101" s="199" t="s">
        <v>69</v>
      </c>
      <c r="AJ101" s="199">
        <v>11</v>
      </c>
      <c r="AK101" s="199">
        <v>4110</v>
      </c>
      <c r="AL101" s="199">
        <v>4110</v>
      </c>
      <c r="AM101" s="199">
        <v>151</v>
      </c>
      <c r="AN101" s="200">
        <v>4.21830318871E-2</v>
      </c>
      <c r="AO101" s="201">
        <v>1</v>
      </c>
      <c r="AP101" s="214">
        <f t="shared" si="5"/>
        <v>4.21830318871E-2</v>
      </c>
      <c r="AQ101" s="202">
        <v>4.3390029999999999</v>
      </c>
      <c r="AR101" s="203">
        <v>0.15231</v>
      </c>
      <c r="AS101" s="214">
        <f t="shared" si="6"/>
        <v>0.18303230190722256</v>
      </c>
      <c r="AT101" s="214">
        <f t="shared" si="7"/>
        <v>6.4248975867242011E-3</v>
      </c>
      <c r="AU101" s="201">
        <v>0.97</v>
      </c>
      <c r="AV101" s="201">
        <v>0.95</v>
      </c>
      <c r="AW101" s="214">
        <f t="shared" si="8"/>
        <v>0.17754133285000587</v>
      </c>
      <c r="AX101" s="214">
        <f t="shared" si="9"/>
        <v>6.1036527073879904E-3</v>
      </c>
    </row>
    <row r="102" spans="1:50">
      <c r="A102" s="199">
        <v>18</v>
      </c>
      <c r="B102" s="199" t="s">
        <v>135</v>
      </c>
      <c r="C102" s="199" t="s">
        <v>135</v>
      </c>
      <c r="D102" s="199" t="s">
        <v>52</v>
      </c>
      <c r="E102" s="199" t="s">
        <v>53</v>
      </c>
      <c r="F102" s="199" t="s">
        <v>54</v>
      </c>
      <c r="G102" s="199" t="s">
        <v>55</v>
      </c>
      <c r="H102" s="198"/>
      <c r="I102" s="199" t="s">
        <v>136</v>
      </c>
      <c r="J102" s="198"/>
      <c r="K102" s="199">
        <v>0</v>
      </c>
      <c r="L102" s="199">
        <v>0</v>
      </c>
      <c r="M102" s="200">
        <v>0</v>
      </c>
      <c r="N102" s="200">
        <v>0</v>
      </c>
      <c r="O102" s="198"/>
      <c r="P102" s="198"/>
      <c r="Q102" s="199" t="s">
        <v>137</v>
      </c>
      <c r="R102" s="200">
        <v>133.96</v>
      </c>
      <c r="S102" s="200">
        <v>133.96</v>
      </c>
      <c r="T102" s="198"/>
      <c r="U102" s="198"/>
      <c r="V102" s="198"/>
      <c r="W102" s="198"/>
      <c r="X102" s="198"/>
      <c r="Y102" s="198"/>
      <c r="Z102" s="198"/>
      <c r="AA102" s="199" t="s">
        <v>63</v>
      </c>
      <c r="AB102" s="199" t="s">
        <v>64</v>
      </c>
      <c r="AC102" s="199" t="s">
        <v>138</v>
      </c>
      <c r="AD102" s="199" t="s">
        <v>66</v>
      </c>
      <c r="AE102" s="199" t="s">
        <v>67</v>
      </c>
      <c r="AF102" s="199">
        <v>137943</v>
      </c>
      <c r="AG102" s="199" t="s">
        <v>142</v>
      </c>
      <c r="AH102" s="199">
        <v>3</v>
      </c>
      <c r="AI102" s="199" t="s">
        <v>90</v>
      </c>
      <c r="AJ102" s="199">
        <v>7</v>
      </c>
      <c r="AK102" s="199">
        <v>2110</v>
      </c>
      <c r="AL102" s="199">
        <v>2110</v>
      </c>
      <c r="AM102" s="199">
        <v>147</v>
      </c>
      <c r="AN102" s="200">
        <v>7.5277157159899993E-2</v>
      </c>
      <c r="AO102" s="201">
        <v>1</v>
      </c>
      <c r="AP102" s="214">
        <f t="shared" si="5"/>
        <v>7.5277157159899993E-2</v>
      </c>
      <c r="AQ102" s="202">
        <v>7.3213200000000001</v>
      </c>
      <c r="AR102" s="203">
        <v>1.2512300000000001</v>
      </c>
      <c r="AS102" s="214">
        <f t="shared" si="6"/>
        <v>0.551128156257919</v>
      </c>
      <c r="AT102" s="214">
        <f t="shared" si="7"/>
        <v>9.4189037353181668E-2</v>
      </c>
      <c r="AU102" s="201">
        <v>0.97</v>
      </c>
      <c r="AV102" s="201">
        <v>0.95</v>
      </c>
      <c r="AW102" s="214">
        <f t="shared" si="8"/>
        <v>0.53459431157018145</v>
      </c>
      <c r="AX102" s="214">
        <f t="shared" si="9"/>
        <v>8.9479585485522581E-2</v>
      </c>
    </row>
    <row r="103" spans="1:50">
      <c r="A103" s="199">
        <v>18</v>
      </c>
      <c r="B103" s="199" t="s">
        <v>135</v>
      </c>
      <c r="C103" s="199" t="s">
        <v>135</v>
      </c>
      <c r="D103" s="199" t="s">
        <v>52</v>
      </c>
      <c r="E103" s="199" t="s">
        <v>53</v>
      </c>
      <c r="F103" s="199" t="s">
        <v>54</v>
      </c>
      <c r="G103" s="199" t="s">
        <v>55</v>
      </c>
      <c r="H103" s="198"/>
      <c r="I103" s="199" t="s">
        <v>136</v>
      </c>
      <c r="J103" s="198"/>
      <c r="K103" s="199">
        <v>0</v>
      </c>
      <c r="L103" s="199">
        <v>0</v>
      </c>
      <c r="M103" s="200">
        <v>0</v>
      </c>
      <c r="N103" s="200">
        <v>0</v>
      </c>
      <c r="O103" s="198"/>
      <c r="P103" s="198"/>
      <c r="Q103" s="199" t="s">
        <v>137</v>
      </c>
      <c r="R103" s="200">
        <v>133.96</v>
      </c>
      <c r="S103" s="200">
        <v>133.96</v>
      </c>
      <c r="T103" s="198"/>
      <c r="U103" s="198"/>
      <c r="V103" s="198"/>
      <c r="W103" s="198"/>
      <c r="X103" s="198"/>
      <c r="Y103" s="198"/>
      <c r="Z103" s="198"/>
      <c r="AA103" s="199" t="s">
        <v>63</v>
      </c>
      <c r="AB103" s="199" t="s">
        <v>64</v>
      </c>
      <c r="AC103" s="199" t="s">
        <v>138</v>
      </c>
      <c r="AD103" s="199" t="s">
        <v>66</v>
      </c>
      <c r="AE103" s="199" t="s">
        <v>67</v>
      </c>
      <c r="AF103" s="199">
        <v>140045</v>
      </c>
      <c r="AG103" s="199" t="s">
        <v>142</v>
      </c>
      <c r="AH103" s="199">
        <v>3</v>
      </c>
      <c r="AI103" s="199" t="s">
        <v>84</v>
      </c>
      <c r="AJ103" s="199">
        <v>10</v>
      </c>
      <c r="AK103" s="199">
        <v>3200</v>
      </c>
      <c r="AL103" s="199">
        <v>3200</v>
      </c>
      <c r="AM103" s="199">
        <v>150</v>
      </c>
      <c r="AN103" s="200">
        <v>0.11469877684099999</v>
      </c>
      <c r="AO103" s="201">
        <v>1</v>
      </c>
      <c r="AP103" s="214">
        <f t="shared" si="5"/>
        <v>0.11469877684099999</v>
      </c>
      <c r="AQ103" s="202">
        <v>4.6402070000000002</v>
      </c>
      <c r="AR103" s="203">
        <v>0.16294</v>
      </c>
      <c r="AS103" s="214">
        <f t="shared" si="6"/>
        <v>0.53222606718904608</v>
      </c>
      <c r="AT103" s="214">
        <f t="shared" si="7"/>
        <v>1.8689018698472538E-2</v>
      </c>
      <c r="AU103" s="201">
        <v>0.97</v>
      </c>
      <c r="AV103" s="201">
        <v>0.95</v>
      </c>
      <c r="AW103" s="214">
        <f t="shared" si="8"/>
        <v>0.51625928517337472</v>
      </c>
      <c r="AX103" s="214">
        <f t="shared" si="9"/>
        <v>1.775456776354891E-2</v>
      </c>
    </row>
    <row r="104" spans="1:50">
      <c r="A104" s="199">
        <v>18</v>
      </c>
      <c r="B104" s="199" t="s">
        <v>135</v>
      </c>
      <c r="C104" s="199" t="s">
        <v>135</v>
      </c>
      <c r="D104" s="199" t="s">
        <v>52</v>
      </c>
      <c r="E104" s="199" t="s">
        <v>53</v>
      </c>
      <c r="F104" s="199" t="s">
        <v>54</v>
      </c>
      <c r="G104" s="199" t="s">
        <v>55</v>
      </c>
      <c r="H104" s="198"/>
      <c r="I104" s="199" t="s">
        <v>136</v>
      </c>
      <c r="J104" s="198"/>
      <c r="K104" s="199">
        <v>0</v>
      </c>
      <c r="L104" s="199">
        <v>0</v>
      </c>
      <c r="M104" s="200">
        <v>0</v>
      </c>
      <c r="N104" s="200">
        <v>0</v>
      </c>
      <c r="O104" s="198"/>
      <c r="P104" s="198"/>
      <c r="Q104" s="199" t="s">
        <v>137</v>
      </c>
      <c r="R104" s="200">
        <v>133.96</v>
      </c>
      <c r="S104" s="200">
        <v>133.96</v>
      </c>
      <c r="T104" s="198"/>
      <c r="U104" s="198"/>
      <c r="V104" s="198"/>
      <c r="W104" s="198"/>
      <c r="X104" s="198"/>
      <c r="Y104" s="198"/>
      <c r="Z104" s="198"/>
      <c r="AA104" s="199" t="s">
        <v>63</v>
      </c>
      <c r="AB104" s="199" t="s">
        <v>64</v>
      </c>
      <c r="AC104" s="199" t="s">
        <v>138</v>
      </c>
      <c r="AD104" s="199" t="s">
        <v>66</v>
      </c>
      <c r="AE104" s="199" t="s">
        <v>67</v>
      </c>
      <c r="AF104" s="199">
        <v>139995</v>
      </c>
      <c r="AG104" s="199" t="s">
        <v>142</v>
      </c>
      <c r="AH104" s="199">
        <v>3</v>
      </c>
      <c r="AI104" s="199" t="s">
        <v>69</v>
      </c>
      <c r="AJ104" s="199">
        <v>11</v>
      </c>
      <c r="AK104" s="199">
        <v>4110</v>
      </c>
      <c r="AL104" s="199">
        <v>4110</v>
      </c>
      <c r="AM104" s="199">
        <v>151</v>
      </c>
      <c r="AN104" s="200">
        <v>0.49632648878500002</v>
      </c>
      <c r="AO104" s="201">
        <v>1</v>
      </c>
      <c r="AP104" s="214">
        <f t="shared" si="5"/>
        <v>0.49632648878500002</v>
      </c>
      <c r="AQ104" s="202">
        <v>4.3390029999999999</v>
      </c>
      <c r="AR104" s="203">
        <v>0.15231</v>
      </c>
      <c r="AS104" s="214">
        <f t="shared" si="6"/>
        <v>2.1535621238175815</v>
      </c>
      <c r="AT104" s="214">
        <f t="shared" si="7"/>
        <v>7.5595487506843348E-2</v>
      </c>
      <c r="AU104" s="201">
        <v>0.97</v>
      </c>
      <c r="AV104" s="201">
        <v>0.95</v>
      </c>
      <c r="AW104" s="214">
        <f t="shared" si="8"/>
        <v>2.0889552601030541</v>
      </c>
      <c r="AX104" s="214">
        <f t="shared" si="9"/>
        <v>7.1815713131501174E-2</v>
      </c>
    </row>
    <row r="105" spans="1:50">
      <c r="A105" s="199">
        <v>18</v>
      </c>
      <c r="B105" s="199" t="s">
        <v>135</v>
      </c>
      <c r="C105" s="199" t="s">
        <v>135</v>
      </c>
      <c r="D105" s="199" t="s">
        <v>52</v>
      </c>
      <c r="E105" s="199" t="s">
        <v>53</v>
      </c>
      <c r="F105" s="199" t="s">
        <v>54</v>
      </c>
      <c r="G105" s="199" t="s">
        <v>55</v>
      </c>
      <c r="H105" s="198"/>
      <c r="I105" s="199" t="s">
        <v>136</v>
      </c>
      <c r="J105" s="198"/>
      <c r="K105" s="199">
        <v>0</v>
      </c>
      <c r="L105" s="199">
        <v>0</v>
      </c>
      <c r="M105" s="200">
        <v>0</v>
      </c>
      <c r="N105" s="200">
        <v>0</v>
      </c>
      <c r="O105" s="198"/>
      <c r="P105" s="198"/>
      <c r="Q105" s="199" t="s">
        <v>137</v>
      </c>
      <c r="R105" s="200">
        <v>133.96</v>
      </c>
      <c r="S105" s="200">
        <v>133.96</v>
      </c>
      <c r="T105" s="198"/>
      <c r="U105" s="198"/>
      <c r="V105" s="198"/>
      <c r="W105" s="198"/>
      <c r="X105" s="198"/>
      <c r="Y105" s="198"/>
      <c r="Z105" s="198"/>
      <c r="AA105" s="199" t="s">
        <v>63</v>
      </c>
      <c r="AB105" s="199" t="s">
        <v>64</v>
      </c>
      <c r="AC105" s="199" t="s">
        <v>138</v>
      </c>
      <c r="AD105" s="199" t="s">
        <v>66</v>
      </c>
      <c r="AE105" s="199" t="s">
        <v>67</v>
      </c>
      <c r="AF105" s="199">
        <v>138787</v>
      </c>
      <c r="AG105" s="199" t="s">
        <v>142</v>
      </c>
      <c r="AH105" s="199">
        <v>3</v>
      </c>
      <c r="AI105" s="199" t="s">
        <v>69</v>
      </c>
      <c r="AJ105" s="199">
        <v>11</v>
      </c>
      <c r="AK105" s="199">
        <v>4340</v>
      </c>
      <c r="AL105" s="199">
        <v>4340</v>
      </c>
      <c r="AM105" s="199">
        <v>151</v>
      </c>
      <c r="AN105" s="200">
        <v>2.2141975991399998</v>
      </c>
      <c r="AO105" s="201">
        <v>1</v>
      </c>
      <c r="AP105" s="214">
        <f t="shared" si="5"/>
        <v>2.2141975991399998</v>
      </c>
      <c r="AQ105" s="202">
        <v>4.3390029999999999</v>
      </c>
      <c r="AR105" s="203">
        <v>0.15231</v>
      </c>
      <c r="AS105" s="214">
        <f t="shared" si="6"/>
        <v>9.607410025261256</v>
      </c>
      <c r="AT105" s="214">
        <f t="shared" si="7"/>
        <v>0.33724443632501339</v>
      </c>
      <c r="AU105" s="201">
        <v>0.97</v>
      </c>
      <c r="AV105" s="201">
        <v>0.95</v>
      </c>
      <c r="AW105" s="214">
        <f t="shared" si="8"/>
        <v>9.3191877245034185</v>
      </c>
      <c r="AX105" s="214">
        <f t="shared" si="9"/>
        <v>0.3203822145087627</v>
      </c>
    </row>
    <row r="106" spans="1:50">
      <c r="A106" s="199">
        <v>18</v>
      </c>
      <c r="B106" s="199" t="s">
        <v>135</v>
      </c>
      <c r="C106" s="199" t="s">
        <v>135</v>
      </c>
      <c r="D106" s="199" t="s">
        <v>52</v>
      </c>
      <c r="E106" s="199" t="s">
        <v>53</v>
      </c>
      <c r="F106" s="199" t="s">
        <v>54</v>
      </c>
      <c r="G106" s="199" t="s">
        <v>55</v>
      </c>
      <c r="H106" s="198"/>
      <c r="I106" s="199" t="s">
        <v>136</v>
      </c>
      <c r="J106" s="198"/>
      <c r="K106" s="199">
        <v>0</v>
      </c>
      <c r="L106" s="199">
        <v>0</v>
      </c>
      <c r="M106" s="200">
        <v>0</v>
      </c>
      <c r="N106" s="200">
        <v>0</v>
      </c>
      <c r="O106" s="198"/>
      <c r="P106" s="198"/>
      <c r="Q106" s="199" t="s">
        <v>137</v>
      </c>
      <c r="R106" s="200">
        <v>133.96</v>
      </c>
      <c r="S106" s="200">
        <v>133.96</v>
      </c>
      <c r="T106" s="198"/>
      <c r="U106" s="198"/>
      <c r="V106" s="198"/>
      <c r="W106" s="198"/>
      <c r="X106" s="198"/>
      <c r="Y106" s="198"/>
      <c r="Z106" s="198"/>
      <c r="AA106" s="199" t="s">
        <v>63</v>
      </c>
      <c r="AB106" s="199" t="s">
        <v>64</v>
      </c>
      <c r="AC106" s="199" t="s">
        <v>138</v>
      </c>
      <c r="AD106" s="199" t="s">
        <v>66</v>
      </c>
      <c r="AE106" s="199" t="s">
        <v>67</v>
      </c>
      <c r="AF106" s="199">
        <v>134612</v>
      </c>
      <c r="AG106" s="199" t="s">
        <v>142</v>
      </c>
      <c r="AH106" s="199">
        <v>3</v>
      </c>
      <c r="AI106" s="199" t="s">
        <v>70</v>
      </c>
      <c r="AJ106" s="199">
        <v>13</v>
      </c>
      <c r="AK106" s="199">
        <v>6170</v>
      </c>
      <c r="AL106" s="199">
        <v>6170</v>
      </c>
      <c r="AM106" s="199">
        <v>153</v>
      </c>
      <c r="AN106" s="200">
        <v>3.1628134245899998E-4</v>
      </c>
      <c r="AO106" s="201">
        <v>0.999</v>
      </c>
      <c r="AP106" s="214">
        <f t="shared" si="5"/>
        <v>3.15965061116541E-4</v>
      </c>
      <c r="AQ106" s="202">
        <v>3.0274450000000002</v>
      </c>
      <c r="AR106" s="203">
        <v>0.1004</v>
      </c>
      <c r="AS106" s="214">
        <f t="shared" si="6"/>
        <v>9.5656684445196653E-4</v>
      </c>
      <c r="AT106" s="214">
        <f t="shared" si="7"/>
        <v>3.1722892136100718E-5</v>
      </c>
      <c r="AU106" s="201">
        <v>0.97</v>
      </c>
      <c r="AV106" s="201">
        <v>0.95</v>
      </c>
      <c r="AW106" s="214">
        <f t="shared" si="8"/>
        <v>9.2786983911840747E-4</v>
      </c>
      <c r="AX106" s="214">
        <f t="shared" si="9"/>
        <v>3.013674752929568E-5</v>
      </c>
    </row>
    <row r="107" spans="1:50">
      <c r="A107" s="199">
        <v>18</v>
      </c>
      <c r="B107" s="199" t="s">
        <v>135</v>
      </c>
      <c r="C107" s="199" t="s">
        <v>135</v>
      </c>
      <c r="D107" s="199" t="s">
        <v>52</v>
      </c>
      <c r="E107" s="199" t="s">
        <v>53</v>
      </c>
      <c r="F107" s="199" t="s">
        <v>54</v>
      </c>
      <c r="G107" s="199" t="s">
        <v>55</v>
      </c>
      <c r="H107" s="198"/>
      <c r="I107" s="199" t="s">
        <v>136</v>
      </c>
      <c r="J107" s="198"/>
      <c r="K107" s="199">
        <v>0</v>
      </c>
      <c r="L107" s="199">
        <v>0</v>
      </c>
      <c r="M107" s="200">
        <v>0</v>
      </c>
      <c r="N107" s="200">
        <v>0</v>
      </c>
      <c r="O107" s="198"/>
      <c r="P107" s="198"/>
      <c r="Q107" s="199" t="s">
        <v>137</v>
      </c>
      <c r="R107" s="200">
        <v>133.96</v>
      </c>
      <c r="S107" s="200">
        <v>133.96</v>
      </c>
      <c r="T107" s="198"/>
      <c r="U107" s="198"/>
      <c r="V107" s="198"/>
      <c r="W107" s="198"/>
      <c r="X107" s="198"/>
      <c r="Y107" s="198"/>
      <c r="Z107" s="198"/>
      <c r="AA107" s="199" t="s">
        <v>63</v>
      </c>
      <c r="AB107" s="199" t="s">
        <v>64</v>
      </c>
      <c r="AC107" s="199" t="s">
        <v>138</v>
      </c>
      <c r="AD107" s="199" t="s">
        <v>66</v>
      </c>
      <c r="AE107" s="199" t="s">
        <v>67</v>
      </c>
      <c r="AF107" s="199">
        <v>138669</v>
      </c>
      <c r="AG107" s="199" t="s">
        <v>142</v>
      </c>
      <c r="AH107" s="199">
        <v>3</v>
      </c>
      <c r="AI107" s="199" t="s">
        <v>70</v>
      </c>
      <c r="AJ107" s="199">
        <v>13</v>
      </c>
      <c r="AK107" s="199">
        <v>6170</v>
      </c>
      <c r="AL107" s="199">
        <v>6170</v>
      </c>
      <c r="AM107" s="199">
        <v>153</v>
      </c>
      <c r="AN107" s="200">
        <v>0.20353534662100001</v>
      </c>
      <c r="AO107" s="201">
        <v>0.999</v>
      </c>
      <c r="AP107" s="214">
        <f t="shared" si="5"/>
        <v>0.20333181127437902</v>
      </c>
      <c r="AQ107" s="202">
        <v>3.0274450000000002</v>
      </c>
      <c r="AR107" s="203">
        <v>0.1004</v>
      </c>
      <c r="AS107" s="214">
        <f t="shared" si="6"/>
        <v>0.6155758753835624</v>
      </c>
      <c r="AT107" s="214">
        <f t="shared" si="7"/>
        <v>2.0414513851947653E-2</v>
      </c>
      <c r="AU107" s="201">
        <v>0.97</v>
      </c>
      <c r="AV107" s="201">
        <v>0.95</v>
      </c>
      <c r="AW107" s="214">
        <f t="shared" si="8"/>
        <v>0.59710859912205549</v>
      </c>
      <c r="AX107" s="214">
        <f t="shared" si="9"/>
        <v>1.9393788159350271E-2</v>
      </c>
    </row>
    <row r="108" spans="1:50">
      <c r="A108" s="199">
        <v>18</v>
      </c>
      <c r="B108" s="199" t="s">
        <v>135</v>
      </c>
      <c r="C108" s="199" t="s">
        <v>135</v>
      </c>
      <c r="D108" s="199" t="s">
        <v>52</v>
      </c>
      <c r="E108" s="199" t="s">
        <v>53</v>
      </c>
      <c r="F108" s="199" t="s">
        <v>54</v>
      </c>
      <c r="G108" s="199" t="s">
        <v>55</v>
      </c>
      <c r="H108" s="198"/>
      <c r="I108" s="199" t="s">
        <v>136</v>
      </c>
      <c r="J108" s="198"/>
      <c r="K108" s="199">
        <v>0</v>
      </c>
      <c r="L108" s="199">
        <v>0</v>
      </c>
      <c r="M108" s="200">
        <v>0</v>
      </c>
      <c r="N108" s="200">
        <v>0</v>
      </c>
      <c r="O108" s="198"/>
      <c r="P108" s="198"/>
      <c r="Q108" s="199" t="s">
        <v>137</v>
      </c>
      <c r="R108" s="200">
        <v>133.96</v>
      </c>
      <c r="S108" s="200">
        <v>133.96</v>
      </c>
      <c r="T108" s="198"/>
      <c r="U108" s="198"/>
      <c r="V108" s="198"/>
      <c r="W108" s="198"/>
      <c r="X108" s="198"/>
      <c r="Y108" s="198"/>
      <c r="Z108" s="198"/>
      <c r="AA108" s="199" t="s">
        <v>63</v>
      </c>
      <c r="AB108" s="199" t="s">
        <v>64</v>
      </c>
      <c r="AC108" s="199" t="s">
        <v>138</v>
      </c>
      <c r="AD108" s="199" t="s">
        <v>66</v>
      </c>
      <c r="AE108" s="199" t="s">
        <v>67</v>
      </c>
      <c r="AF108" s="199">
        <v>138956</v>
      </c>
      <c r="AG108" s="199" t="s">
        <v>142</v>
      </c>
      <c r="AH108" s="199">
        <v>3</v>
      </c>
      <c r="AI108" s="199" t="s">
        <v>90</v>
      </c>
      <c r="AJ108" s="199">
        <v>7</v>
      </c>
      <c r="AK108" s="199">
        <v>2110</v>
      </c>
      <c r="AL108" s="199">
        <v>2110</v>
      </c>
      <c r="AM108" s="199">
        <v>147</v>
      </c>
      <c r="AN108" s="200">
        <v>1.17586010824</v>
      </c>
      <c r="AO108" s="201">
        <v>1</v>
      </c>
      <c r="AP108" s="214">
        <f t="shared" si="5"/>
        <v>1.17586010824</v>
      </c>
      <c r="AQ108" s="202">
        <v>7.3213200000000001</v>
      </c>
      <c r="AR108" s="203">
        <v>1.2512300000000001</v>
      </c>
      <c r="AS108" s="214">
        <f t="shared" si="6"/>
        <v>8.6088481276596767</v>
      </c>
      <c r="AT108" s="214">
        <f t="shared" si="7"/>
        <v>1.4712714432331353</v>
      </c>
      <c r="AU108" s="201">
        <v>0.97</v>
      </c>
      <c r="AV108" s="201">
        <v>0.95</v>
      </c>
      <c r="AW108" s="214">
        <f t="shared" si="8"/>
        <v>8.3505826838298862</v>
      </c>
      <c r="AX108" s="214">
        <f t="shared" si="9"/>
        <v>1.3977078710714785</v>
      </c>
    </row>
    <row r="109" spans="1:50">
      <c r="A109" s="199">
        <v>18</v>
      </c>
      <c r="B109" s="199" t="s">
        <v>135</v>
      </c>
      <c r="C109" s="199" t="s">
        <v>135</v>
      </c>
      <c r="D109" s="199" t="s">
        <v>52</v>
      </c>
      <c r="E109" s="199" t="s">
        <v>53</v>
      </c>
      <c r="F109" s="199" t="s">
        <v>54</v>
      </c>
      <c r="G109" s="199" t="s">
        <v>55</v>
      </c>
      <c r="H109" s="198"/>
      <c r="I109" s="199" t="s">
        <v>136</v>
      </c>
      <c r="J109" s="198"/>
      <c r="K109" s="199">
        <v>0</v>
      </c>
      <c r="L109" s="199">
        <v>0</v>
      </c>
      <c r="M109" s="200">
        <v>0</v>
      </c>
      <c r="N109" s="200">
        <v>0</v>
      </c>
      <c r="O109" s="198"/>
      <c r="P109" s="198"/>
      <c r="Q109" s="199" t="s">
        <v>137</v>
      </c>
      <c r="R109" s="200">
        <v>133.96</v>
      </c>
      <c r="S109" s="200">
        <v>133.96</v>
      </c>
      <c r="T109" s="198"/>
      <c r="U109" s="198"/>
      <c r="V109" s="198"/>
      <c r="W109" s="198"/>
      <c r="X109" s="198"/>
      <c r="Y109" s="198"/>
      <c r="Z109" s="198"/>
      <c r="AA109" s="199" t="s">
        <v>63</v>
      </c>
      <c r="AB109" s="199" t="s">
        <v>64</v>
      </c>
      <c r="AC109" s="199" t="s">
        <v>138</v>
      </c>
      <c r="AD109" s="199" t="s">
        <v>66</v>
      </c>
      <c r="AE109" s="199" t="s">
        <v>67</v>
      </c>
      <c r="AF109" s="199">
        <v>138015</v>
      </c>
      <c r="AG109" s="199" t="s">
        <v>142</v>
      </c>
      <c r="AH109" s="199">
        <v>3</v>
      </c>
      <c r="AI109" s="199" t="s">
        <v>90</v>
      </c>
      <c r="AJ109" s="199">
        <v>7</v>
      </c>
      <c r="AK109" s="199">
        <v>2110</v>
      </c>
      <c r="AL109" s="199">
        <v>2110</v>
      </c>
      <c r="AM109" s="199">
        <v>147</v>
      </c>
      <c r="AN109" s="200">
        <v>1.49199981494</v>
      </c>
      <c r="AO109" s="201">
        <v>1</v>
      </c>
      <c r="AP109" s="214">
        <f t="shared" si="5"/>
        <v>1.49199981494</v>
      </c>
      <c r="AQ109" s="202">
        <v>7.3213200000000001</v>
      </c>
      <c r="AR109" s="203">
        <v>1.2512300000000001</v>
      </c>
      <c r="AS109" s="214">
        <f t="shared" si="6"/>
        <v>10.92340808511652</v>
      </c>
      <c r="AT109" s="214">
        <f t="shared" si="7"/>
        <v>1.8668349284473762</v>
      </c>
      <c r="AU109" s="201">
        <v>0.97</v>
      </c>
      <c r="AV109" s="201">
        <v>0.95</v>
      </c>
      <c r="AW109" s="214">
        <f t="shared" si="8"/>
        <v>10.595705842563024</v>
      </c>
      <c r="AX109" s="214">
        <f t="shared" si="9"/>
        <v>1.7734931820250073</v>
      </c>
    </row>
    <row r="110" spans="1:50">
      <c r="A110" s="199">
        <v>18</v>
      </c>
      <c r="B110" s="199" t="s">
        <v>135</v>
      </c>
      <c r="C110" s="199" t="s">
        <v>135</v>
      </c>
      <c r="D110" s="199" t="s">
        <v>52</v>
      </c>
      <c r="E110" s="199" t="s">
        <v>53</v>
      </c>
      <c r="F110" s="199" t="s">
        <v>54</v>
      </c>
      <c r="G110" s="199" t="s">
        <v>55</v>
      </c>
      <c r="H110" s="198"/>
      <c r="I110" s="199" t="s">
        <v>136</v>
      </c>
      <c r="J110" s="198"/>
      <c r="K110" s="199">
        <v>0</v>
      </c>
      <c r="L110" s="199">
        <v>0</v>
      </c>
      <c r="M110" s="200">
        <v>0</v>
      </c>
      <c r="N110" s="200">
        <v>0</v>
      </c>
      <c r="O110" s="198"/>
      <c r="P110" s="198"/>
      <c r="Q110" s="199" t="s">
        <v>137</v>
      </c>
      <c r="R110" s="200">
        <v>133.96</v>
      </c>
      <c r="S110" s="200">
        <v>133.96</v>
      </c>
      <c r="T110" s="198"/>
      <c r="U110" s="198"/>
      <c r="V110" s="198"/>
      <c r="W110" s="198"/>
      <c r="X110" s="198"/>
      <c r="Y110" s="198"/>
      <c r="Z110" s="198"/>
      <c r="AA110" s="199" t="s">
        <v>63</v>
      </c>
      <c r="AB110" s="199" t="s">
        <v>64</v>
      </c>
      <c r="AC110" s="199" t="s">
        <v>138</v>
      </c>
      <c r="AD110" s="199" t="s">
        <v>66</v>
      </c>
      <c r="AE110" s="199" t="s">
        <v>67</v>
      </c>
      <c r="AF110" s="199">
        <v>137943</v>
      </c>
      <c r="AG110" s="199" t="s">
        <v>142</v>
      </c>
      <c r="AH110" s="199">
        <v>3</v>
      </c>
      <c r="AI110" s="199" t="s">
        <v>90</v>
      </c>
      <c r="AJ110" s="199">
        <v>7</v>
      </c>
      <c r="AK110" s="199">
        <v>2110</v>
      </c>
      <c r="AL110" s="199">
        <v>2110</v>
      </c>
      <c r="AM110" s="199">
        <v>147</v>
      </c>
      <c r="AN110" s="200">
        <v>0.246237669726</v>
      </c>
      <c r="AO110" s="201">
        <v>1</v>
      </c>
      <c r="AP110" s="214">
        <f t="shared" si="5"/>
        <v>0.246237669726</v>
      </c>
      <c r="AQ110" s="202">
        <v>7.3213200000000001</v>
      </c>
      <c r="AR110" s="203">
        <v>1.2512300000000001</v>
      </c>
      <c r="AS110" s="214">
        <f t="shared" si="6"/>
        <v>1.8027847761183584</v>
      </c>
      <c r="AT110" s="214">
        <f t="shared" si="7"/>
        <v>0.30809995949126301</v>
      </c>
      <c r="AU110" s="201">
        <v>0.97</v>
      </c>
      <c r="AV110" s="201">
        <v>0.95</v>
      </c>
      <c r="AW110" s="214">
        <f t="shared" si="8"/>
        <v>1.7487012328348077</v>
      </c>
      <c r="AX110" s="214">
        <f t="shared" si="9"/>
        <v>0.29269496151669983</v>
      </c>
    </row>
    <row r="111" spans="1:50">
      <c r="A111" s="199">
        <v>18</v>
      </c>
      <c r="B111" s="199" t="s">
        <v>135</v>
      </c>
      <c r="C111" s="199" t="s">
        <v>135</v>
      </c>
      <c r="D111" s="199" t="s">
        <v>52</v>
      </c>
      <c r="E111" s="199" t="s">
        <v>53</v>
      </c>
      <c r="F111" s="199" t="s">
        <v>54</v>
      </c>
      <c r="G111" s="199" t="s">
        <v>55</v>
      </c>
      <c r="H111" s="198"/>
      <c r="I111" s="199" t="s">
        <v>136</v>
      </c>
      <c r="J111" s="198"/>
      <c r="K111" s="199">
        <v>0</v>
      </c>
      <c r="L111" s="199">
        <v>0</v>
      </c>
      <c r="M111" s="200">
        <v>0</v>
      </c>
      <c r="N111" s="200">
        <v>0</v>
      </c>
      <c r="O111" s="198"/>
      <c r="P111" s="198"/>
      <c r="Q111" s="199" t="s">
        <v>137</v>
      </c>
      <c r="R111" s="200">
        <v>133.96</v>
      </c>
      <c r="S111" s="200">
        <v>133.96</v>
      </c>
      <c r="T111" s="198"/>
      <c r="U111" s="198"/>
      <c r="V111" s="198"/>
      <c r="W111" s="198"/>
      <c r="X111" s="198"/>
      <c r="Y111" s="198"/>
      <c r="Z111" s="198"/>
      <c r="AA111" s="199" t="s">
        <v>63</v>
      </c>
      <c r="AB111" s="199" t="s">
        <v>64</v>
      </c>
      <c r="AC111" s="199" t="s">
        <v>138</v>
      </c>
      <c r="AD111" s="199" t="s">
        <v>66</v>
      </c>
      <c r="AE111" s="199" t="s">
        <v>67</v>
      </c>
      <c r="AF111" s="199">
        <v>138613</v>
      </c>
      <c r="AG111" s="199" t="s">
        <v>142</v>
      </c>
      <c r="AH111" s="199">
        <v>3</v>
      </c>
      <c r="AI111" s="199" t="s">
        <v>69</v>
      </c>
      <c r="AJ111" s="199">
        <v>11</v>
      </c>
      <c r="AK111" s="199">
        <v>4110</v>
      </c>
      <c r="AL111" s="199">
        <v>4110</v>
      </c>
      <c r="AM111" s="199">
        <v>151</v>
      </c>
      <c r="AN111" s="200">
        <v>8.2367378468800004E-2</v>
      </c>
      <c r="AO111" s="201">
        <v>1</v>
      </c>
      <c r="AP111" s="214">
        <f t="shared" si="5"/>
        <v>8.2367378468800004E-2</v>
      </c>
      <c r="AQ111" s="202">
        <v>4.3390029999999999</v>
      </c>
      <c r="AR111" s="203">
        <v>0.15231</v>
      </c>
      <c r="AS111" s="214">
        <f t="shared" si="6"/>
        <v>0.35739230227825863</v>
      </c>
      <c r="AT111" s="214">
        <f t="shared" si="7"/>
        <v>1.2545375414582928E-2</v>
      </c>
      <c r="AU111" s="201">
        <v>0.97</v>
      </c>
      <c r="AV111" s="201">
        <v>0.95</v>
      </c>
      <c r="AW111" s="214">
        <f t="shared" si="8"/>
        <v>0.34667053320991087</v>
      </c>
      <c r="AX111" s="214">
        <f t="shared" si="9"/>
        <v>1.1918106643853781E-2</v>
      </c>
    </row>
    <row r="112" spans="1:50">
      <c r="A112" s="199">
        <v>18</v>
      </c>
      <c r="B112" s="199" t="s">
        <v>135</v>
      </c>
      <c r="C112" s="199" t="s">
        <v>135</v>
      </c>
      <c r="D112" s="199" t="s">
        <v>52</v>
      </c>
      <c r="E112" s="199" t="s">
        <v>53</v>
      </c>
      <c r="F112" s="199" t="s">
        <v>54</v>
      </c>
      <c r="G112" s="199" t="s">
        <v>55</v>
      </c>
      <c r="H112" s="198"/>
      <c r="I112" s="199" t="s">
        <v>136</v>
      </c>
      <c r="J112" s="198"/>
      <c r="K112" s="199">
        <v>0</v>
      </c>
      <c r="L112" s="199">
        <v>0</v>
      </c>
      <c r="M112" s="200">
        <v>0</v>
      </c>
      <c r="N112" s="200">
        <v>0</v>
      </c>
      <c r="O112" s="198"/>
      <c r="P112" s="198"/>
      <c r="Q112" s="199" t="s">
        <v>137</v>
      </c>
      <c r="R112" s="200">
        <v>133.96</v>
      </c>
      <c r="S112" s="200">
        <v>133.96</v>
      </c>
      <c r="T112" s="198"/>
      <c r="U112" s="198"/>
      <c r="V112" s="198"/>
      <c r="W112" s="198"/>
      <c r="X112" s="198"/>
      <c r="Y112" s="198"/>
      <c r="Z112" s="198"/>
      <c r="AA112" s="199" t="s">
        <v>63</v>
      </c>
      <c r="AB112" s="199" t="s">
        <v>64</v>
      </c>
      <c r="AC112" s="199" t="s">
        <v>138</v>
      </c>
      <c r="AD112" s="199" t="s">
        <v>66</v>
      </c>
      <c r="AE112" s="199" t="s">
        <v>67</v>
      </c>
      <c r="AF112" s="199">
        <v>138669</v>
      </c>
      <c r="AG112" s="199" t="s">
        <v>142</v>
      </c>
      <c r="AH112" s="199">
        <v>3</v>
      </c>
      <c r="AI112" s="199" t="s">
        <v>70</v>
      </c>
      <c r="AJ112" s="199">
        <v>13</v>
      </c>
      <c r="AK112" s="199">
        <v>6170</v>
      </c>
      <c r="AL112" s="199">
        <v>6170</v>
      </c>
      <c r="AM112" s="199">
        <v>153</v>
      </c>
      <c r="AN112" s="200">
        <v>0.43412194176399999</v>
      </c>
      <c r="AO112" s="201">
        <v>0.999</v>
      </c>
      <c r="AP112" s="214">
        <f t="shared" si="5"/>
        <v>0.43368781982223598</v>
      </c>
      <c r="AQ112" s="202">
        <v>3.0274450000000002</v>
      </c>
      <c r="AR112" s="203">
        <v>0.1004</v>
      </c>
      <c r="AS112" s="214">
        <f t="shared" si="6"/>
        <v>1.3129660216817292</v>
      </c>
      <c r="AT112" s="214">
        <f t="shared" si="7"/>
        <v>4.3542257110152492E-2</v>
      </c>
      <c r="AU112" s="201">
        <v>0.97</v>
      </c>
      <c r="AV112" s="201">
        <v>0.95</v>
      </c>
      <c r="AW112" s="214">
        <f t="shared" si="8"/>
        <v>1.2735770410312772</v>
      </c>
      <c r="AX112" s="214">
        <f t="shared" si="9"/>
        <v>4.1365144254644867E-2</v>
      </c>
    </row>
    <row r="113" spans="1:50">
      <c r="A113" s="199">
        <v>18</v>
      </c>
      <c r="B113" s="199" t="s">
        <v>135</v>
      </c>
      <c r="C113" s="199" t="s">
        <v>135</v>
      </c>
      <c r="D113" s="199" t="s">
        <v>52</v>
      </c>
      <c r="E113" s="199" t="s">
        <v>53</v>
      </c>
      <c r="F113" s="199" t="s">
        <v>54</v>
      </c>
      <c r="G113" s="199" t="s">
        <v>55</v>
      </c>
      <c r="H113" s="198"/>
      <c r="I113" s="199" t="s">
        <v>136</v>
      </c>
      <c r="J113" s="198"/>
      <c r="K113" s="199">
        <v>0</v>
      </c>
      <c r="L113" s="199">
        <v>0</v>
      </c>
      <c r="M113" s="200">
        <v>0</v>
      </c>
      <c r="N113" s="200">
        <v>0</v>
      </c>
      <c r="O113" s="198"/>
      <c r="P113" s="198"/>
      <c r="Q113" s="199" t="s">
        <v>137</v>
      </c>
      <c r="R113" s="200">
        <v>133.96</v>
      </c>
      <c r="S113" s="200">
        <v>133.96</v>
      </c>
      <c r="T113" s="198"/>
      <c r="U113" s="198"/>
      <c r="V113" s="198"/>
      <c r="W113" s="198"/>
      <c r="X113" s="198"/>
      <c r="Y113" s="198"/>
      <c r="Z113" s="198"/>
      <c r="AA113" s="199" t="s">
        <v>63</v>
      </c>
      <c r="AB113" s="199" t="s">
        <v>64</v>
      </c>
      <c r="AC113" s="199" t="s">
        <v>138</v>
      </c>
      <c r="AD113" s="199" t="s">
        <v>66</v>
      </c>
      <c r="AE113" s="199" t="s">
        <v>67</v>
      </c>
      <c r="AF113" s="199">
        <v>137985</v>
      </c>
      <c r="AG113" s="199" t="s">
        <v>142</v>
      </c>
      <c r="AH113" s="199">
        <v>3</v>
      </c>
      <c r="AI113" s="199" t="s">
        <v>84</v>
      </c>
      <c r="AJ113" s="199">
        <v>10</v>
      </c>
      <c r="AK113" s="199">
        <v>3100</v>
      </c>
      <c r="AL113" s="199">
        <v>8320</v>
      </c>
      <c r="AM113" s="199">
        <v>150</v>
      </c>
      <c r="AN113" s="200">
        <v>0.46140718344699999</v>
      </c>
      <c r="AO113" s="201">
        <v>1</v>
      </c>
      <c r="AP113" s="214">
        <f t="shared" si="5"/>
        <v>0.46140718344699999</v>
      </c>
      <c r="AQ113" s="202">
        <v>4.6402070000000002</v>
      </c>
      <c r="AR113" s="203">
        <v>0.16294</v>
      </c>
      <c r="AS113" s="214">
        <f t="shared" si="6"/>
        <v>2.1410248424810536</v>
      </c>
      <c r="AT113" s="214">
        <f t="shared" si="7"/>
        <v>7.5181686470854173E-2</v>
      </c>
      <c r="AU113" s="201">
        <v>0.97</v>
      </c>
      <c r="AV113" s="201">
        <v>0.95</v>
      </c>
      <c r="AW113" s="214">
        <f t="shared" si="8"/>
        <v>2.0767940972066219</v>
      </c>
      <c r="AX113" s="214">
        <f t="shared" si="9"/>
        <v>7.1422602147311456E-2</v>
      </c>
    </row>
    <row r="114" spans="1:50">
      <c r="A114" s="199">
        <v>18</v>
      </c>
      <c r="B114" s="199" t="s">
        <v>135</v>
      </c>
      <c r="C114" s="199" t="s">
        <v>135</v>
      </c>
      <c r="D114" s="199" t="s">
        <v>52</v>
      </c>
      <c r="E114" s="199" t="s">
        <v>53</v>
      </c>
      <c r="F114" s="199" t="s">
        <v>54</v>
      </c>
      <c r="G114" s="199" t="s">
        <v>55</v>
      </c>
      <c r="H114" s="198"/>
      <c r="I114" s="199" t="s">
        <v>136</v>
      </c>
      <c r="J114" s="198"/>
      <c r="K114" s="199">
        <v>0</v>
      </c>
      <c r="L114" s="199">
        <v>0</v>
      </c>
      <c r="M114" s="200">
        <v>0</v>
      </c>
      <c r="N114" s="200">
        <v>0</v>
      </c>
      <c r="O114" s="198"/>
      <c r="P114" s="198"/>
      <c r="Q114" s="199" t="s">
        <v>137</v>
      </c>
      <c r="R114" s="200">
        <v>133.96</v>
      </c>
      <c r="S114" s="200">
        <v>133.96</v>
      </c>
      <c r="T114" s="198"/>
      <c r="U114" s="198"/>
      <c r="V114" s="198"/>
      <c r="W114" s="198"/>
      <c r="X114" s="198"/>
      <c r="Y114" s="198"/>
      <c r="Z114" s="198"/>
      <c r="AA114" s="199" t="s">
        <v>63</v>
      </c>
      <c r="AB114" s="199" t="s">
        <v>64</v>
      </c>
      <c r="AC114" s="199" t="s">
        <v>138</v>
      </c>
      <c r="AD114" s="199" t="s">
        <v>66</v>
      </c>
      <c r="AE114" s="199" t="s">
        <v>67</v>
      </c>
      <c r="AF114" s="199">
        <v>138015</v>
      </c>
      <c r="AG114" s="199" t="s">
        <v>142</v>
      </c>
      <c r="AH114" s="199">
        <v>3</v>
      </c>
      <c r="AI114" s="199" t="s">
        <v>90</v>
      </c>
      <c r="AJ114" s="199">
        <v>7</v>
      </c>
      <c r="AK114" s="199">
        <v>2110</v>
      </c>
      <c r="AL114" s="199">
        <v>2110</v>
      </c>
      <c r="AM114" s="199">
        <v>147</v>
      </c>
      <c r="AN114" s="200">
        <v>0.31786471902699998</v>
      </c>
      <c r="AO114" s="201">
        <v>1</v>
      </c>
      <c r="AP114" s="214">
        <f t="shared" si="5"/>
        <v>0.31786471902699998</v>
      </c>
      <c r="AQ114" s="202">
        <v>7.3213200000000001</v>
      </c>
      <c r="AR114" s="203">
        <v>1.2512300000000001</v>
      </c>
      <c r="AS114" s="214">
        <f t="shared" si="6"/>
        <v>2.3271893247067554</v>
      </c>
      <c r="AT114" s="214">
        <f t="shared" si="7"/>
        <v>0.39772187238815321</v>
      </c>
      <c r="AU114" s="201">
        <v>0.97</v>
      </c>
      <c r="AV114" s="201">
        <v>0.95</v>
      </c>
      <c r="AW114" s="214">
        <f t="shared" si="8"/>
        <v>2.2573736449655528</v>
      </c>
      <c r="AX114" s="214">
        <f t="shared" si="9"/>
        <v>0.37783577876874552</v>
      </c>
    </row>
    <row r="115" spans="1:50">
      <c r="A115" s="199">
        <v>18</v>
      </c>
      <c r="B115" s="199" t="s">
        <v>135</v>
      </c>
      <c r="C115" s="199" t="s">
        <v>135</v>
      </c>
      <c r="D115" s="199" t="s">
        <v>52</v>
      </c>
      <c r="E115" s="199" t="s">
        <v>53</v>
      </c>
      <c r="F115" s="199" t="s">
        <v>54</v>
      </c>
      <c r="G115" s="199" t="s">
        <v>55</v>
      </c>
      <c r="H115" s="198"/>
      <c r="I115" s="199" t="s">
        <v>136</v>
      </c>
      <c r="J115" s="198"/>
      <c r="K115" s="199">
        <v>0</v>
      </c>
      <c r="L115" s="199">
        <v>0</v>
      </c>
      <c r="M115" s="200">
        <v>0</v>
      </c>
      <c r="N115" s="200">
        <v>0</v>
      </c>
      <c r="O115" s="198"/>
      <c r="P115" s="198"/>
      <c r="Q115" s="199" t="s">
        <v>137</v>
      </c>
      <c r="R115" s="200">
        <v>133.96</v>
      </c>
      <c r="S115" s="200">
        <v>133.96</v>
      </c>
      <c r="T115" s="198"/>
      <c r="U115" s="198"/>
      <c r="V115" s="198"/>
      <c r="W115" s="198"/>
      <c r="X115" s="198"/>
      <c r="Y115" s="198"/>
      <c r="Z115" s="198"/>
      <c r="AA115" s="199" t="s">
        <v>63</v>
      </c>
      <c r="AB115" s="199" t="s">
        <v>64</v>
      </c>
      <c r="AC115" s="199" t="s">
        <v>138</v>
      </c>
      <c r="AD115" s="199" t="s">
        <v>66</v>
      </c>
      <c r="AE115" s="199" t="s">
        <v>67</v>
      </c>
      <c r="AF115" s="199">
        <v>139249</v>
      </c>
      <c r="AG115" s="199" t="s">
        <v>142</v>
      </c>
      <c r="AH115" s="199">
        <v>3</v>
      </c>
      <c r="AI115" s="199" t="s">
        <v>69</v>
      </c>
      <c r="AJ115" s="199">
        <v>11</v>
      </c>
      <c r="AK115" s="199">
        <v>4430</v>
      </c>
      <c r="AL115" s="199">
        <v>4430</v>
      </c>
      <c r="AM115" s="199">
        <v>151</v>
      </c>
      <c r="AN115" s="200">
        <v>0.213712383379</v>
      </c>
      <c r="AO115" s="201">
        <v>1</v>
      </c>
      <c r="AP115" s="214">
        <f t="shared" si="5"/>
        <v>0.213712383379</v>
      </c>
      <c r="AQ115" s="202">
        <v>4.3390029999999999</v>
      </c>
      <c r="AR115" s="203">
        <v>0.15231</v>
      </c>
      <c r="AS115" s="214">
        <f t="shared" si="6"/>
        <v>0.92729867261863119</v>
      </c>
      <c r="AT115" s="214">
        <f t="shared" si="7"/>
        <v>3.2550533112455489E-2</v>
      </c>
      <c r="AU115" s="201">
        <v>0.97</v>
      </c>
      <c r="AV115" s="201">
        <v>0.95</v>
      </c>
      <c r="AW115" s="214">
        <f t="shared" si="8"/>
        <v>0.89947971244007219</v>
      </c>
      <c r="AX115" s="214">
        <f t="shared" si="9"/>
        <v>3.0923006456832713E-2</v>
      </c>
    </row>
    <row r="116" spans="1:50">
      <c r="A116" s="199">
        <v>18</v>
      </c>
      <c r="B116" s="199" t="s">
        <v>135</v>
      </c>
      <c r="C116" s="199" t="s">
        <v>135</v>
      </c>
      <c r="D116" s="199" t="s">
        <v>52</v>
      </c>
      <c r="E116" s="199" t="s">
        <v>53</v>
      </c>
      <c r="F116" s="199" t="s">
        <v>54</v>
      </c>
      <c r="G116" s="199" t="s">
        <v>55</v>
      </c>
      <c r="H116" s="198"/>
      <c r="I116" s="199" t="s">
        <v>136</v>
      </c>
      <c r="J116" s="198"/>
      <c r="K116" s="199">
        <v>0</v>
      </c>
      <c r="L116" s="199">
        <v>0</v>
      </c>
      <c r="M116" s="200">
        <v>0</v>
      </c>
      <c r="N116" s="200">
        <v>0</v>
      </c>
      <c r="O116" s="198"/>
      <c r="P116" s="198"/>
      <c r="Q116" s="199" t="s">
        <v>137</v>
      </c>
      <c r="R116" s="200">
        <v>133.96</v>
      </c>
      <c r="S116" s="200">
        <v>133.96</v>
      </c>
      <c r="T116" s="198"/>
      <c r="U116" s="198"/>
      <c r="V116" s="198"/>
      <c r="W116" s="198"/>
      <c r="X116" s="198"/>
      <c r="Y116" s="198"/>
      <c r="Z116" s="198"/>
      <c r="AA116" s="199" t="s">
        <v>63</v>
      </c>
      <c r="AB116" s="199" t="s">
        <v>64</v>
      </c>
      <c r="AC116" s="199" t="s">
        <v>138</v>
      </c>
      <c r="AD116" s="199" t="s">
        <v>66</v>
      </c>
      <c r="AE116" s="199" t="s">
        <v>67</v>
      </c>
      <c r="AF116" s="199">
        <v>139669</v>
      </c>
      <c r="AG116" s="199" t="s">
        <v>142</v>
      </c>
      <c r="AH116" s="199">
        <v>3</v>
      </c>
      <c r="AI116" s="199" t="s">
        <v>69</v>
      </c>
      <c r="AJ116" s="199">
        <v>11</v>
      </c>
      <c r="AK116" s="199">
        <v>4110</v>
      </c>
      <c r="AL116" s="199">
        <v>4110</v>
      </c>
      <c r="AM116" s="199">
        <v>151</v>
      </c>
      <c r="AN116" s="200">
        <v>0.96938750048699995</v>
      </c>
      <c r="AO116" s="201">
        <v>1</v>
      </c>
      <c r="AP116" s="214">
        <f t="shared" si="5"/>
        <v>0.96938750048699995</v>
      </c>
      <c r="AQ116" s="202">
        <v>4.3390029999999999</v>
      </c>
      <c r="AR116" s="203">
        <v>0.15231</v>
      </c>
      <c r="AS116" s="214">
        <f t="shared" si="6"/>
        <v>4.2061752727755941</v>
      </c>
      <c r="AT116" s="214">
        <f t="shared" si="7"/>
        <v>0.14764741019917496</v>
      </c>
      <c r="AU116" s="201">
        <v>0.97</v>
      </c>
      <c r="AV116" s="201">
        <v>0.95</v>
      </c>
      <c r="AW116" s="214">
        <f t="shared" si="8"/>
        <v>4.079990014592326</v>
      </c>
      <c r="AX116" s="214">
        <f t="shared" si="9"/>
        <v>0.14026503968921622</v>
      </c>
    </row>
    <row r="117" spans="1:50">
      <c r="A117" s="199">
        <v>18</v>
      </c>
      <c r="B117" s="199" t="s">
        <v>135</v>
      </c>
      <c r="C117" s="199" t="s">
        <v>135</v>
      </c>
      <c r="D117" s="199" t="s">
        <v>52</v>
      </c>
      <c r="E117" s="199" t="s">
        <v>53</v>
      </c>
      <c r="F117" s="199" t="s">
        <v>54</v>
      </c>
      <c r="G117" s="199" t="s">
        <v>55</v>
      </c>
      <c r="H117" s="198"/>
      <c r="I117" s="199" t="s">
        <v>136</v>
      </c>
      <c r="J117" s="198"/>
      <c r="K117" s="199">
        <v>0</v>
      </c>
      <c r="L117" s="199">
        <v>0</v>
      </c>
      <c r="M117" s="200">
        <v>0</v>
      </c>
      <c r="N117" s="200">
        <v>0</v>
      </c>
      <c r="O117" s="198"/>
      <c r="P117" s="198"/>
      <c r="Q117" s="199" t="s">
        <v>137</v>
      </c>
      <c r="R117" s="200">
        <v>133.96</v>
      </c>
      <c r="S117" s="200">
        <v>133.96</v>
      </c>
      <c r="T117" s="198"/>
      <c r="U117" s="198"/>
      <c r="V117" s="198"/>
      <c r="W117" s="198"/>
      <c r="X117" s="198"/>
      <c r="Y117" s="198"/>
      <c r="Z117" s="198"/>
      <c r="AA117" s="199" t="s">
        <v>63</v>
      </c>
      <c r="AB117" s="199" t="s">
        <v>64</v>
      </c>
      <c r="AC117" s="199" t="s">
        <v>138</v>
      </c>
      <c r="AD117" s="199" t="s">
        <v>66</v>
      </c>
      <c r="AE117" s="199" t="s">
        <v>67</v>
      </c>
      <c r="AF117" s="199">
        <v>139334</v>
      </c>
      <c r="AG117" s="199" t="s">
        <v>142</v>
      </c>
      <c r="AH117" s="199">
        <v>3</v>
      </c>
      <c r="AI117" s="199" t="s">
        <v>70</v>
      </c>
      <c r="AJ117" s="199">
        <v>13</v>
      </c>
      <c r="AK117" s="199">
        <v>6300</v>
      </c>
      <c r="AL117" s="199">
        <v>6300</v>
      </c>
      <c r="AM117" s="199">
        <v>153</v>
      </c>
      <c r="AN117" s="200">
        <v>0.14851079767600001</v>
      </c>
      <c r="AO117" s="201">
        <v>0.999</v>
      </c>
      <c r="AP117" s="214">
        <f t="shared" si="5"/>
        <v>0.14836228687832401</v>
      </c>
      <c r="AQ117" s="202">
        <v>3.0274450000000002</v>
      </c>
      <c r="AR117" s="203">
        <v>0.1004</v>
      </c>
      <c r="AS117" s="214">
        <f t="shared" si="6"/>
        <v>0.44915866359834766</v>
      </c>
      <c r="AT117" s="214">
        <f t="shared" si="7"/>
        <v>1.489557360258373E-2</v>
      </c>
      <c r="AU117" s="201">
        <v>0.97</v>
      </c>
      <c r="AV117" s="201">
        <v>0.95</v>
      </c>
      <c r="AW117" s="214">
        <f t="shared" si="8"/>
        <v>0.43568390369039722</v>
      </c>
      <c r="AX117" s="214">
        <f t="shared" si="9"/>
        <v>1.4150794922454543E-2</v>
      </c>
    </row>
    <row r="118" spans="1:50">
      <c r="A118" s="199">
        <v>18</v>
      </c>
      <c r="B118" s="199" t="s">
        <v>135</v>
      </c>
      <c r="C118" s="199" t="s">
        <v>135</v>
      </c>
      <c r="D118" s="199" t="s">
        <v>52</v>
      </c>
      <c r="E118" s="199" t="s">
        <v>53</v>
      </c>
      <c r="F118" s="199" t="s">
        <v>54</v>
      </c>
      <c r="G118" s="199" t="s">
        <v>55</v>
      </c>
      <c r="H118" s="198"/>
      <c r="I118" s="199" t="s">
        <v>136</v>
      </c>
      <c r="J118" s="198"/>
      <c r="K118" s="199">
        <v>0</v>
      </c>
      <c r="L118" s="199">
        <v>0</v>
      </c>
      <c r="M118" s="200">
        <v>0</v>
      </c>
      <c r="N118" s="200">
        <v>0</v>
      </c>
      <c r="O118" s="198"/>
      <c r="P118" s="198"/>
      <c r="Q118" s="199" t="s">
        <v>137</v>
      </c>
      <c r="R118" s="200">
        <v>133.96</v>
      </c>
      <c r="S118" s="200">
        <v>133.96</v>
      </c>
      <c r="T118" s="198"/>
      <c r="U118" s="198"/>
      <c r="V118" s="198"/>
      <c r="W118" s="198"/>
      <c r="X118" s="198"/>
      <c r="Y118" s="198"/>
      <c r="Z118" s="198"/>
      <c r="AA118" s="199" t="s">
        <v>63</v>
      </c>
      <c r="AB118" s="199" t="s">
        <v>64</v>
      </c>
      <c r="AC118" s="199" t="s">
        <v>138</v>
      </c>
      <c r="AD118" s="199" t="s">
        <v>66</v>
      </c>
      <c r="AE118" s="199" t="s">
        <v>67</v>
      </c>
      <c r="AF118" s="199">
        <v>140804</v>
      </c>
      <c r="AG118" s="199" t="s">
        <v>142</v>
      </c>
      <c r="AH118" s="199">
        <v>3</v>
      </c>
      <c r="AI118" s="199" t="s">
        <v>92</v>
      </c>
      <c r="AJ118" s="199">
        <v>1</v>
      </c>
      <c r="AK118" s="199">
        <v>1100</v>
      </c>
      <c r="AL118" s="199">
        <v>1100</v>
      </c>
      <c r="AM118" s="199">
        <v>141</v>
      </c>
      <c r="AN118" s="200">
        <v>3.3712539275699997E-2</v>
      </c>
      <c r="AO118" s="201">
        <v>1</v>
      </c>
      <c r="AP118" s="214">
        <f t="shared" si="5"/>
        <v>3.3712539275699997E-2</v>
      </c>
      <c r="AQ118" s="202">
        <v>4.7653350000000003</v>
      </c>
      <c r="AR118" s="203">
        <v>0.83509</v>
      </c>
      <c r="AS118" s="214">
        <f t="shared" si="6"/>
        <v>0.16065154334936785</v>
      </c>
      <c r="AT118" s="214">
        <f t="shared" si="7"/>
        <v>2.8153004423744309E-2</v>
      </c>
      <c r="AU118" s="201">
        <v>0.97</v>
      </c>
      <c r="AV118" s="201">
        <v>0.95</v>
      </c>
      <c r="AW118" s="214">
        <f t="shared" si="8"/>
        <v>0.15583199704888681</v>
      </c>
      <c r="AX118" s="214">
        <f t="shared" si="9"/>
        <v>2.6745354202557092E-2</v>
      </c>
    </row>
    <row r="119" spans="1:50">
      <c r="A119" s="199">
        <v>18</v>
      </c>
      <c r="B119" s="199" t="s">
        <v>135</v>
      </c>
      <c r="C119" s="199" t="s">
        <v>135</v>
      </c>
      <c r="D119" s="199" t="s">
        <v>52</v>
      </c>
      <c r="E119" s="199" t="s">
        <v>53</v>
      </c>
      <c r="F119" s="199" t="s">
        <v>54</v>
      </c>
      <c r="G119" s="199" t="s">
        <v>55</v>
      </c>
      <c r="H119" s="198"/>
      <c r="I119" s="199" t="s">
        <v>136</v>
      </c>
      <c r="J119" s="198"/>
      <c r="K119" s="199">
        <v>0</v>
      </c>
      <c r="L119" s="199">
        <v>0</v>
      </c>
      <c r="M119" s="200">
        <v>0</v>
      </c>
      <c r="N119" s="200">
        <v>0</v>
      </c>
      <c r="O119" s="198"/>
      <c r="P119" s="198"/>
      <c r="Q119" s="199" t="s">
        <v>137</v>
      </c>
      <c r="R119" s="200">
        <v>133.96</v>
      </c>
      <c r="S119" s="200">
        <v>133.96</v>
      </c>
      <c r="T119" s="198"/>
      <c r="U119" s="198"/>
      <c r="V119" s="198"/>
      <c r="W119" s="198"/>
      <c r="X119" s="198"/>
      <c r="Y119" s="198"/>
      <c r="Z119" s="198"/>
      <c r="AA119" s="199" t="s">
        <v>63</v>
      </c>
      <c r="AB119" s="199" t="s">
        <v>64</v>
      </c>
      <c r="AC119" s="199" t="s">
        <v>138</v>
      </c>
      <c r="AD119" s="199" t="s">
        <v>66</v>
      </c>
      <c r="AE119" s="199" t="s">
        <v>67</v>
      </c>
      <c r="AF119" s="199">
        <v>139995</v>
      </c>
      <c r="AG119" s="199" t="s">
        <v>142</v>
      </c>
      <c r="AH119" s="199">
        <v>3</v>
      </c>
      <c r="AI119" s="199" t="s">
        <v>69</v>
      </c>
      <c r="AJ119" s="199">
        <v>11</v>
      </c>
      <c r="AK119" s="199">
        <v>4110</v>
      </c>
      <c r="AL119" s="199">
        <v>4110</v>
      </c>
      <c r="AM119" s="199">
        <v>151</v>
      </c>
      <c r="AN119" s="200">
        <v>0.52473033090599996</v>
      </c>
      <c r="AO119" s="201">
        <v>1</v>
      </c>
      <c r="AP119" s="214">
        <f t="shared" si="5"/>
        <v>0.52473033090599996</v>
      </c>
      <c r="AQ119" s="202">
        <v>4.3390029999999999</v>
      </c>
      <c r="AR119" s="203">
        <v>0.15231</v>
      </c>
      <c r="AS119" s="214">
        <f t="shared" si="6"/>
        <v>2.2768064799921266</v>
      </c>
      <c r="AT119" s="214">
        <f t="shared" si="7"/>
        <v>7.9921676700292849E-2</v>
      </c>
      <c r="AU119" s="201">
        <v>0.97</v>
      </c>
      <c r="AV119" s="201">
        <v>0.95</v>
      </c>
      <c r="AW119" s="214">
        <f t="shared" si="8"/>
        <v>2.2085022855923628</v>
      </c>
      <c r="AX119" s="214">
        <f t="shared" si="9"/>
        <v>7.5925592865278196E-2</v>
      </c>
    </row>
    <row r="120" spans="1:50">
      <c r="A120" s="199">
        <v>18</v>
      </c>
      <c r="B120" s="199" t="s">
        <v>135</v>
      </c>
      <c r="C120" s="199" t="s">
        <v>135</v>
      </c>
      <c r="D120" s="199" t="s">
        <v>52</v>
      </c>
      <c r="E120" s="199" t="s">
        <v>53</v>
      </c>
      <c r="F120" s="199" t="s">
        <v>54</v>
      </c>
      <c r="G120" s="199" t="s">
        <v>55</v>
      </c>
      <c r="H120" s="198"/>
      <c r="I120" s="199" t="s">
        <v>136</v>
      </c>
      <c r="J120" s="198"/>
      <c r="K120" s="199">
        <v>0</v>
      </c>
      <c r="L120" s="199">
        <v>0</v>
      </c>
      <c r="M120" s="200">
        <v>0</v>
      </c>
      <c r="N120" s="200">
        <v>0</v>
      </c>
      <c r="O120" s="198"/>
      <c r="P120" s="198"/>
      <c r="Q120" s="199" t="s">
        <v>137</v>
      </c>
      <c r="R120" s="200">
        <v>133.96</v>
      </c>
      <c r="S120" s="200">
        <v>133.96</v>
      </c>
      <c r="T120" s="198"/>
      <c r="U120" s="198"/>
      <c r="V120" s="198"/>
      <c r="W120" s="198"/>
      <c r="X120" s="198"/>
      <c r="Y120" s="198"/>
      <c r="Z120" s="198"/>
      <c r="AA120" s="199" t="s">
        <v>63</v>
      </c>
      <c r="AB120" s="199" t="s">
        <v>64</v>
      </c>
      <c r="AC120" s="199" t="s">
        <v>138</v>
      </c>
      <c r="AD120" s="199" t="s">
        <v>66</v>
      </c>
      <c r="AE120" s="199" t="s">
        <v>67</v>
      </c>
      <c r="AF120" s="199">
        <v>140601</v>
      </c>
      <c r="AG120" s="199" t="s">
        <v>142</v>
      </c>
      <c r="AH120" s="199">
        <v>3</v>
      </c>
      <c r="AI120" s="199" t="s">
        <v>69</v>
      </c>
      <c r="AJ120" s="199">
        <v>11</v>
      </c>
      <c r="AK120" s="199">
        <v>4110</v>
      </c>
      <c r="AL120" s="199">
        <v>4110</v>
      </c>
      <c r="AM120" s="199">
        <v>151</v>
      </c>
      <c r="AN120" s="200">
        <v>1.9217042981100001</v>
      </c>
      <c r="AO120" s="201">
        <v>1</v>
      </c>
      <c r="AP120" s="214">
        <f t="shared" si="5"/>
        <v>1.9217042981100001</v>
      </c>
      <c r="AQ120" s="202">
        <v>4.3390029999999999</v>
      </c>
      <c r="AR120" s="203">
        <v>0.15231</v>
      </c>
      <c r="AS120" s="214">
        <f t="shared" si="6"/>
        <v>8.3382807146121838</v>
      </c>
      <c r="AT120" s="214">
        <f t="shared" si="7"/>
        <v>0.29269478164513413</v>
      </c>
      <c r="AU120" s="201">
        <v>0.97</v>
      </c>
      <c r="AV120" s="201">
        <v>0.95</v>
      </c>
      <c r="AW120" s="214">
        <f t="shared" si="8"/>
        <v>8.0881322931738175</v>
      </c>
      <c r="AX120" s="214">
        <f t="shared" si="9"/>
        <v>0.27806004256287742</v>
      </c>
    </row>
    <row r="121" spans="1:50">
      <c r="A121" s="199">
        <v>18</v>
      </c>
      <c r="B121" s="199" t="s">
        <v>135</v>
      </c>
      <c r="C121" s="199" t="s">
        <v>135</v>
      </c>
      <c r="D121" s="199" t="s">
        <v>52</v>
      </c>
      <c r="E121" s="199" t="s">
        <v>53</v>
      </c>
      <c r="F121" s="199" t="s">
        <v>54</v>
      </c>
      <c r="G121" s="199" t="s">
        <v>55</v>
      </c>
      <c r="H121" s="198"/>
      <c r="I121" s="199" t="s">
        <v>136</v>
      </c>
      <c r="J121" s="198"/>
      <c r="K121" s="199">
        <v>0</v>
      </c>
      <c r="L121" s="199">
        <v>0</v>
      </c>
      <c r="M121" s="200">
        <v>0</v>
      </c>
      <c r="N121" s="200">
        <v>0</v>
      </c>
      <c r="O121" s="198"/>
      <c r="P121" s="198"/>
      <c r="Q121" s="199" t="s">
        <v>137</v>
      </c>
      <c r="R121" s="200">
        <v>133.96</v>
      </c>
      <c r="S121" s="200">
        <v>133.96</v>
      </c>
      <c r="T121" s="198"/>
      <c r="U121" s="198"/>
      <c r="V121" s="198"/>
      <c r="W121" s="198"/>
      <c r="X121" s="198"/>
      <c r="Y121" s="198"/>
      <c r="Z121" s="198"/>
      <c r="AA121" s="199" t="s">
        <v>63</v>
      </c>
      <c r="AB121" s="199" t="s">
        <v>64</v>
      </c>
      <c r="AC121" s="199" t="s">
        <v>138</v>
      </c>
      <c r="AD121" s="199" t="s">
        <v>66</v>
      </c>
      <c r="AE121" s="199" t="s">
        <v>67</v>
      </c>
      <c r="AF121" s="199">
        <v>139686</v>
      </c>
      <c r="AG121" s="199" t="s">
        <v>142</v>
      </c>
      <c r="AH121" s="199">
        <v>3</v>
      </c>
      <c r="AI121" s="199" t="s">
        <v>70</v>
      </c>
      <c r="AJ121" s="199">
        <v>13</v>
      </c>
      <c r="AK121" s="199">
        <v>6170</v>
      </c>
      <c r="AL121" s="199">
        <v>6170</v>
      </c>
      <c r="AM121" s="199">
        <v>153</v>
      </c>
      <c r="AN121" s="200">
        <v>0.17211272648699999</v>
      </c>
      <c r="AO121" s="201">
        <v>0.999</v>
      </c>
      <c r="AP121" s="214">
        <f t="shared" si="5"/>
        <v>0.17194061376051298</v>
      </c>
      <c r="AQ121" s="202">
        <v>3.0274450000000002</v>
      </c>
      <c r="AR121" s="203">
        <v>0.1004</v>
      </c>
      <c r="AS121" s="214">
        <f t="shared" si="6"/>
        <v>0.52054075142619627</v>
      </c>
      <c r="AT121" s="214">
        <f t="shared" si="7"/>
        <v>1.7262837621555505E-2</v>
      </c>
      <c r="AU121" s="201">
        <v>0.97</v>
      </c>
      <c r="AV121" s="201">
        <v>0.95</v>
      </c>
      <c r="AW121" s="214">
        <f t="shared" si="8"/>
        <v>0.50492452888341033</v>
      </c>
      <c r="AX121" s="214">
        <f t="shared" si="9"/>
        <v>1.639969574047773E-2</v>
      </c>
    </row>
    <row r="122" spans="1:50">
      <c r="A122" s="199">
        <v>18</v>
      </c>
      <c r="B122" s="199" t="s">
        <v>135</v>
      </c>
      <c r="C122" s="199" t="s">
        <v>135</v>
      </c>
      <c r="D122" s="199" t="s">
        <v>52</v>
      </c>
      <c r="E122" s="199" t="s">
        <v>53</v>
      </c>
      <c r="F122" s="199" t="s">
        <v>54</v>
      </c>
      <c r="G122" s="199" t="s">
        <v>55</v>
      </c>
      <c r="H122" s="198"/>
      <c r="I122" s="199" t="s">
        <v>136</v>
      </c>
      <c r="J122" s="198"/>
      <c r="K122" s="199">
        <v>0</v>
      </c>
      <c r="L122" s="199">
        <v>0</v>
      </c>
      <c r="M122" s="200">
        <v>0</v>
      </c>
      <c r="N122" s="200">
        <v>0</v>
      </c>
      <c r="O122" s="198"/>
      <c r="P122" s="198"/>
      <c r="Q122" s="199" t="s">
        <v>137</v>
      </c>
      <c r="R122" s="200">
        <v>133.96</v>
      </c>
      <c r="S122" s="200">
        <v>133.96</v>
      </c>
      <c r="T122" s="198"/>
      <c r="U122" s="198"/>
      <c r="V122" s="198"/>
      <c r="W122" s="198"/>
      <c r="X122" s="198"/>
      <c r="Y122" s="198"/>
      <c r="Z122" s="198"/>
      <c r="AA122" s="199" t="s">
        <v>63</v>
      </c>
      <c r="AB122" s="199" t="s">
        <v>64</v>
      </c>
      <c r="AC122" s="199" t="s">
        <v>138</v>
      </c>
      <c r="AD122" s="199" t="s">
        <v>66</v>
      </c>
      <c r="AE122" s="199" t="s">
        <v>67</v>
      </c>
      <c r="AF122" s="199">
        <v>139782</v>
      </c>
      <c r="AG122" s="199" t="s">
        <v>142</v>
      </c>
      <c r="AH122" s="199">
        <v>3</v>
      </c>
      <c r="AI122" s="199" t="s">
        <v>92</v>
      </c>
      <c r="AJ122" s="199">
        <v>1</v>
      </c>
      <c r="AK122" s="199">
        <v>1100</v>
      </c>
      <c r="AL122" s="199">
        <v>1100</v>
      </c>
      <c r="AM122" s="199">
        <v>141</v>
      </c>
      <c r="AN122" s="200">
        <v>5.4368618562599998E-5</v>
      </c>
      <c r="AO122" s="201">
        <v>1</v>
      </c>
      <c r="AP122" s="214">
        <f t="shared" si="5"/>
        <v>5.4368618562599998E-5</v>
      </c>
      <c r="AQ122" s="202">
        <v>4.7653350000000003</v>
      </c>
      <c r="AR122" s="203">
        <v>0.83509</v>
      </c>
      <c r="AS122" s="214">
        <f t="shared" si="6"/>
        <v>2.5908468093800745E-4</v>
      </c>
      <c r="AT122" s="214">
        <f t="shared" si="7"/>
        <v>4.5402689675441631E-5</v>
      </c>
      <c r="AU122" s="201">
        <v>0.97</v>
      </c>
      <c r="AV122" s="201">
        <v>0.95</v>
      </c>
      <c r="AW122" s="214">
        <f t="shared" si="8"/>
        <v>2.5131214050986721E-4</v>
      </c>
      <c r="AX122" s="214">
        <f t="shared" si="9"/>
        <v>4.3132555191669547E-5</v>
      </c>
    </row>
    <row r="123" spans="1:50">
      <c r="A123" s="199">
        <v>18</v>
      </c>
      <c r="B123" s="199" t="s">
        <v>135</v>
      </c>
      <c r="C123" s="199" t="s">
        <v>135</v>
      </c>
      <c r="D123" s="199" t="s">
        <v>52</v>
      </c>
      <c r="E123" s="199" t="s">
        <v>53</v>
      </c>
      <c r="F123" s="199" t="s">
        <v>54</v>
      </c>
      <c r="G123" s="199" t="s">
        <v>55</v>
      </c>
      <c r="H123" s="198"/>
      <c r="I123" s="199" t="s">
        <v>136</v>
      </c>
      <c r="J123" s="198"/>
      <c r="K123" s="199">
        <v>0</v>
      </c>
      <c r="L123" s="199">
        <v>0</v>
      </c>
      <c r="M123" s="200">
        <v>0</v>
      </c>
      <c r="N123" s="200">
        <v>0</v>
      </c>
      <c r="O123" s="198"/>
      <c r="P123" s="198"/>
      <c r="Q123" s="199" t="s">
        <v>137</v>
      </c>
      <c r="R123" s="200">
        <v>133.96</v>
      </c>
      <c r="S123" s="200">
        <v>133.96</v>
      </c>
      <c r="T123" s="198"/>
      <c r="U123" s="198"/>
      <c r="V123" s="198"/>
      <c r="W123" s="198"/>
      <c r="X123" s="198"/>
      <c r="Y123" s="198"/>
      <c r="Z123" s="198"/>
      <c r="AA123" s="199" t="s">
        <v>63</v>
      </c>
      <c r="AB123" s="199" t="s">
        <v>64</v>
      </c>
      <c r="AC123" s="199" t="s">
        <v>138</v>
      </c>
      <c r="AD123" s="199" t="s">
        <v>66</v>
      </c>
      <c r="AE123" s="199" t="s">
        <v>67</v>
      </c>
      <c r="AF123" s="199">
        <v>139879</v>
      </c>
      <c r="AG123" s="199" t="s">
        <v>142</v>
      </c>
      <c r="AH123" s="199">
        <v>3</v>
      </c>
      <c r="AI123" s="199" t="s">
        <v>70</v>
      </c>
      <c r="AJ123" s="199">
        <v>13</v>
      </c>
      <c r="AK123" s="199">
        <v>6300</v>
      </c>
      <c r="AL123" s="199">
        <v>6300</v>
      </c>
      <c r="AM123" s="199">
        <v>153</v>
      </c>
      <c r="AN123" s="200">
        <v>0.835360440441</v>
      </c>
      <c r="AO123" s="201">
        <v>0.999</v>
      </c>
      <c r="AP123" s="214">
        <f t="shared" si="5"/>
        <v>0.83452508000055903</v>
      </c>
      <c r="AQ123" s="202">
        <v>3.0274450000000002</v>
      </c>
      <c r="AR123" s="203">
        <v>0.1004</v>
      </c>
      <c r="AS123" s="214">
        <f t="shared" si="6"/>
        <v>2.5264787808222926</v>
      </c>
      <c r="AT123" s="214">
        <f t="shared" si="7"/>
        <v>8.3786318032056134E-2</v>
      </c>
      <c r="AU123" s="201">
        <v>0.97</v>
      </c>
      <c r="AV123" s="201">
        <v>0.95</v>
      </c>
      <c r="AW123" s="214">
        <f t="shared" si="8"/>
        <v>2.4506844173976239</v>
      </c>
      <c r="AX123" s="214">
        <f t="shared" si="9"/>
        <v>7.9597002130453329E-2</v>
      </c>
    </row>
    <row r="124" spans="1:50">
      <c r="A124" s="199">
        <v>18</v>
      </c>
      <c r="B124" s="199" t="s">
        <v>135</v>
      </c>
      <c r="C124" s="199" t="s">
        <v>135</v>
      </c>
      <c r="D124" s="199" t="s">
        <v>52</v>
      </c>
      <c r="E124" s="199" t="s">
        <v>53</v>
      </c>
      <c r="F124" s="199" t="s">
        <v>54</v>
      </c>
      <c r="G124" s="199" t="s">
        <v>55</v>
      </c>
      <c r="H124" s="198"/>
      <c r="I124" s="199" t="s">
        <v>136</v>
      </c>
      <c r="J124" s="198"/>
      <c r="K124" s="199">
        <v>0</v>
      </c>
      <c r="L124" s="199">
        <v>0</v>
      </c>
      <c r="M124" s="200">
        <v>0</v>
      </c>
      <c r="N124" s="200">
        <v>0</v>
      </c>
      <c r="O124" s="198"/>
      <c r="P124" s="198"/>
      <c r="Q124" s="199" t="s">
        <v>137</v>
      </c>
      <c r="R124" s="200">
        <v>133.96</v>
      </c>
      <c r="S124" s="200">
        <v>133.96</v>
      </c>
      <c r="T124" s="198"/>
      <c r="U124" s="198"/>
      <c r="V124" s="198"/>
      <c r="W124" s="198"/>
      <c r="X124" s="198"/>
      <c r="Y124" s="198"/>
      <c r="Z124" s="198"/>
      <c r="AA124" s="199" t="s">
        <v>63</v>
      </c>
      <c r="AB124" s="199" t="s">
        <v>64</v>
      </c>
      <c r="AC124" s="199" t="s">
        <v>138</v>
      </c>
      <c r="AD124" s="199" t="s">
        <v>66</v>
      </c>
      <c r="AE124" s="199" t="s">
        <v>67</v>
      </c>
      <c r="AF124" s="199">
        <v>140045</v>
      </c>
      <c r="AG124" s="199" t="s">
        <v>142</v>
      </c>
      <c r="AH124" s="199">
        <v>3</v>
      </c>
      <c r="AI124" s="199" t="s">
        <v>84</v>
      </c>
      <c r="AJ124" s="199">
        <v>10</v>
      </c>
      <c r="AK124" s="199">
        <v>3200</v>
      </c>
      <c r="AL124" s="199">
        <v>3200</v>
      </c>
      <c r="AM124" s="199">
        <v>150</v>
      </c>
      <c r="AN124" s="200">
        <v>0.38376531533800001</v>
      </c>
      <c r="AO124" s="201">
        <v>1</v>
      </c>
      <c r="AP124" s="214">
        <f t="shared" si="5"/>
        <v>0.38376531533800001</v>
      </c>
      <c r="AQ124" s="202">
        <v>4.6402070000000002</v>
      </c>
      <c r="AR124" s="203">
        <v>0.16294</v>
      </c>
      <c r="AS124" s="214">
        <f t="shared" si="6"/>
        <v>1.780750502588595</v>
      </c>
      <c r="AT124" s="214">
        <f t="shared" si="7"/>
        <v>6.2530720481173724E-2</v>
      </c>
      <c r="AU124" s="201">
        <v>0.97</v>
      </c>
      <c r="AV124" s="201">
        <v>0.95</v>
      </c>
      <c r="AW124" s="214">
        <f t="shared" si="8"/>
        <v>1.7273279875109371</v>
      </c>
      <c r="AX124" s="214">
        <f t="shared" si="9"/>
        <v>5.9404184457115032E-2</v>
      </c>
    </row>
    <row r="125" spans="1:50">
      <c r="A125" s="199">
        <v>18</v>
      </c>
      <c r="B125" s="199" t="s">
        <v>135</v>
      </c>
      <c r="C125" s="199" t="s">
        <v>135</v>
      </c>
      <c r="D125" s="199" t="s">
        <v>52</v>
      </c>
      <c r="E125" s="199" t="s">
        <v>53</v>
      </c>
      <c r="F125" s="199" t="s">
        <v>54</v>
      </c>
      <c r="G125" s="199" t="s">
        <v>55</v>
      </c>
      <c r="H125" s="198"/>
      <c r="I125" s="199" t="s">
        <v>136</v>
      </c>
      <c r="J125" s="198"/>
      <c r="K125" s="199">
        <v>0</v>
      </c>
      <c r="L125" s="199">
        <v>0</v>
      </c>
      <c r="M125" s="200">
        <v>0</v>
      </c>
      <c r="N125" s="200">
        <v>0</v>
      </c>
      <c r="O125" s="198"/>
      <c r="P125" s="198"/>
      <c r="Q125" s="199" t="s">
        <v>137</v>
      </c>
      <c r="R125" s="200">
        <v>133.96</v>
      </c>
      <c r="S125" s="200">
        <v>133.96</v>
      </c>
      <c r="T125" s="198"/>
      <c r="U125" s="198"/>
      <c r="V125" s="198"/>
      <c r="W125" s="198"/>
      <c r="X125" s="198"/>
      <c r="Y125" s="198"/>
      <c r="Z125" s="198"/>
      <c r="AA125" s="199" t="s">
        <v>63</v>
      </c>
      <c r="AB125" s="199" t="s">
        <v>64</v>
      </c>
      <c r="AC125" s="199" t="s">
        <v>138</v>
      </c>
      <c r="AD125" s="199" t="s">
        <v>66</v>
      </c>
      <c r="AE125" s="199" t="s">
        <v>67</v>
      </c>
      <c r="AF125" s="199">
        <v>139879</v>
      </c>
      <c r="AG125" s="199" t="s">
        <v>142</v>
      </c>
      <c r="AH125" s="199">
        <v>3</v>
      </c>
      <c r="AI125" s="199" t="s">
        <v>70</v>
      </c>
      <c r="AJ125" s="199">
        <v>13</v>
      </c>
      <c r="AK125" s="199">
        <v>6300</v>
      </c>
      <c r="AL125" s="199">
        <v>6300</v>
      </c>
      <c r="AM125" s="199">
        <v>153</v>
      </c>
      <c r="AN125" s="200">
        <v>1.25864268632</v>
      </c>
      <c r="AO125" s="201">
        <v>0.999</v>
      </c>
      <c r="AP125" s="214">
        <f t="shared" si="5"/>
        <v>1.2573840436336801</v>
      </c>
      <c r="AQ125" s="202">
        <v>3.0274450000000002</v>
      </c>
      <c r="AR125" s="203">
        <v>0.1004</v>
      </c>
      <c r="AS125" s="214">
        <f t="shared" si="6"/>
        <v>3.8066610359785669</v>
      </c>
      <c r="AT125" s="214">
        <f t="shared" si="7"/>
        <v>0.12624135798082148</v>
      </c>
      <c r="AU125" s="201">
        <v>0.97</v>
      </c>
      <c r="AV125" s="201">
        <v>0.95</v>
      </c>
      <c r="AW125" s="214">
        <f t="shared" si="8"/>
        <v>3.6924612048992098</v>
      </c>
      <c r="AX125" s="214">
        <f t="shared" si="9"/>
        <v>0.1199292900817804</v>
      </c>
    </row>
    <row r="126" spans="1:50">
      <c r="A126" s="199">
        <v>18</v>
      </c>
      <c r="B126" s="199" t="s">
        <v>135</v>
      </c>
      <c r="C126" s="199" t="s">
        <v>135</v>
      </c>
      <c r="D126" s="199" t="s">
        <v>52</v>
      </c>
      <c r="E126" s="199" t="s">
        <v>53</v>
      </c>
      <c r="F126" s="199" t="s">
        <v>54</v>
      </c>
      <c r="G126" s="199" t="s">
        <v>55</v>
      </c>
      <c r="H126" s="198"/>
      <c r="I126" s="199" t="s">
        <v>136</v>
      </c>
      <c r="J126" s="198"/>
      <c r="K126" s="199">
        <v>0</v>
      </c>
      <c r="L126" s="199">
        <v>0</v>
      </c>
      <c r="M126" s="200">
        <v>0</v>
      </c>
      <c r="N126" s="200">
        <v>0</v>
      </c>
      <c r="O126" s="198"/>
      <c r="P126" s="198"/>
      <c r="Q126" s="199" t="s">
        <v>137</v>
      </c>
      <c r="R126" s="200">
        <v>133.96</v>
      </c>
      <c r="S126" s="200">
        <v>133.96</v>
      </c>
      <c r="T126" s="198"/>
      <c r="U126" s="198"/>
      <c r="V126" s="198"/>
      <c r="W126" s="198"/>
      <c r="X126" s="198"/>
      <c r="Y126" s="198"/>
      <c r="Z126" s="198"/>
      <c r="AA126" s="199" t="s">
        <v>63</v>
      </c>
      <c r="AB126" s="199" t="s">
        <v>64</v>
      </c>
      <c r="AC126" s="199" t="s">
        <v>138</v>
      </c>
      <c r="AD126" s="199" t="s">
        <v>66</v>
      </c>
      <c r="AE126" s="199" t="s">
        <v>67</v>
      </c>
      <c r="AF126" s="199">
        <v>139995</v>
      </c>
      <c r="AG126" s="199" t="s">
        <v>142</v>
      </c>
      <c r="AH126" s="199">
        <v>3</v>
      </c>
      <c r="AI126" s="199" t="s">
        <v>69</v>
      </c>
      <c r="AJ126" s="199">
        <v>11</v>
      </c>
      <c r="AK126" s="199">
        <v>4110</v>
      </c>
      <c r="AL126" s="199">
        <v>4110</v>
      </c>
      <c r="AM126" s="199">
        <v>151</v>
      </c>
      <c r="AN126" s="200">
        <v>1.4970574132700001</v>
      </c>
      <c r="AO126" s="201">
        <v>1</v>
      </c>
      <c r="AP126" s="214">
        <f t="shared" si="5"/>
        <v>1.4970574132700001</v>
      </c>
      <c r="AQ126" s="202">
        <v>4.3390029999999999</v>
      </c>
      <c r="AR126" s="203">
        <v>0.15231</v>
      </c>
      <c r="AS126" s="214">
        <f t="shared" si="6"/>
        <v>6.4957366073507705</v>
      </c>
      <c r="AT126" s="214">
        <f t="shared" si="7"/>
        <v>0.22801681461515372</v>
      </c>
      <c r="AU126" s="201">
        <v>0.97</v>
      </c>
      <c r="AV126" s="201">
        <v>0.95</v>
      </c>
      <c r="AW126" s="214">
        <f t="shared" si="8"/>
        <v>6.3008645091302471</v>
      </c>
      <c r="AX126" s="214">
        <f t="shared" si="9"/>
        <v>0.21661597388439602</v>
      </c>
    </row>
    <row r="127" spans="1:50">
      <c r="A127" s="199">
        <v>18</v>
      </c>
      <c r="B127" s="199" t="s">
        <v>135</v>
      </c>
      <c r="C127" s="199" t="s">
        <v>135</v>
      </c>
      <c r="D127" s="199" t="s">
        <v>52</v>
      </c>
      <c r="E127" s="199" t="s">
        <v>53</v>
      </c>
      <c r="F127" s="199" t="s">
        <v>54</v>
      </c>
      <c r="G127" s="199" t="s">
        <v>55</v>
      </c>
      <c r="H127" s="198"/>
      <c r="I127" s="199" t="s">
        <v>136</v>
      </c>
      <c r="J127" s="198"/>
      <c r="K127" s="199">
        <v>0</v>
      </c>
      <c r="L127" s="199">
        <v>0</v>
      </c>
      <c r="M127" s="200">
        <v>0</v>
      </c>
      <c r="N127" s="200">
        <v>0</v>
      </c>
      <c r="O127" s="198"/>
      <c r="P127" s="198"/>
      <c r="Q127" s="199" t="s">
        <v>137</v>
      </c>
      <c r="R127" s="200">
        <v>133.96</v>
      </c>
      <c r="S127" s="200">
        <v>133.96</v>
      </c>
      <c r="T127" s="198"/>
      <c r="U127" s="198"/>
      <c r="V127" s="198"/>
      <c r="W127" s="198"/>
      <c r="X127" s="198"/>
      <c r="Y127" s="198"/>
      <c r="Z127" s="198"/>
      <c r="AA127" s="199" t="s">
        <v>63</v>
      </c>
      <c r="AB127" s="199" t="s">
        <v>64</v>
      </c>
      <c r="AC127" s="199" t="s">
        <v>138</v>
      </c>
      <c r="AD127" s="199" t="s">
        <v>66</v>
      </c>
      <c r="AE127" s="199" t="s">
        <v>67</v>
      </c>
      <c r="AF127" s="199">
        <v>139050</v>
      </c>
      <c r="AG127" s="199" t="s">
        <v>142</v>
      </c>
      <c r="AH127" s="199">
        <v>3</v>
      </c>
      <c r="AI127" s="199" t="s">
        <v>90</v>
      </c>
      <c r="AJ127" s="199">
        <v>7</v>
      </c>
      <c r="AK127" s="199">
        <v>2110</v>
      </c>
      <c r="AL127" s="199">
        <v>2110</v>
      </c>
      <c r="AM127" s="199">
        <v>147</v>
      </c>
      <c r="AN127" s="200">
        <v>0.18234115581300001</v>
      </c>
      <c r="AO127" s="201">
        <v>1</v>
      </c>
      <c r="AP127" s="214">
        <f t="shared" si="5"/>
        <v>0.18234115581300001</v>
      </c>
      <c r="AQ127" s="202">
        <v>7.3213200000000001</v>
      </c>
      <c r="AR127" s="203">
        <v>1.2512300000000001</v>
      </c>
      <c r="AS127" s="214">
        <f t="shared" si="6"/>
        <v>1.3349779508768331</v>
      </c>
      <c r="AT127" s="214">
        <f t="shared" si="7"/>
        <v>0.22815072438790002</v>
      </c>
      <c r="AU127" s="201">
        <v>0.97</v>
      </c>
      <c r="AV127" s="201">
        <v>0.95</v>
      </c>
      <c r="AW127" s="214">
        <f t="shared" si="8"/>
        <v>1.2949286123505281</v>
      </c>
      <c r="AX127" s="214">
        <f t="shared" si="9"/>
        <v>0.21674318816850502</v>
      </c>
    </row>
    <row r="128" spans="1:50">
      <c r="A128" s="199">
        <v>18</v>
      </c>
      <c r="B128" s="199" t="s">
        <v>135</v>
      </c>
      <c r="C128" s="199" t="s">
        <v>135</v>
      </c>
      <c r="D128" s="199" t="s">
        <v>52</v>
      </c>
      <c r="E128" s="199" t="s">
        <v>53</v>
      </c>
      <c r="F128" s="199" t="s">
        <v>54</v>
      </c>
      <c r="G128" s="199" t="s">
        <v>55</v>
      </c>
      <c r="H128" s="198"/>
      <c r="I128" s="199" t="s">
        <v>136</v>
      </c>
      <c r="J128" s="198"/>
      <c r="K128" s="199">
        <v>0</v>
      </c>
      <c r="L128" s="199">
        <v>0</v>
      </c>
      <c r="M128" s="200">
        <v>0</v>
      </c>
      <c r="N128" s="200">
        <v>0</v>
      </c>
      <c r="O128" s="198"/>
      <c r="P128" s="198"/>
      <c r="Q128" s="199" t="s">
        <v>137</v>
      </c>
      <c r="R128" s="200">
        <v>133.96</v>
      </c>
      <c r="S128" s="200">
        <v>133.96</v>
      </c>
      <c r="T128" s="198"/>
      <c r="U128" s="198"/>
      <c r="V128" s="198"/>
      <c r="W128" s="198"/>
      <c r="X128" s="198"/>
      <c r="Y128" s="198"/>
      <c r="Z128" s="198"/>
      <c r="AA128" s="199" t="s">
        <v>63</v>
      </c>
      <c r="AB128" s="199" t="s">
        <v>64</v>
      </c>
      <c r="AC128" s="199" t="s">
        <v>138</v>
      </c>
      <c r="AD128" s="199" t="s">
        <v>66</v>
      </c>
      <c r="AE128" s="199" t="s">
        <v>67</v>
      </c>
      <c r="AF128" s="199">
        <v>134612</v>
      </c>
      <c r="AG128" s="199" t="s">
        <v>142</v>
      </c>
      <c r="AH128" s="199">
        <v>3</v>
      </c>
      <c r="AI128" s="199" t="s">
        <v>70</v>
      </c>
      <c r="AJ128" s="199">
        <v>13</v>
      </c>
      <c r="AK128" s="199">
        <v>6170</v>
      </c>
      <c r="AL128" s="199">
        <v>6170</v>
      </c>
      <c r="AM128" s="199">
        <v>153</v>
      </c>
      <c r="AN128" s="200">
        <v>0.16996625564000001</v>
      </c>
      <c r="AO128" s="201">
        <v>0.999</v>
      </c>
      <c r="AP128" s="214">
        <f t="shared" si="5"/>
        <v>0.16979628938436001</v>
      </c>
      <c r="AQ128" s="202">
        <v>3.0274450000000002</v>
      </c>
      <c r="AR128" s="203">
        <v>0.1004</v>
      </c>
      <c r="AS128" s="214">
        <f t="shared" si="6"/>
        <v>0.51404892731523377</v>
      </c>
      <c r="AT128" s="214">
        <f t="shared" si="7"/>
        <v>1.7047547454189745E-2</v>
      </c>
      <c r="AU128" s="201">
        <v>0.97</v>
      </c>
      <c r="AV128" s="201">
        <v>0.95</v>
      </c>
      <c r="AW128" s="214">
        <f t="shared" si="8"/>
        <v>0.49862745949577675</v>
      </c>
      <c r="AX128" s="214">
        <f t="shared" si="9"/>
        <v>1.6195170081480255E-2</v>
      </c>
    </row>
    <row r="129" spans="1:50">
      <c r="A129" s="199">
        <v>18</v>
      </c>
      <c r="B129" s="199" t="s">
        <v>135</v>
      </c>
      <c r="C129" s="199" t="s">
        <v>135</v>
      </c>
      <c r="D129" s="199" t="s">
        <v>52</v>
      </c>
      <c r="E129" s="199" t="s">
        <v>53</v>
      </c>
      <c r="F129" s="199" t="s">
        <v>54</v>
      </c>
      <c r="G129" s="199" t="s">
        <v>55</v>
      </c>
      <c r="H129" s="198"/>
      <c r="I129" s="199" t="s">
        <v>136</v>
      </c>
      <c r="J129" s="198"/>
      <c r="K129" s="199">
        <v>0</v>
      </c>
      <c r="L129" s="199">
        <v>0</v>
      </c>
      <c r="M129" s="200">
        <v>0</v>
      </c>
      <c r="N129" s="200">
        <v>0</v>
      </c>
      <c r="O129" s="198"/>
      <c r="P129" s="198"/>
      <c r="Q129" s="199" t="s">
        <v>137</v>
      </c>
      <c r="R129" s="200">
        <v>133.96</v>
      </c>
      <c r="S129" s="200">
        <v>133.96</v>
      </c>
      <c r="T129" s="198"/>
      <c r="U129" s="198"/>
      <c r="V129" s="198"/>
      <c r="W129" s="198"/>
      <c r="X129" s="198"/>
      <c r="Y129" s="198"/>
      <c r="Z129" s="198"/>
      <c r="AA129" s="199" t="s">
        <v>63</v>
      </c>
      <c r="AB129" s="199" t="s">
        <v>64</v>
      </c>
      <c r="AC129" s="199" t="s">
        <v>138</v>
      </c>
      <c r="AD129" s="199" t="s">
        <v>66</v>
      </c>
      <c r="AE129" s="199" t="s">
        <v>67</v>
      </c>
      <c r="AF129" s="199">
        <v>138613</v>
      </c>
      <c r="AG129" s="199" t="s">
        <v>142</v>
      </c>
      <c r="AH129" s="199">
        <v>3</v>
      </c>
      <c r="AI129" s="199" t="s">
        <v>69</v>
      </c>
      <c r="AJ129" s="199">
        <v>11</v>
      </c>
      <c r="AK129" s="199">
        <v>4110</v>
      </c>
      <c r="AL129" s="199">
        <v>4110</v>
      </c>
      <c r="AM129" s="199">
        <v>151</v>
      </c>
      <c r="AN129" s="200">
        <v>0.115719041483</v>
      </c>
      <c r="AO129" s="201">
        <v>1</v>
      </c>
      <c r="AP129" s="214">
        <f t="shared" si="5"/>
        <v>0.115719041483</v>
      </c>
      <c r="AQ129" s="202">
        <v>4.3390029999999999</v>
      </c>
      <c r="AR129" s="203">
        <v>0.15231</v>
      </c>
      <c r="AS129" s="214">
        <f t="shared" si="6"/>
        <v>0.50210526815186141</v>
      </c>
      <c r="AT129" s="214">
        <f t="shared" si="7"/>
        <v>1.7625167208275731E-2</v>
      </c>
      <c r="AU129" s="201">
        <v>0.97</v>
      </c>
      <c r="AV129" s="201">
        <v>0.95</v>
      </c>
      <c r="AW129" s="214">
        <f t="shared" si="8"/>
        <v>0.48704211010730553</v>
      </c>
      <c r="AX129" s="214">
        <f t="shared" si="9"/>
        <v>1.6743908847861942E-2</v>
      </c>
    </row>
    <row r="130" spans="1:50">
      <c r="A130" s="199">
        <v>18</v>
      </c>
      <c r="B130" s="199" t="s">
        <v>135</v>
      </c>
      <c r="C130" s="199" t="s">
        <v>135</v>
      </c>
      <c r="D130" s="199" t="s">
        <v>52</v>
      </c>
      <c r="E130" s="199" t="s">
        <v>53</v>
      </c>
      <c r="F130" s="199" t="s">
        <v>54</v>
      </c>
      <c r="G130" s="199" t="s">
        <v>55</v>
      </c>
      <c r="H130" s="198"/>
      <c r="I130" s="199" t="s">
        <v>136</v>
      </c>
      <c r="J130" s="198"/>
      <c r="K130" s="199">
        <v>0</v>
      </c>
      <c r="L130" s="199">
        <v>0</v>
      </c>
      <c r="M130" s="200">
        <v>0</v>
      </c>
      <c r="N130" s="200">
        <v>0</v>
      </c>
      <c r="O130" s="198"/>
      <c r="P130" s="198"/>
      <c r="Q130" s="199" t="s">
        <v>137</v>
      </c>
      <c r="R130" s="200">
        <v>133.96</v>
      </c>
      <c r="S130" s="200">
        <v>133.96</v>
      </c>
      <c r="T130" s="198"/>
      <c r="U130" s="198"/>
      <c r="V130" s="198"/>
      <c r="W130" s="198"/>
      <c r="X130" s="198"/>
      <c r="Y130" s="198"/>
      <c r="Z130" s="198"/>
      <c r="AA130" s="199" t="s">
        <v>63</v>
      </c>
      <c r="AB130" s="199" t="s">
        <v>64</v>
      </c>
      <c r="AC130" s="199" t="s">
        <v>138</v>
      </c>
      <c r="AD130" s="199" t="s">
        <v>66</v>
      </c>
      <c r="AE130" s="199" t="s">
        <v>67</v>
      </c>
      <c r="AF130" s="199">
        <v>137943</v>
      </c>
      <c r="AG130" s="199" t="s">
        <v>142</v>
      </c>
      <c r="AH130" s="199">
        <v>3</v>
      </c>
      <c r="AI130" s="199" t="s">
        <v>90</v>
      </c>
      <c r="AJ130" s="199">
        <v>7</v>
      </c>
      <c r="AK130" s="199">
        <v>2110</v>
      </c>
      <c r="AL130" s="199">
        <v>2110</v>
      </c>
      <c r="AM130" s="199">
        <v>147</v>
      </c>
      <c r="AN130" s="200">
        <v>1.4922725846</v>
      </c>
      <c r="AO130" s="201">
        <v>1</v>
      </c>
      <c r="AP130" s="214">
        <f t="shared" si="5"/>
        <v>1.4922725846</v>
      </c>
      <c r="AQ130" s="202">
        <v>7.3213200000000001</v>
      </c>
      <c r="AR130" s="203">
        <v>1.2512300000000001</v>
      </c>
      <c r="AS130" s="214">
        <f t="shared" si="6"/>
        <v>10.925405119083672</v>
      </c>
      <c r="AT130" s="214">
        <f t="shared" si="7"/>
        <v>1.8671762260290581</v>
      </c>
      <c r="AU130" s="201">
        <v>0.97</v>
      </c>
      <c r="AV130" s="201">
        <v>0.95</v>
      </c>
      <c r="AW130" s="214">
        <f t="shared" si="8"/>
        <v>10.597642965511161</v>
      </c>
      <c r="AX130" s="214">
        <f t="shared" si="9"/>
        <v>1.7738174147276051</v>
      </c>
    </row>
    <row r="131" spans="1:50">
      <c r="A131" s="199">
        <v>18</v>
      </c>
      <c r="B131" s="199" t="s">
        <v>135</v>
      </c>
      <c r="C131" s="199" t="s">
        <v>135</v>
      </c>
      <c r="D131" s="199" t="s">
        <v>52</v>
      </c>
      <c r="E131" s="199" t="s">
        <v>53</v>
      </c>
      <c r="F131" s="199" t="s">
        <v>54</v>
      </c>
      <c r="G131" s="199" t="s">
        <v>55</v>
      </c>
      <c r="H131" s="198"/>
      <c r="I131" s="199" t="s">
        <v>136</v>
      </c>
      <c r="J131" s="198"/>
      <c r="K131" s="199">
        <v>0</v>
      </c>
      <c r="L131" s="199">
        <v>0</v>
      </c>
      <c r="M131" s="200">
        <v>0</v>
      </c>
      <c r="N131" s="200">
        <v>0</v>
      </c>
      <c r="O131" s="198"/>
      <c r="P131" s="198"/>
      <c r="Q131" s="199" t="s">
        <v>137</v>
      </c>
      <c r="R131" s="200">
        <v>133.96</v>
      </c>
      <c r="S131" s="200">
        <v>133.96</v>
      </c>
      <c r="T131" s="198"/>
      <c r="U131" s="198"/>
      <c r="V131" s="198"/>
      <c r="W131" s="198"/>
      <c r="X131" s="198"/>
      <c r="Y131" s="198"/>
      <c r="Z131" s="198"/>
      <c r="AA131" s="199" t="s">
        <v>63</v>
      </c>
      <c r="AB131" s="199" t="s">
        <v>64</v>
      </c>
      <c r="AC131" s="199" t="s">
        <v>138</v>
      </c>
      <c r="AD131" s="199" t="s">
        <v>66</v>
      </c>
      <c r="AE131" s="199" t="s">
        <v>67</v>
      </c>
      <c r="AF131" s="199">
        <v>139050</v>
      </c>
      <c r="AG131" s="199" t="s">
        <v>142</v>
      </c>
      <c r="AH131" s="199">
        <v>3</v>
      </c>
      <c r="AI131" s="199" t="s">
        <v>90</v>
      </c>
      <c r="AJ131" s="199">
        <v>7</v>
      </c>
      <c r="AK131" s="199">
        <v>2110</v>
      </c>
      <c r="AL131" s="199">
        <v>2110</v>
      </c>
      <c r="AM131" s="199">
        <v>147</v>
      </c>
      <c r="AN131" s="200">
        <v>0.99321057443899996</v>
      </c>
      <c r="AO131" s="201">
        <v>1</v>
      </c>
      <c r="AP131" s="214">
        <f t="shared" ref="AP131:AP194" si="10">AN131*AO131</f>
        <v>0.99321057443899996</v>
      </c>
      <c r="AQ131" s="202">
        <v>7.3213200000000001</v>
      </c>
      <c r="AR131" s="203">
        <v>1.2512300000000001</v>
      </c>
      <c r="AS131" s="214">
        <f t="shared" ref="AS131:AS194" si="11">AP131*AQ131</f>
        <v>7.2716124428517395</v>
      </c>
      <c r="AT131" s="214">
        <f t="shared" ref="AT131:AT194" si="12">AP131*AR131</f>
        <v>1.24273486705531</v>
      </c>
      <c r="AU131" s="201">
        <v>0.97</v>
      </c>
      <c r="AV131" s="201">
        <v>0.95</v>
      </c>
      <c r="AW131" s="214">
        <f t="shared" ref="AW131:AW194" si="13">AS131*AU131</f>
        <v>7.0534640695661874</v>
      </c>
      <c r="AX131" s="214">
        <f t="shared" ref="AX131:AX194" si="14">AT131*AV131</f>
        <v>1.1805981237025445</v>
      </c>
    </row>
    <row r="132" spans="1:50">
      <c r="A132" s="199">
        <v>18</v>
      </c>
      <c r="B132" s="199" t="s">
        <v>135</v>
      </c>
      <c r="C132" s="199" t="s">
        <v>135</v>
      </c>
      <c r="D132" s="199" t="s">
        <v>52</v>
      </c>
      <c r="E132" s="199" t="s">
        <v>53</v>
      </c>
      <c r="F132" s="199" t="s">
        <v>54</v>
      </c>
      <c r="G132" s="199" t="s">
        <v>55</v>
      </c>
      <c r="H132" s="198"/>
      <c r="I132" s="199" t="s">
        <v>136</v>
      </c>
      <c r="J132" s="198"/>
      <c r="K132" s="199">
        <v>0</v>
      </c>
      <c r="L132" s="199">
        <v>0</v>
      </c>
      <c r="M132" s="200">
        <v>0</v>
      </c>
      <c r="N132" s="200">
        <v>0</v>
      </c>
      <c r="O132" s="198"/>
      <c r="P132" s="198"/>
      <c r="Q132" s="199" t="s">
        <v>137</v>
      </c>
      <c r="R132" s="200">
        <v>133.96</v>
      </c>
      <c r="S132" s="200">
        <v>133.96</v>
      </c>
      <c r="T132" s="198"/>
      <c r="U132" s="198"/>
      <c r="V132" s="198"/>
      <c r="W132" s="198"/>
      <c r="X132" s="198"/>
      <c r="Y132" s="198"/>
      <c r="Z132" s="198"/>
      <c r="AA132" s="199" t="s">
        <v>63</v>
      </c>
      <c r="AB132" s="199" t="s">
        <v>64</v>
      </c>
      <c r="AC132" s="199" t="s">
        <v>138</v>
      </c>
      <c r="AD132" s="199" t="s">
        <v>66</v>
      </c>
      <c r="AE132" s="199" t="s">
        <v>67</v>
      </c>
      <c r="AF132" s="199">
        <v>139351</v>
      </c>
      <c r="AG132" s="199" t="s">
        <v>142</v>
      </c>
      <c r="AH132" s="199">
        <v>3</v>
      </c>
      <c r="AI132" s="199" t="s">
        <v>70</v>
      </c>
      <c r="AJ132" s="199">
        <v>13</v>
      </c>
      <c r="AK132" s="199">
        <v>6300</v>
      </c>
      <c r="AL132" s="199">
        <v>6300</v>
      </c>
      <c r="AM132" s="199">
        <v>153</v>
      </c>
      <c r="AN132" s="200">
        <v>4.4838893051100002E-3</v>
      </c>
      <c r="AO132" s="201">
        <v>0.999</v>
      </c>
      <c r="AP132" s="214">
        <f t="shared" si="10"/>
        <v>4.4794054158048902E-3</v>
      </c>
      <c r="AQ132" s="202">
        <v>3.0274450000000002</v>
      </c>
      <c r="AR132" s="203">
        <v>0.1004</v>
      </c>
      <c r="AS132" s="214">
        <f t="shared" si="11"/>
        <v>1.3561153529051436E-2</v>
      </c>
      <c r="AT132" s="214">
        <f t="shared" si="12"/>
        <v>4.4973230374681101E-4</v>
      </c>
      <c r="AU132" s="201">
        <v>0.97</v>
      </c>
      <c r="AV132" s="201">
        <v>0.95</v>
      </c>
      <c r="AW132" s="214">
        <f t="shared" si="13"/>
        <v>1.3154318923179892E-2</v>
      </c>
      <c r="AX132" s="214">
        <f t="shared" si="14"/>
        <v>4.2724568855947043E-4</v>
      </c>
    </row>
    <row r="133" spans="1:50">
      <c r="A133" s="199">
        <v>18</v>
      </c>
      <c r="B133" s="199" t="s">
        <v>135</v>
      </c>
      <c r="C133" s="199" t="s">
        <v>135</v>
      </c>
      <c r="D133" s="199" t="s">
        <v>52</v>
      </c>
      <c r="E133" s="199" t="s">
        <v>53</v>
      </c>
      <c r="F133" s="199" t="s">
        <v>54</v>
      </c>
      <c r="G133" s="199" t="s">
        <v>55</v>
      </c>
      <c r="H133" s="198"/>
      <c r="I133" s="199" t="s">
        <v>136</v>
      </c>
      <c r="J133" s="198"/>
      <c r="K133" s="199">
        <v>0</v>
      </c>
      <c r="L133" s="199">
        <v>0</v>
      </c>
      <c r="M133" s="200">
        <v>0</v>
      </c>
      <c r="N133" s="200">
        <v>0</v>
      </c>
      <c r="O133" s="198"/>
      <c r="P133" s="198"/>
      <c r="Q133" s="199" t="s">
        <v>137</v>
      </c>
      <c r="R133" s="200">
        <v>133.96</v>
      </c>
      <c r="S133" s="200">
        <v>133.96</v>
      </c>
      <c r="T133" s="198"/>
      <c r="U133" s="198"/>
      <c r="V133" s="198"/>
      <c r="W133" s="198"/>
      <c r="X133" s="198"/>
      <c r="Y133" s="198"/>
      <c r="Z133" s="198"/>
      <c r="AA133" s="199" t="s">
        <v>63</v>
      </c>
      <c r="AB133" s="199" t="s">
        <v>64</v>
      </c>
      <c r="AC133" s="199" t="s">
        <v>138</v>
      </c>
      <c r="AD133" s="199" t="s">
        <v>66</v>
      </c>
      <c r="AE133" s="199" t="s">
        <v>67</v>
      </c>
      <c r="AF133" s="199">
        <v>139050</v>
      </c>
      <c r="AG133" s="199" t="s">
        <v>142</v>
      </c>
      <c r="AH133" s="199">
        <v>3</v>
      </c>
      <c r="AI133" s="199" t="s">
        <v>90</v>
      </c>
      <c r="AJ133" s="199">
        <v>7</v>
      </c>
      <c r="AK133" s="199">
        <v>2110</v>
      </c>
      <c r="AL133" s="199">
        <v>2110</v>
      </c>
      <c r="AM133" s="199">
        <v>147</v>
      </c>
      <c r="AN133" s="200">
        <v>8.8116950709299993E-2</v>
      </c>
      <c r="AO133" s="201">
        <v>1</v>
      </c>
      <c r="AP133" s="214">
        <f t="shared" si="10"/>
        <v>8.8116950709299993E-2</v>
      </c>
      <c r="AQ133" s="202">
        <v>7.3213200000000001</v>
      </c>
      <c r="AR133" s="203">
        <v>1.2512300000000001</v>
      </c>
      <c r="AS133" s="214">
        <f t="shared" si="11"/>
        <v>0.64513239356701224</v>
      </c>
      <c r="AT133" s="214">
        <f t="shared" si="12"/>
        <v>0.11025457223599744</v>
      </c>
      <c r="AU133" s="201">
        <v>0.97</v>
      </c>
      <c r="AV133" s="201">
        <v>0.95</v>
      </c>
      <c r="AW133" s="214">
        <f t="shared" si="13"/>
        <v>0.62577842176000187</v>
      </c>
      <c r="AX133" s="214">
        <f t="shared" si="14"/>
        <v>0.10474184362419756</v>
      </c>
    </row>
    <row r="134" spans="1:50">
      <c r="A134" s="199">
        <v>18</v>
      </c>
      <c r="B134" s="199" t="s">
        <v>135</v>
      </c>
      <c r="C134" s="199" t="s">
        <v>135</v>
      </c>
      <c r="D134" s="199" t="s">
        <v>52</v>
      </c>
      <c r="E134" s="199" t="s">
        <v>53</v>
      </c>
      <c r="F134" s="199" t="s">
        <v>54</v>
      </c>
      <c r="G134" s="199" t="s">
        <v>55</v>
      </c>
      <c r="H134" s="198"/>
      <c r="I134" s="199" t="s">
        <v>136</v>
      </c>
      <c r="J134" s="198"/>
      <c r="K134" s="199">
        <v>0</v>
      </c>
      <c r="L134" s="199">
        <v>0</v>
      </c>
      <c r="M134" s="200">
        <v>0</v>
      </c>
      <c r="N134" s="200">
        <v>0</v>
      </c>
      <c r="O134" s="198"/>
      <c r="P134" s="198"/>
      <c r="Q134" s="199" t="s">
        <v>137</v>
      </c>
      <c r="R134" s="200">
        <v>133.96</v>
      </c>
      <c r="S134" s="200">
        <v>133.96</v>
      </c>
      <c r="T134" s="198"/>
      <c r="U134" s="198"/>
      <c r="V134" s="198"/>
      <c r="W134" s="198"/>
      <c r="X134" s="198"/>
      <c r="Y134" s="198"/>
      <c r="Z134" s="198"/>
      <c r="AA134" s="199" t="s">
        <v>63</v>
      </c>
      <c r="AB134" s="199" t="s">
        <v>64</v>
      </c>
      <c r="AC134" s="199" t="s">
        <v>138</v>
      </c>
      <c r="AD134" s="199" t="s">
        <v>66</v>
      </c>
      <c r="AE134" s="199" t="s">
        <v>67</v>
      </c>
      <c r="AF134" s="199">
        <v>139249</v>
      </c>
      <c r="AG134" s="199" t="s">
        <v>142</v>
      </c>
      <c r="AH134" s="199">
        <v>3</v>
      </c>
      <c r="AI134" s="199" t="s">
        <v>69</v>
      </c>
      <c r="AJ134" s="199">
        <v>11</v>
      </c>
      <c r="AK134" s="199">
        <v>4430</v>
      </c>
      <c r="AL134" s="199">
        <v>4430</v>
      </c>
      <c r="AM134" s="199">
        <v>151</v>
      </c>
      <c r="AN134" s="200">
        <v>2.31457229441E-2</v>
      </c>
      <c r="AO134" s="201">
        <v>1</v>
      </c>
      <c r="AP134" s="214">
        <f t="shared" si="10"/>
        <v>2.31457229441E-2</v>
      </c>
      <c r="AQ134" s="202">
        <v>4.3390029999999999</v>
      </c>
      <c r="AR134" s="203">
        <v>0.15231</v>
      </c>
      <c r="AS134" s="214">
        <f t="shared" si="11"/>
        <v>0.10042936129161874</v>
      </c>
      <c r="AT134" s="214">
        <f t="shared" si="12"/>
        <v>3.525325061615871E-3</v>
      </c>
      <c r="AU134" s="201">
        <v>0.97</v>
      </c>
      <c r="AV134" s="201">
        <v>0.95</v>
      </c>
      <c r="AW134" s="214">
        <f t="shared" si="13"/>
        <v>9.7416480452870172E-2</v>
      </c>
      <c r="AX134" s="214">
        <f t="shared" si="14"/>
        <v>3.3490588085350772E-3</v>
      </c>
    </row>
    <row r="135" spans="1:50">
      <c r="A135" s="199">
        <v>18</v>
      </c>
      <c r="B135" s="199" t="s">
        <v>135</v>
      </c>
      <c r="C135" s="199" t="s">
        <v>135</v>
      </c>
      <c r="D135" s="199" t="s">
        <v>52</v>
      </c>
      <c r="E135" s="199" t="s">
        <v>53</v>
      </c>
      <c r="F135" s="199" t="s">
        <v>54</v>
      </c>
      <c r="G135" s="199" t="s">
        <v>55</v>
      </c>
      <c r="H135" s="198"/>
      <c r="I135" s="199" t="s">
        <v>136</v>
      </c>
      <c r="J135" s="198"/>
      <c r="K135" s="199">
        <v>0</v>
      </c>
      <c r="L135" s="199">
        <v>0</v>
      </c>
      <c r="M135" s="200">
        <v>0</v>
      </c>
      <c r="N135" s="200">
        <v>0</v>
      </c>
      <c r="O135" s="198"/>
      <c r="P135" s="198"/>
      <c r="Q135" s="199" t="s">
        <v>137</v>
      </c>
      <c r="R135" s="200">
        <v>133.96</v>
      </c>
      <c r="S135" s="200">
        <v>133.96</v>
      </c>
      <c r="T135" s="198"/>
      <c r="U135" s="198"/>
      <c r="V135" s="198"/>
      <c r="W135" s="198"/>
      <c r="X135" s="198"/>
      <c r="Y135" s="198"/>
      <c r="Z135" s="198"/>
      <c r="AA135" s="199" t="s">
        <v>63</v>
      </c>
      <c r="AB135" s="199" t="s">
        <v>64</v>
      </c>
      <c r="AC135" s="199" t="s">
        <v>138</v>
      </c>
      <c r="AD135" s="199" t="s">
        <v>66</v>
      </c>
      <c r="AE135" s="199" t="s">
        <v>67</v>
      </c>
      <c r="AF135" s="199">
        <v>139050</v>
      </c>
      <c r="AG135" s="199" t="s">
        <v>142</v>
      </c>
      <c r="AH135" s="199">
        <v>3</v>
      </c>
      <c r="AI135" s="199" t="s">
        <v>90</v>
      </c>
      <c r="AJ135" s="199">
        <v>7</v>
      </c>
      <c r="AK135" s="199">
        <v>2110</v>
      </c>
      <c r="AL135" s="199">
        <v>2110</v>
      </c>
      <c r="AM135" s="199">
        <v>147</v>
      </c>
      <c r="AN135" s="200">
        <v>0.96661435383600003</v>
      </c>
      <c r="AO135" s="201">
        <v>1</v>
      </c>
      <c r="AP135" s="214">
        <f t="shared" si="10"/>
        <v>0.96661435383600003</v>
      </c>
      <c r="AQ135" s="202">
        <v>7.3213200000000001</v>
      </c>
      <c r="AR135" s="203">
        <v>1.2512300000000001</v>
      </c>
      <c r="AS135" s="214">
        <f t="shared" si="11"/>
        <v>7.0768930010265834</v>
      </c>
      <c r="AT135" s="214">
        <f t="shared" si="12"/>
        <v>1.2094568779502184</v>
      </c>
      <c r="AU135" s="201">
        <v>0.97</v>
      </c>
      <c r="AV135" s="201">
        <v>0.95</v>
      </c>
      <c r="AW135" s="214">
        <f t="shared" si="13"/>
        <v>6.8645862109957854</v>
      </c>
      <c r="AX135" s="214">
        <f t="shared" si="14"/>
        <v>1.1489840340527073</v>
      </c>
    </row>
    <row r="136" spans="1:50">
      <c r="A136" s="199">
        <v>18</v>
      </c>
      <c r="B136" s="199" t="s">
        <v>135</v>
      </c>
      <c r="C136" s="199" t="s">
        <v>135</v>
      </c>
      <c r="D136" s="199" t="s">
        <v>52</v>
      </c>
      <c r="E136" s="199" t="s">
        <v>53</v>
      </c>
      <c r="F136" s="199" t="s">
        <v>54</v>
      </c>
      <c r="G136" s="199" t="s">
        <v>55</v>
      </c>
      <c r="H136" s="198"/>
      <c r="I136" s="199" t="s">
        <v>136</v>
      </c>
      <c r="J136" s="198"/>
      <c r="K136" s="199">
        <v>0</v>
      </c>
      <c r="L136" s="199">
        <v>0</v>
      </c>
      <c r="M136" s="200">
        <v>0</v>
      </c>
      <c r="N136" s="200">
        <v>0</v>
      </c>
      <c r="O136" s="198"/>
      <c r="P136" s="198"/>
      <c r="Q136" s="199" t="s">
        <v>137</v>
      </c>
      <c r="R136" s="200">
        <v>133.96</v>
      </c>
      <c r="S136" s="200">
        <v>133.96</v>
      </c>
      <c r="T136" s="198"/>
      <c r="U136" s="198"/>
      <c r="V136" s="198"/>
      <c r="W136" s="198"/>
      <c r="X136" s="198"/>
      <c r="Y136" s="198"/>
      <c r="Z136" s="198"/>
      <c r="AA136" s="199" t="s">
        <v>63</v>
      </c>
      <c r="AB136" s="199" t="s">
        <v>64</v>
      </c>
      <c r="AC136" s="199" t="s">
        <v>138</v>
      </c>
      <c r="AD136" s="199" t="s">
        <v>66</v>
      </c>
      <c r="AE136" s="199" t="s">
        <v>67</v>
      </c>
      <c r="AF136" s="199">
        <v>139244</v>
      </c>
      <c r="AG136" s="199" t="s">
        <v>142</v>
      </c>
      <c r="AH136" s="199">
        <v>3</v>
      </c>
      <c r="AI136" s="199" t="s">
        <v>69</v>
      </c>
      <c r="AJ136" s="199">
        <v>11</v>
      </c>
      <c r="AK136" s="199">
        <v>4110</v>
      </c>
      <c r="AL136" s="199">
        <v>4110</v>
      </c>
      <c r="AM136" s="199">
        <v>151</v>
      </c>
      <c r="AN136" s="200">
        <v>2.3511047056899999E-2</v>
      </c>
      <c r="AO136" s="201">
        <v>1</v>
      </c>
      <c r="AP136" s="214">
        <f t="shared" si="10"/>
        <v>2.3511047056899999E-2</v>
      </c>
      <c r="AQ136" s="202">
        <v>4.3390029999999999</v>
      </c>
      <c r="AR136" s="203">
        <v>0.15231</v>
      </c>
      <c r="AS136" s="214">
        <f t="shared" si="11"/>
        <v>0.10201450371303027</v>
      </c>
      <c r="AT136" s="214">
        <f t="shared" si="12"/>
        <v>3.5809675772364388E-3</v>
      </c>
      <c r="AU136" s="201">
        <v>0.97</v>
      </c>
      <c r="AV136" s="201">
        <v>0.95</v>
      </c>
      <c r="AW136" s="214">
        <f t="shared" si="13"/>
        <v>9.8954068601639356E-2</v>
      </c>
      <c r="AX136" s="214">
        <f t="shared" si="14"/>
        <v>3.4019191983746169E-3</v>
      </c>
    </row>
    <row r="137" spans="1:50">
      <c r="A137" s="199">
        <v>18</v>
      </c>
      <c r="B137" s="199" t="s">
        <v>135</v>
      </c>
      <c r="C137" s="199" t="s">
        <v>135</v>
      </c>
      <c r="D137" s="199" t="s">
        <v>52</v>
      </c>
      <c r="E137" s="199" t="s">
        <v>53</v>
      </c>
      <c r="F137" s="199" t="s">
        <v>54</v>
      </c>
      <c r="G137" s="199" t="s">
        <v>55</v>
      </c>
      <c r="H137" s="198"/>
      <c r="I137" s="199" t="s">
        <v>136</v>
      </c>
      <c r="J137" s="198"/>
      <c r="K137" s="199">
        <v>0</v>
      </c>
      <c r="L137" s="199">
        <v>0</v>
      </c>
      <c r="M137" s="200">
        <v>0</v>
      </c>
      <c r="N137" s="200">
        <v>0</v>
      </c>
      <c r="O137" s="198"/>
      <c r="P137" s="198"/>
      <c r="Q137" s="199" t="s">
        <v>137</v>
      </c>
      <c r="R137" s="200">
        <v>133.96</v>
      </c>
      <c r="S137" s="200">
        <v>133.96</v>
      </c>
      <c r="T137" s="198"/>
      <c r="U137" s="198"/>
      <c r="V137" s="198"/>
      <c r="W137" s="198"/>
      <c r="X137" s="198"/>
      <c r="Y137" s="198"/>
      <c r="Z137" s="198"/>
      <c r="AA137" s="199" t="s">
        <v>63</v>
      </c>
      <c r="AB137" s="199" t="s">
        <v>64</v>
      </c>
      <c r="AC137" s="199" t="s">
        <v>138</v>
      </c>
      <c r="AD137" s="199" t="s">
        <v>66</v>
      </c>
      <c r="AE137" s="199" t="s">
        <v>67</v>
      </c>
      <c r="AF137" s="199">
        <v>139351</v>
      </c>
      <c r="AG137" s="199" t="s">
        <v>142</v>
      </c>
      <c r="AH137" s="199">
        <v>3</v>
      </c>
      <c r="AI137" s="199" t="s">
        <v>70</v>
      </c>
      <c r="AJ137" s="199">
        <v>13</v>
      </c>
      <c r="AK137" s="199">
        <v>6300</v>
      </c>
      <c r="AL137" s="199">
        <v>6300</v>
      </c>
      <c r="AM137" s="199">
        <v>153</v>
      </c>
      <c r="AN137" s="200">
        <v>2.3076018164200001E-2</v>
      </c>
      <c r="AO137" s="201">
        <v>0.999</v>
      </c>
      <c r="AP137" s="214">
        <f t="shared" si="10"/>
        <v>2.3052942146035801E-2</v>
      </c>
      <c r="AQ137" s="202">
        <v>3.0274450000000002</v>
      </c>
      <c r="AR137" s="203">
        <v>0.1004</v>
      </c>
      <c r="AS137" s="214">
        <f t="shared" si="11"/>
        <v>6.979151443530536E-2</v>
      </c>
      <c r="AT137" s="214">
        <f t="shared" si="12"/>
        <v>2.3145153914619944E-3</v>
      </c>
      <c r="AU137" s="201">
        <v>0.97</v>
      </c>
      <c r="AV137" s="201">
        <v>0.95</v>
      </c>
      <c r="AW137" s="214">
        <f t="shared" si="13"/>
        <v>6.7697769002246194E-2</v>
      </c>
      <c r="AX137" s="214">
        <f t="shared" si="14"/>
        <v>2.1987896218888946E-3</v>
      </c>
    </row>
    <row r="138" spans="1:50">
      <c r="A138" s="199">
        <v>18</v>
      </c>
      <c r="B138" s="199" t="s">
        <v>135</v>
      </c>
      <c r="C138" s="199" t="s">
        <v>135</v>
      </c>
      <c r="D138" s="199" t="s">
        <v>52</v>
      </c>
      <c r="E138" s="199" t="s">
        <v>53</v>
      </c>
      <c r="F138" s="199" t="s">
        <v>54</v>
      </c>
      <c r="G138" s="199" t="s">
        <v>55</v>
      </c>
      <c r="H138" s="198"/>
      <c r="I138" s="199" t="s">
        <v>136</v>
      </c>
      <c r="J138" s="198"/>
      <c r="K138" s="199">
        <v>0</v>
      </c>
      <c r="L138" s="199">
        <v>0</v>
      </c>
      <c r="M138" s="200">
        <v>0</v>
      </c>
      <c r="N138" s="200">
        <v>0</v>
      </c>
      <c r="O138" s="198"/>
      <c r="P138" s="198"/>
      <c r="Q138" s="199" t="s">
        <v>137</v>
      </c>
      <c r="R138" s="200">
        <v>133.96</v>
      </c>
      <c r="S138" s="200">
        <v>133.96</v>
      </c>
      <c r="T138" s="198"/>
      <c r="U138" s="198"/>
      <c r="V138" s="198"/>
      <c r="W138" s="198"/>
      <c r="X138" s="198"/>
      <c r="Y138" s="198"/>
      <c r="Z138" s="198"/>
      <c r="AA138" s="199" t="s">
        <v>63</v>
      </c>
      <c r="AB138" s="199" t="s">
        <v>64</v>
      </c>
      <c r="AC138" s="199" t="s">
        <v>138</v>
      </c>
      <c r="AD138" s="199" t="s">
        <v>66</v>
      </c>
      <c r="AE138" s="199" t="s">
        <v>67</v>
      </c>
      <c r="AF138" s="199">
        <v>139995</v>
      </c>
      <c r="AG138" s="199" t="s">
        <v>142</v>
      </c>
      <c r="AH138" s="199">
        <v>3</v>
      </c>
      <c r="AI138" s="199" t="s">
        <v>69</v>
      </c>
      <c r="AJ138" s="199">
        <v>11</v>
      </c>
      <c r="AK138" s="199">
        <v>4110</v>
      </c>
      <c r="AL138" s="199">
        <v>4110</v>
      </c>
      <c r="AM138" s="199">
        <v>151</v>
      </c>
      <c r="AN138" s="200">
        <v>3.2502066396700002E-2</v>
      </c>
      <c r="AO138" s="201">
        <v>1</v>
      </c>
      <c r="AP138" s="214">
        <f t="shared" si="10"/>
        <v>3.2502066396700002E-2</v>
      </c>
      <c r="AQ138" s="202">
        <v>4.3390029999999999</v>
      </c>
      <c r="AR138" s="203">
        <v>0.15231</v>
      </c>
      <c r="AS138" s="214">
        <f t="shared" si="11"/>
        <v>0.1410265636014805</v>
      </c>
      <c r="AT138" s="214">
        <f t="shared" si="12"/>
        <v>4.9503897328813775E-3</v>
      </c>
      <c r="AU138" s="201">
        <v>0.97</v>
      </c>
      <c r="AV138" s="201">
        <v>0.95</v>
      </c>
      <c r="AW138" s="214">
        <f t="shared" si="13"/>
        <v>0.13679576669343607</v>
      </c>
      <c r="AX138" s="214">
        <f t="shared" si="14"/>
        <v>4.7028702462373079E-3</v>
      </c>
    </row>
    <row r="139" spans="1:50">
      <c r="A139" s="199">
        <v>18</v>
      </c>
      <c r="B139" s="199" t="s">
        <v>135</v>
      </c>
      <c r="C139" s="199" t="s">
        <v>135</v>
      </c>
      <c r="D139" s="199" t="s">
        <v>52</v>
      </c>
      <c r="E139" s="199" t="s">
        <v>53</v>
      </c>
      <c r="F139" s="199" t="s">
        <v>54</v>
      </c>
      <c r="G139" s="199" t="s">
        <v>55</v>
      </c>
      <c r="H139" s="198"/>
      <c r="I139" s="199" t="s">
        <v>136</v>
      </c>
      <c r="J139" s="198"/>
      <c r="K139" s="199">
        <v>0</v>
      </c>
      <c r="L139" s="199">
        <v>0</v>
      </c>
      <c r="M139" s="200">
        <v>0</v>
      </c>
      <c r="N139" s="200">
        <v>0</v>
      </c>
      <c r="O139" s="198"/>
      <c r="P139" s="198"/>
      <c r="Q139" s="199" t="s">
        <v>137</v>
      </c>
      <c r="R139" s="200">
        <v>133.96</v>
      </c>
      <c r="S139" s="200">
        <v>133.96</v>
      </c>
      <c r="T139" s="198"/>
      <c r="U139" s="198"/>
      <c r="V139" s="198"/>
      <c r="W139" s="198"/>
      <c r="X139" s="198"/>
      <c r="Y139" s="198"/>
      <c r="Z139" s="198"/>
      <c r="AA139" s="199" t="s">
        <v>63</v>
      </c>
      <c r="AB139" s="199" t="s">
        <v>64</v>
      </c>
      <c r="AC139" s="199" t="s">
        <v>138</v>
      </c>
      <c r="AD139" s="199" t="s">
        <v>66</v>
      </c>
      <c r="AE139" s="199" t="s">
        <v>67</v>
      </c>
      <c r="AF139" s="199">
        <v>140601</v>
      </c>
      <c r="AG139" s="199" t="s">
        <v>142</v>
      </c>
      <c r="AH139" s="199">
        <v>3</v>
      </c>
      <c r="AI139" s="199" t="s">
        <v>69</v>
      </c>
      <c r="AJ139" s="199">
        <v>11</v>
      </c>
      <c r="AK139" s="199">
        <v>4110</v>
      </c>
      <c r="AL139" s="199">
        <v>4110</v>
      </c>
      <c r="AM139" s="199">
        <v>151</v>
      </c>
      <c r="AN139" s="200">
        <v>1.05845591277</v>
      </c>
      <c r="AO139" s="201">
        <v>1</v>
      </c>
      <c r="AP139" s="214">
        <f t="shared" si="10"/>
        <v>1.05845591277</v>
      </c>
      <c r="AQ139" s="202">
        <v>4.3390029999999999</v>
      </c>
      <c r="AR139" s="203">
        <v>0.15231</v>
      </c>
      <c r="AS139" s="214">
        <f t="shared" si="11"/>
        <v>4.5926433808767682</v>
      </c>
      <c r="AT139" s="214">
        <f t="shared" si="12"/>
        <v>0.16121342007399869</v>
      </c>
      <c r="AU139" s="201">
        <v>0.97</v>
      </c>
      <c r="AV139" s="201">
        <v>0.95</v>
      </c>
      <c r="AW139" s="214">
        <f t="shared" si="13"/>
        <v>4.4548640794504646</v>
      </c>
      <c r="AX139" s="214">
        <f t="shared" si="14"/>
        <v>0.15315274907029874</v>
      </c>
    </row>
    <row r="140" spans="1:50">
      <c r="A140" s="199">
        <v>18</v>
      </c>
      <c r="B140" s="199" t="s">
        <v>135</v>
      </c>
      <c r="C140" s="199" t="s">
        <v>135</v>
      </c>
      <c r="D140" s="199" t="s">
        <v>52</v>
      </c>
      <c r="E140" s="199" t="s">
        <v>53</v>
      </c>
      <c r="F140" s="199" t="s">
        <v>54</v>
      </c>
      <c r="G140" s="199" t="s">
        <v>55</v>
      </c>
      <c r="H140" s="198"/>
      <c r="I140" s="199" t="s">
        <v>136</v>
      </c>
      <c r="J140" s="198"/>
      <c r="K140" s="199">
        <v>0</v>
      </c>
      <c r="L140" s="199">
        <v>0</v>
      </c>
      <c r="M140" s="200">
        <v>0</v>
      </c>
      <c r="N140" s="200">
        <v>0</v>
      </c>
      <c r="O140" s="198"/>
      <c r="P140" s="198"/>
      <c r="Q140" s="199" t="s">
        <v>137</v>
      </c>
      <c r="R140" s="200">
        <v>133.96</v>
      </c>
      <c r="S140" s="200">
        <v>133.96</v>
      </c>
      <c r="T140" s="198"/>
      <c r="U140" s="198"/>
      <c r="V140" s="198"/>
      <c r="W140" s="198"/>
      <c r="X140" s="198"/>
      <c r="Y140" s="198"/>
      <c r="Z140" s="198"/>
      <c r="AA140" s="199" t="s">
        <v>63</v>
      </c>
      <c r="AB140" s="199" t="s">
        <v>64</v>
      </c>
      <c r="AC140" s="199" t="s">
        <v>138</v>
      </c>
      <c r="AD140" s="199" t="s">
        <v>66</v>
      </c>
      <c r="AE140" s="199" t="s">
        <v>67</v>
      </c>
      <c r="AF140" s="199">
        <v>139050</v>
      </c>
      <c r="AG140" s="199" t="s">
        <v>142</v>
      </c>
      <c r="AH140" s="199">
        <v>3</v>
      </c>
      <c r="AI140" s="199" t="s">
        <v>90</v>
      </c>
      <c r="AJ140" s="199">
        <v>7</v>
      </c>
      <c r="AK140" s="199">
        <v>2110</v>
      </c>
      <c r="AL140" s="199">
        <v>2110</v>
      </c>
      <c r="AM140" s="199">
        <v>147</v>
      </c>
      <c r="AN140" s="200">
        <v>0.27312950613499998</v>
      </c>
      <c r="AO140" s="201">
        <v>1</v>
      </c>
      <c r="AP140" s="214">
        <f t="shared" si="10"/>
        <v>0.27312950613499998</v>
      </c>
      <c r="AQ140" s="202">
        <v>7.3213200000000001</v>
      </c>
      <c r="AR140" s="203">
        <v>1.2512300000000001</v>
      </c>
      <c r="AS140" s="214">
        <f t="shared" si="11"/>
        <v>1.9996685158562981</v>
      </c>
      <c r="AT140" s="214">
        <f t="shared" si="12"/>
        <v>0.34174783196129604</v>
      </c>
      <c r="AU140" s="201">
        <v>0.97</v>
      </c>
      <c r="AV140" s="201">
        <v>0.95</v>
      </c>
      <c r="AW140" s="214">
        <f t="shared" si="13"/>
        <v>1.9396784603806092</v>
      </c>
      <c r="AX140" s="214">
        <f t="shared" si="14"/>
        <v>0.32466044036323122</v>
      </c>
    </row>
    <row r="141" spans="1:50">
      <c r="A141" s="199">
        <v>18</v>
      </c>
      <c r="B141" s="199" t="s">
        <v>135</v>
      </c>
      <c r="C141" s="199" t="s">
        <v>135</v>
      </c>
      <c r="D141" s="199" t="s">
        <v>52</v>
      </c>
      <c r="E141" s="199" t="s">
        <v>53</v>
      </c>
      <c r="F141" s="199" t="s">
        <v>54</v>
      </c>
      <c r="G141" s="199" t="s">
        <v>55</v>
      </c>
      <c r="H141" s="198"/>
      <c r="I141" s="199" t="s">
        <v>136</v>
      </c>
      <c r="J141" s="198"/>
      <c r="K141" s="199">
        <v>0</v>
      </c>
      <c r="L141" s="199">
        <v>0</v>
      </c>
      <c r="M141" s="200">
        <v>0</v>
      </c>
      <c r="N141" s="200">
        <v>0</v>
      </c>
      <c r="O141" s="198"/>
      <c r="P141" s="198"/>
      <c r="Q141" s="199" t="s">
        <v>137</v>
      </c>
      <c r="R141" s="200">
        <v>133.96</v>
      </c>
      <c r="S141" s="200">
        <v>133.96</v>
      </c>
      <c r="T141" s="198"/>
      <c r="U141" s="198"/>
      <c r="V141" s="198"/>
      <c r="W141" s="198"/>
      <c r="X141" s="198"/>
      <c r="Y141" s="198"/>
      <c r="Z141" s="198"/>
      <c r="AA141" s="199" t="s">
        <v>63</v>
      </c>
      <c r="AB141" s="199" t="s">
        <v>64</v>
      </c>
      <c r="AC141" s="199" t="s">
        <v>138</v>
      </c>
      <c r="AD141" s="199" t="s">
        <v>66</v>
      </c>
      <c r="AE141" s="199" t="s">
        <v>67</v>
      </c>
      <c r="AF141" s="199">
        <v>139531</v>
      </c>
      <c r="AG141" s="199" t="s">
        <v>142</v>
      </c>
      <c r="AH141" s="199">
        <v>3</v>
      </c>
      <c r="AI141" s="199" t="s">
        <v>70</v>
      </c>
      <c r="AJ141" s="199">
        <v>13</v>
      </c>
      <c r="AK141" s="199">
        <v>6210</v>
      </c>
      <c r="AL141" s="199">
        <v>6210</v>
      </c>
      <c r="AM141" s="199">
        <v>153</v>
      </c>
      <c r="AN141" s="200">
        <v>2.68753383578E-2</v>
      </c>
      <c r="AO141" s="201">
        <v>0.999</v>
      </c>
      <c r="AP141" s="214">
        <f t="shared" si="10"/>
        <v>2.6848463019442201E-2</v>
      </c>
      <c r="AQ141" s="202">
        <v>3.0274450000000002</v>
      </c>
      <c r="AR141" s="203">
        <v>0.1004</v>
      </c>
      <c r="AS141" s="214">
        <f t="shared" si="11"/>
        <v>8.12822451258952E-2</v>
      </c>
      <c r="AT141" s="214">
        <f t="shared" si="12"/>
        <v>2.6955856871519971E-3</v>
      </c>
      <c r="AU141" s="201">
        <v>0.97</v>
      </c>
      <c r="AV141" s="201">
        <v>0.95</v>
      </c>
      <c r="AW141" s="214">
        <f t="shared" si="13"/>
        <v>7.8843777772118345E-2</v>
      </c>
      <c r="AX141" s="214">
        <f t="shared" si="14"/>
        <v>2.5608064027943973E-3</v>
      </c>
    </row>
    <row r="142" spans="1:50">
      <c r="A142" s="199">
        <v>18</v>
      </c>
      <c r="B142" s="199" t="s">
        <v>135</v>
      </c>
      <c r="C142" s="199" t="s">
        <v>135</v>
      </c>
      <c r="D142" s="199" t="s">
        <v>52</v>
      </c>
      <c r="E142" s="199" t="s">
        <v>53</v>
      </c>
      <c r="F142" s="199" t="s">
        <v>54</v>
      </c>
      <c r="G142" s="199" t="s">
        <v>55</v>
      </c>
      <c r="H142" s="198"/>
      <c r="I142" s="199" t="s">
        <v>136</v>
      </c>
      <c r="J142" s="198"/>
      <c r="K142" s="199">
        <v>0</v>
      </c>
      <c r="L142" s="199">
        <v>0</v>
      </c>
      <c r="M142" s="200">
        <v>0</v>
      </c>
      <c r="N142" s="200">
        <v>0</v>
      </c>
      <c r="O142" s="198"/>
      <c r="P142" s="198"/>
      <c r="Q142" s="199" t="s">
        <v>137</v>
      </c>
      <c r="R142" s="200">
        <v>133.96</v>
      </c>
      <c r="S142" s="200">
        <v>133.96</v>
      </c>
      <c r="T142" s="198"/>
      <c r="U142" s="198"/>
      <c r="V142" s="198"/>
      <c r="W142" s="198"/>
      <c r="X142" s="198"/>
      <c r="Y142" s="198"/>
      <c r="Z142" s="198"/>
      <c r="AA142" s="199" t="s">
        <v>63</v>
      </c>
      <c r="AB142" s="199" t="s">
        <v>64</v>
      </c>
      <c r="AC142" s="199" t="s">
        <v>138</v>
      </c>
      <c r="AD142" s="199" t="s">
        <v>66</v>
      </c>
      <c r="AE142" s="199" t="s">
        <v>67</v>
      </c>
      <c r="AF142" s="199">
        <v>139334</v>
      </c>
      <c r="AG142" s="199" t="s">
        <v>142</v>
      </c>
      <c r="AH142" s="199">
        <v>3</v>
      </c>
      <c r="AI142" s="199" t="s">
        <v>70</v>
      </c>
      <c r="AJ142" s="199">
        <v>13</v>
      </c>
      <c r="AK142" s="199">
        <v>6300</v>
      </c>
      <c r="AL142" s="199">
        <v>6300</v>
      </c>
      <c r="AM142" s="199">
        <v>153</v>
      </c>
      <c r="AN142" s="200">
        <v>6.1080836207900002E-2</v>
      </c>
      <c r="AO142" s="201">
        <v>0.999</v>
      </c>
      <c r="AP142" s="214">
        <f t="shared" si="10"/>
        <v>6.1019755371692103E-2</v>
      </c>
      <c r="AQ142" s="202">
        <v>3.0274450000000002</v>
      </c>
      <c r="AR142" s="203">
        <v>0.1004</v>
      </c>
      <c r="AS142" s="214">
        <f t="shared" si="11"/>
        <v>0.18473395330125242</v>
      </c>
      <c r="AT142" s="214">
        <f t="shared" si="12"/>
        <v>6.1263834393178876E-3</v>
      </c>
      <c r="AU142" s="201">
        <v>0.97</v>
      </c>
      <c r="AV142" s="201">
        <v>0.95</v>
      </c>
      <c r="AW142" s="214">
        <f t="shared" si="13"/>
        <v>0.17919193470221484</v>
      </c>
      <c r="AX142" s="214">
        <f t="shared" si="14"/>
        <v>5.8200642673519928E-3</v>
      </c>
    </row>
    <row r="143" spans="1:50">
      <c r="A143" s="199">
        <v>18</v>
      </c>
      <c r="B143" s="199" t="s">
        <v>135</v>
      </c>
      <c r="C143" s="199" t="s">
        <v>135</v>
      </c>
      <c r="D143" s="199" t="s">
        <v>52</v>
      </c>
      <c r="E143" s="199" t="s">
        <v>53</v>
      </c>
      <c r="F143" s="199" t="s">
        <v>54</v>
      </c>
      <c r="G143" s="199" t="s">
        <v>55</v>
      </c>
      <c r="H143" s="198"/>
      <c r="I143" s="199" t="s">
        <v>136</v>
      </c>
      <c r="J143" s="198"/>
      <c r="K143" s="199">
        <v>0</v>
      </c>
      <c r="L143" s="199">
        <v>0</v>
      </c>
      <c r="M143" s="200">
        <v>0</v>
      </c>
      <c r="N143" s="200">
        <v>0</v>
      </c>
      <c r="O143" s="198"/>
      <c r="P143" s="198"/>
      <c r="Q143" s="199" t="s">
        <v>137</v>
      </c>
      <c r="R143" s="200">
        <v>133.96</v>
      </c>
      <c r="S143" s="200">
        <v>133.96</v>
      </c>
      <c r="T143" s="198"/>
      <c r="U143" s="198"/>
      <c r="V143" s="198"/>
      <c r="W143" s="198"/>
      <c r="X143" s="198"/>
      <c r="Y143" s="198"/>
      <c r="Z143" s="198"/>
      <c r="AA143" s="199" t="s">
        <v>63</v>
      </c>
      <c r="AB143" s="199" t="s">
        <v>64</v>
      </c>
      <c r="AC143" s="199" t="s">
        <v>138</v>
      </c>
      <c r="AD143" s="199" t="s">
        <v>66</v>
      </c>
      <c r="AE143" s="199" t="s">
        <v>67</v>
      </c>
      <c r="AF143" s="199">
        <v>139249</v>
      </c>
      <c r="AG143" s="199" t="s">
        <v>142</v>
      </c>
      <c r="AH143" s="199">
        <v>3</v>
      </c>
      <c r="AI143" s="199" t="s">
        <v>69</v>
      </c>
      <c r="AJ143" s="199">
        <v>11</v>
      </c>
      <c r="AK143" s="199">
        <v>4430</v>
      </c>
      <c r="AL143" s="199">
        <v>4430</v>
      </c>
      <c r="AM143" s="199">
        <v>151</v>
      </c>
      <c r="AN143" s="200">
        <v>0.70435536273800003</v>
      </c>
      <c r="AO143" s="201">
        <v>1</v>
      </c>
      <c r="AP143" s="214">
        <f t="shared" si="10"/>
        <v>0.70435536273800003</v>
      </c>
      <c r="AQ143" s="202">
        <v>4.3390029999999999</v>
      </c>
      <c r="AR143" s="203">
        <v>0.15231</v>
      </c>
      <c r="AS143" s="214">
        <f t="shared" si="11"/>
        <v>3.0562000319862701</v>
      </c>
      <c r="AT143" s="214">
        <f t="shared" si="12"/>
        <v>0.10728036529862478</v>
      </c>
      <c r="AU143" s="201">
        <v>0.97</v>
      </c>
      <c r="AV143" s="201">
        <v>0.95</v>
      </c>
      <c r="AW143" s="214">
        <f t="shared" si="13"/>
        <v>2.964514031026682</v>
      </c>
      <c r="AX143" s="214">
        <f t="shared" si="14"/>
        <v>0.10191634703369354</v>
      </c>
    </row>
    <row r="144" spans="1:50">
      <c r="A144" s="199">
        <v>18</v>
      </c>
      <c r="B144" s="199" t="s">
        <v>135</v>
      </c>
      <c r="C144" s="199" t="s">
        <v>135</v>
      </c>
      <c r="D144" s="199" t="s">
        <v>52</v>
      </c>
      <c r="E144" s="199" t="s">
        <v>53</v>
      </c>
      <c r="F144" s="199" t="s">
        <v>54</v>
      </c>
      <c r="G144" s="199" t="s">
        <v>55</v>
      </c>
      <c r="H144" s="198"/>
      <c r="I144" s="199" t="s">
        <v>136</v>
      </c>
      <c r="J144" s="198"/>
      <c r="K144" s="199">
        <v>0</v>
      </c>
      <c r="L144" s="199">
        <v>0</v>
      </c>
      <c r="M144" s="200">
        <v>0</v>
      </c>
      <c r="N144" s="200">
        <v>0</v>
      </c>
      <c r="O144" s="198"/>
      <c r="P144" s="198"/>
      <c r="Q144" s="199" t="s">
        <v>137</v>
      </c>
      <c r="R144" s="200">
        <v>133.96</v>
      </c>
      <c r="S144" s="200">
        <v>133.96</v>
      </c>
      <c r="T144" s="198"/>
      <c r="U144" s="198"/>
      <c r="V144" s="198"/>
      <c r="W144" s="198"/>
      <c r="X144" s="198"/>
      <c r="Y144" s="198"/>
      <c r="Z144" s="198"/>
      <c r="AA144" s="199" t="s">
        <v>63</v>
      </c>
      <c r="AB144" s="199" t="s">
        <v>64</v>
      </c>
      <c r="AC144" s="199" t="s">
        <v>138</v>
      </c>
      <c r="AD144" s="199" t="s">
        <v>66</v>
      </c>
      <c r="AE144" s="199" t="s">
        <v>67</v>
      </c>
      <c r="AF144" s="199">
        <v>139669</v>
      </c>
      <c r="AG144" s="199" t="s">
        <v>142</v>
      </c>
      <c r="AH144" s="199">
        <v>3</v>
      </c>
      <c r="AI144" s="199" t="s">
        <v>69</v>
      </c>
      <c r="AJ144" s="199">
        <v>11</v>
      </c>
      <c r="AK144" s="199">
        <v>4110</v>
      </c>
      <c r="AL144" s="199">
        <v>4110</v>
      </c>
      <c r="AM144" s="199">
        <v>151</v>
      </c>
      <c r="AN144" s="200">
        <v>2.4722017437199999</v>
      </c>
      <c r="AO144" s="201">
        <v>1</v>
      </c>
      <c r="AP144" s="214">
        <f t="shared" si="10"/>
        <v>2.4722017437199999</v>
      </c>
      <c r="AQ144" s="202">
        <v>4.3390029999999999</v>
      </c>
      <c r="AR144" s="203">
        <v>0.15231</v>
      </c>
      <c r="AS144" s="214">
        <f t="shared" si="11"/>
        <v>10.726890782606311</v>
      </c>
      <c r="AT144" s="214">
        <f t="shared" si="12"/>
        <v>0.37654104758599316</v>
      </c>
      <c r="AU144" s="201">
        <v>0.97</v>
      </c>
      <c r="AV144" s="201">
        <v>0.95</v>
      </c>
      <c r="AW144" s="214">
        <f t="shared" si="13"/>
        <v>10.405084059128122</v>
      </c>
      <c r="AX144" s="214">
        <f t="shared" si="14"/>
        <v>0.3577139952066935</v>
      </c>
    </row>
    <row r="145" spans="1:50">
      <c r="A145" s="199">
        <v>18</v>
      </c>
      <c r="B145" s="199" t="s">
        <v>135</v>
      </c>
      <c r="C145" s="199" t="s">
        <v>135</v>
      </c>
      <c r="D145" s="199" t="s">
        <v>52</v>
      </c>
      <c r="E145" s="199" t="s">
        <v>53</v>
      </c>
      <c r="F145" s="199" t="s">
        <v>54</v>
      </c>
      <c r="G145" s="199" t="s">
        <v>55</v>
      </c>
      <c r="H145" s="198"/>
      <c r="I145" s="199" t="s">
        <v>136</v>
      </c>
      <c r="J145" s="198"/>
      <c r="K145" s="199">
        <v>0</v>
      </c>
      <c r="L145" s="199">
        <v>0</v>
      </c>
      <c r="M145" s="200">
        <v>0</v>
      </c>
      <c r="N145" s="200">
        <v>0</v>
      </c>
      <c r="O145" s="198"/>
      <c r="P145" s="198"/>
      <c r="Q145" s="199" t="s">
        <v>137</v>
      </c>
      <c r="R145" s="200">
        <v>133.96</v>
      </c>
      <c r="S145" s="200">
        <v>133.96</v>
      </c>
      <c r="T145" s="198"/>
      <c r="U145" s="198"/>
      <c r="V145" s="198"/>
      <c r="W145" s="198"/>
      <c r="X145" s="198"/>
      <c r="Y145" s="198"/>
      <c r="Z145" s="198"/>
      <c r="AA145" s="199" t="s">
        <v>63</v>
      </c>
      <c r="AB145" s="199" t="s">
        <v>64</v>
      </c>
      <c r="AC145" s="199" t="s">
        <v>138</v>
      </c>
      <c r="AD145" s="199" t="s">
        <v>66</v>
      </c>
      <c r="AE145" s="199" t="s">
        <v>67</v>
      </c>
      <c r="AF145" s="199">
        <v>139686</v>
      </c>
      <c r="AG145" s="199" t="s">
        <v>142</v>
      </c>
      <c r="AH145" s="199">
        <v>3</v>
      </c>
      <c r="AI145" s="199" t="s">
        <v>70</v>
      </c>
      <c r="AJ145" s="199">
        <v>13</v>
      </c>
      <c r="AK145" s="199">
        <v>6170</v>
      </c>
      <c r="AL145" s="199">
        <v>6170</v>
      </c>
      <c r="AM145" s="199">
        <v>153</v>
      </c>
      <c r="AN145" s="200">
        <v>0.38414758298200002</v>
      </c>
      <c r="AO145" s="201">
        <v>0.999</v>
      </c>
      <c r="AP145" s="214">
        <f t="shared" si="10"/>
        <v>0.38376343539901803</v>
      </c>
      <c r="AQ145" s="202">
        <v>3.0274450000000002</v>
      </c>
      <c r="AR145" s="203">
        <v>0.1004</v>
      </c>
      <c r="AS145" s="214">
        <f t="shared" si="11"/>
        <v>1.1618226936815801</v>
      </c>
      <c r="AT145" s="214">
        <f t="shared" si="12"/>
        <v>3.8529848914061408E-2</v>
      </c>
      <c r="AU145" s="201">
        <v>0.97</v>
      </c>
      <c r="AV145" s="201">
        <v>0.95</v>
      </c>
      <c r="AW145" s="214">
        <f t="shared" si="13"/>
        <v>1.1269680128711326</v>
      </c>
      <c r="AX145" s="214">
        <f t="shared" si="14"/>
        <v>3.6603356468358335E-2</v>
      </c>
    </row>
    <row r="146" spans="1:50">
      <c r="A146" s="199">
        <v>18</v>
      </c>
      <c r="B146" s="199" t="s">
        <v>135</v>
      </c>
      <c r="C146" s="199" t="s">
        <v>135</v>
      </c>
      <c r="D146" s="199" t="s">
        <v>52</v>
      </c>
      <c r="E146" s="199" t="s">
        <v>53</v>
      </c>
      <c r="F146" s="199" t="s">
        <v>54</v>
      </c>
      <c r="G146" s="199" t="s">
        <v>55</v>
      </c>
      <c r="H146" s="198"/>
      <c r="I146" s="199" t="s">
        <v>136</v>
      </c>
      <c r="J146" s="198"/>
      <c r="K146" s="199">
        <v>0</v>
      </c>
      <c r="L146" s="199">
        <v>0</v>
      </c>
      <c r="M146" s="200">
        <v>0</v>
      </c>
      <c r="N146" s="200">
        <v>0</v>
      </c>
      <c r="O146" s="198"/>
      <c r="P146" s="198"/>
      <c r="Q146" s="199" t="s">
        <v>137</v>
      </c>
      <c r="R146" s="200">
        <v>133.96</v>
      </c>
      <c r="S146" s="200">
        <v>133.96</v>
      </c>
      <c r="T146" s="198"/>
      <c r="U146" s="198"/>
      <c r="V146" s="198"/>
      <c r="W146" s="198"/>
      <c r="X146" s="198"/>
      <c r="Y146" s="198"/>
      <c r="Z146" s="198"/>
      <c r="AA146" s="199" t="s">
        <v>63</v>
      </c>
      <c r="AB146" s="199" t="s">
        <v>64</v>
      </c>
      <c r="AC146" s="199" t="s">
        <v>138</v>
      </c>
      <c r="AD146" s="199" t="s">
        <v>66</v>
      </c>
      <c r="AE146" s="199" t="s">
        <v>67</v>
      </c>
      <c r="AF146" s="199">
        <v>139782</v>
      </c>
      <c r="AG146" s="199" t="s">
        <v>142</v>
      </c>
      <c r="AH146" s="199">
        <v>3</v>
      </c>
      <c r="AI146" s="199" t="s">
        <v>92</v>
      </c>
      <c r="AJ146" s="199">
        <v>1</v>
      </c>
      <c r="AK146" s="199">
        <v>1100</v>
      </c>
      <c r="AL146" s="199">
        <v>1100</v>
      </c>
      <c r="AM146" s="199">
        <v>141</v>
      </c>
      <c r="AN146" s="200">
        <v>0.24389082254200001</v>
      </c>
      <c r="AO146" s="201">
        <v>1</v>
      </c>
      <c r="AP146" s="214">
        <f t="shared" si="10"/>
        <v>0.24389082254200001</v>
      </c>
      <c r="AQ146" s="202">
        <v>4.7653350000000003</v>
      </c>
      <c r="AR146" s="203">
        <v>0.83509</v>
      </c>
      <c r="AS146" s="214">
        <f t="shared" si="11"/>
        <v>1.1622214728381817</v>
      </c>
      <c r="AT146" s="214">
        <f t="shared" si="12"/>
        <v>0.2036707869965988</v>
      </c>
      <c r="AU146" s="201">
        <v>0.97</v>
      </c>
      <c r="AV146" s="201">
        <v>0.95</v>
      </c>
      <c r="AW146" s="214">
        <f t="shared" si="13"/>
        <v>1.1273548286530362</v>
      </c>
      <c r="AX146" s="214">
        <f t="shared" si="14"/>
        <v>0.19348724764676883</v>
      </c>
    </row>
    <row r="147" spans="1:50">
      <c r="A147" s="199">
        <v>18</v>
      </c>
      <c r="B147" s="199" t="s">
        <v>135</v>
      </c>
      <c r="C147" s="199" t="s">
        <v>135</v>
      </c>
      <c r="D147" s="199" t="s">
        <v>52</v>
      </c>
      <c r="E147" s="199" t="s">
        <v>53</v>
      </c>
      <c r="F147" s="199" t="s">
        <v>54</v>
      </c>
      <c r="G147" s="199" t="s">
        <v>55</v>
      </c>
      <c r="H147" s="198"/>
      <c r="I147" s="199" t="s">
        <v>136</v>
      </c>
      <c r="J147" s="198"/>
      <c r="K147" s="199">
        <v>0</v>
      </c>
      <c r="L147" s="199">
        <v>0</v>
      </c>
      <c r="M147" s="200">
        <v>0</v>
      </c>
      <c r="N147" s="200">
        <v>0</v>
      </c>
      <c r="O147" s="198"/>
      <c r="P147" s="198"/>
      <c r="Q147" s="199" t="s">
        <v>137</v>
      </c>
      <c r="R147" s="200">
        <v>133.96</v>
      </c>
      <c r="S147" s="200">
        <v>133.96</v>
      </c>
      <c r="T147" s="198"/>
      <c r="U147" s="198"/>
      <c r="V147" s="198"/>
      <c r="W147" s="198"/>
      <c r="X147" s="198"/>
      <c r="Y147" s="198"/>
      <c r="Z147" s="198"/>
      <c r="AA147" s="199" t="s">
        <v>63</v>
      </c>
      <c r="AB147" s="199" t="s">
        <v>64</v>
      </c>
      <c r="AC147" s="199" t="s">
        <v>138</v>
      </c>
      <c r="AD147" s="199" t="s">
        <v>66</v>
      </c>
      <c r="AE147" s="199" t="s">
        <v>67</v>
      </c>
      <c r="AF147" s="199">
        <v>139050</v>
      </c>
      <c r="AG147" s="199" t="s">
        <v>142</v>
      </c>
      <c r="AH147" s="199">
        <v>3</v>
      </c>
      <c r="AI147" s="199" t="s">
        <v>90</v>
      </c>
      <c r="AJ147" s="199">
        <v>7</v>
      </c>
      <c r="AK147" s="199">
        <v>2110</v>
      </c>
      <c r="AL147" s="199">
        <v>2110</v>
      </c>
      <c r="AM147" s="199">
        <v>147</v>
      </c>
      <c r="AN147" s="200">
        <v>0.90220114893400005</v>
      </c>
      <c r="AO147" s="201">
        <v>1</v>
      </c>
      <c r="AP147" s="214">
        <f t="shared" si="10"/>
        <v>0.90220114893400005</v>
      </c>
      <c r="AQ147" s="202">
        <v>7.3213200000000001</v>
      </c>
      <c r="AR147" s="203">
        <v>1.2512300000000001</v>
      </c>
      <c r="AS147" s="214">
        <f t="shared" si="11"/>
        <v>6.6053033157134733</v>
      </c>
      <c r="AT147" s="214">
        <f t="shared" si="12"/>
        <v>1.128861143580689</v>
      </c>
      <c r="AU147" s="201">
        <v>0.97</v>
      </c>
      <c r="AV147" s="201">
        <v>0.95</v>
      </c>
      <c r="AW147" s="214">
        <f t="shared" si="13"/>
        <v>6.4071442162420693</v>
      </c>
      <c r="AX147" s="214">
        <f t="shared" si="14"/>
        <v>1.0724180864016546</v>
      </c>
    </row>
    <row r="148" spans="1:50">
      <c r="A148" s="199">
        <v>18</v>
      </c>
      <c r="B148" s="199" t="s">
        <v>135</v>
      </c>
      <c r="C148" s="199" t="s">
        <v>135</v>
      </c>
      <c r="D148" s="199" t="s">
        <v>52</v>
      </c>
      <c r="E148" s="199" t="s">
        <v>53</v>
      </c>
      <c r="F148" s="199" t="s">
        <v>54</v>
      </c>
      <c r="G148" s="199" t="s">
        <v>55</v>
      </c>
      <c r="H148" s="198"/>
      <c r="I148" s="199" t="s">
        <v>136</v>
      </c>
      <c r="J148" s="198"/>
      <c r="K148" s="199">
        <v>0</v>
      </c>
      <c r="L148" s="199">
        <v>0</v>
      </c>
      <c r="M148" s="200">
        <v>0</v>
      </c>
      <c r="N148" s="200">
        <v>0</v>
      </c>
      <c r="O148" s="198"/>
      <c r="P148" s="198"/>
      <c r="Q148" s="199" t="s">
        <v>137</v>
      </c>
      <c r="R148" s="200">
        <v>133.96</v>
      </c>
      <c r="S148" s="200">
        <v>133.96</v>
      </c>
      <c r="T148" s="198"/>
      <c r="U148" s="198"/>
      <c r="V148" s="198"/>
      <c r="W148" s="198"/>
      <c r="X148" s="198"/>
      <c r="Y148" s="198"/>
      <c r="Z148" s="198"/>
      <c r="AA148" s="199" t="s">
        <v>63</v>
      </c>
      <c r="AB148" s="199" t="s">
        <v>64</v>
      </c>
      <c r="AC148" s="199" t="s">
        <v>138</v>
      </c>
      <c r="AD148" s="199" t="s">
        <v>66</v>
      </c>
      <c r="AE148" s="199" t="s">
        <v>67</v>
      </c>
      <c r="AF148" s="199">
        <v>139531</v>
      </c>
      <c r="AG148" s="199" t="s">
        <v>142</v>
      </c>
      <c r="AH148" s="199">
        <v>3</v>
      </c>
      <c r="AI148" s="199" t="s">
        <v>70</v>
      </c>
      <c r="AJ148" s="199">
        <v>13</v>
      </c>
      <c r="AK148" s="199">
        <v>6210</v>
      </c>
      <c r="AL148" s="199">
        <v>6210</v>
      </c>
      <c r="AM148" s="199">
        <v>153</v>
      </c>
      <c r="AN148" s="200">
        <v>9.3356007840599997E-2</v>
      </c>
      <c r="AO148" s="201">
        <v>0.999</v>
      </c>
      <c r="AP148" s="214">
        <f t="shared" si="10"/>
        <v>9.3262651832759391E-2</v>
      </c>
      <c r="AQ148" s="202">
        <v>3.0274450000000002</v>
      </c>
      <c r="AR148" s="203">
        <v>0.1004</v>
      </c>
      <c r="AS148" s="214">
        <f t="shared" si="11"/>
        <v>0.28234754897782827</v>
      </c>
      <c r="AT148" s="214">
        <f t="shared" si="12"/>
        <v>9.3635702440090438E-3</v>
      </c>
      <c r="AU148" s="201">
        <v>0.97</v>
      </c>
      <c r="AV148" s="201">
        <v>0.95</v>
      </c>
      <c r="AW148" s="214">
        <f t="shared" si="13"/>
        <v>0.27387712250849339</v>
      </c>
      <c r="AX148" s="214">
        <f t="shared" si="14"/>
        <v>8.8953917318085919E-3</v>
      </c>
    </row>
    <row r="149" spans="1:50">
      <c r="A149" s="199">
        <v>18</v>
      </c>
      <c r="B149" s="199" t="s">
        <v>135</v>
      </c>
      <c r="C149" s="199" t="s">
        <v>135</v>
      </c>
      <c r="D149" s="199" t="s">
        <v>52</v>
      </c>
      <c r="E149" s="199" t="s">
        <v>53</v>
      </c>
      <c r="F149" s="199" t="s">
        <v>54</v>
      </c>
      <c r="G149" s="199" t="s">
        <v>55</v>
      </c>
      <c r="H149" s="198"/>
      <c r="I149" s="199" t="s">
        <v>136</v>
      </c>
      <c r="J149" s="198"/>
      <c r="K149" s="199">
        <v>0</v>
      </c>
      <c r="L149" s="199">
        <v>0</v>
      </c>
      <c r="M149" s="200">
        <v>0</v>
      </c>
      <c r="N149" s="200">
        <v>0</v>
      </c>
      <c r="O149" s="198"/>
      <c r="P149" s="198"/>
      <c r="Q149" s="199" t="s">
        <v>137</v>
      </c>
      <c r="R149" s="200">
        <v>133.96</v>
      </c>
      <c r="S149" s="200">
        <v>133.96</v>
      </c>
      <c r="T149" s="198"/>
      <c r="U149" s="198"/>
      <c r="V149" s="198"/>
      <c r="W149" s="198"/>
      <c r="X149" s="198"/>
      <c r="Y149" s="198"/>
      <c r="Z149" s="198"/>
      <c r="AA149" s="199" t="s">
        <v>63</v>
      </c>
      <c r="AB149" s="199" t="s">
        <v>64</v>
      </c>
      <c r="AC149" s="199" t="s">
        <v>138</v>
      </c>
      <c r="AD149" s="199" t="s">
        <v>66</v>
      </c>
      <c r="AE149" s="199" t="s">
        <v>67</v>
      </c>
      <c r="AF149" s="199">
        <v>139334</v>
      </c>
      <c r="AG149" s="199" t="s">
        <v>142</v>
      </c>
      <c r="AH149" s="199">
        <v>3</v>
      </c>
      <c r="AI149" s="199" t="s">
        <v>70</v>
      </c>
      <c r="AJ149" s="199">
        <v>13</v>
      </c>
      <c r="AK149" s="199">
        <v>6300</v>
      </c>
      <c r="AL149" s="199">
        <v>6300</v>
      </c>
      <c r="AM149" s="199">
        <v>153</v>
      </c>
      <c r="AN149" s="200">
        <v>0.181828631193</v>
      </c>
      <c r="AO149" s="201">
        <v>0.999</v>
      </c>
      <c r="AP149" s="214">
        <f t="shared" si="10"/>
        <v>0.18164680256180699</v>
      </c>
      <c r="AQ149" s="202">
        <v>3.0274450000000002</v>
      </c>
      <c r="AR149" s="203">
        <v>0.1004</v>
      </c>
      <c r="AS149" s="214">
        <f t="shared" si="11"/>
        <v>0.54992570418172981</v>
      </c>
      <c r="AT149" s="214">
        <f t="shared" si="12"/>
        <v>1.8237338977205423E-2</v>
      </c>
      <c r="AU149" s="201">
        <v>0.97</v>
      </c>
      <c r="AV149" s="201">
        <v>0.95</v>
      </c>
      <c r="AW149" s="214">
        <f t="shared" si="13"/>
        <v>0.53342793305627789</v>
      </c>
      <c r="AX149" s="214">
        <f t="shared" si="14"/>
        <v>1.7325472028345151E-2</v>
      </c>
    </row>
    <row r="150" spans="1:50">
      <c r="A150" s="199">
        <v>18</v>
      </c>
      <c r="B150" s="199" t="s">
        <v>135</v>
      </c>
      <c r="C150" s="199" t="s">
        <v>135</v>
      </c>
      <c r="D150" s="199" t="s">
        <v>52</v>
      </c>
      <c r="E150" s="199" t="s">
        <v>53</v>
      </c>
      <c r="F150" s="199" t="s">
        <v>54</v>
      </c>
      <c r="G150" s="199" t="s">
        <v>55</v>
      </c>
      <c r="H150" s="198"/>
      <c r="I150" s="199" t="s">
        <v>136</v>
      </c>
      <c r="J150" s="198"/>
      <c r="K150" s="199">
        <v>0</v>
      </c>
      <c r="L150" s="199">
        <v>0</v>
      </c>
      <c r="M150" s="200">
        <v>0</v>
      </c>
      <c r="N150" s="200">
        <v>0</v>
      </c>
      <c r="O150" s="198"/>
      <c r="P150" s="198"/>
      <c r="Q150" s="199" t="s">
        <v>137</v>
      </c>
      <c r="R150" s="200">
        <v>133.96</v>
      </c>
      <c r="S150" s="200">
        <v>133.96</v>
      </c>
      <c r="T150" s="198"/>
      <c r="U150" s="198"/>
      <c r="V150" s="198"/>
      <c r="W150" s="198"/>
      <c r="X150" s="198"/>
      <c r="Y150" s="198"/>
      <c r="Z150" s="198"/>
      <c r="AA150" s="199" t="s">
        <v>63</v>
      </c>
      <c r="AB150" s="199" t="s">
        <v>64</v>
      </c>
      <c r="AC150" s="199" t="s">
        <v>138</v>
      </c>
      <c r="AD150" s="199" t="s">
        <v>66</v>
      </c>
      <c r="AE150" s="199" t="s">
        <v>67</v>
      </c>
      <c r="AF150" s="199">
        <v>139050</v>
      </c>
      <c r="AG150" s="199" t="s">
        <v>142</v>
      </c>
      <c r="AH150" s="199">
        <v>3</v>
      </c>
      <c r="AI150" s="199" t="s">
        <v>90</v>
      </c>
      <c r="AJ150" s="199">
        <v>7</v>
      </c>
      <c r="AK150" s="199">
        <v>2110</v>
      </c>
      <c r="AL150" s="199">
        <v>2110</v>
      </c>
      <c r="AM150" s="199">
        <v>147</v>
      </c>
      <c r="AN150" s="200">
        <v>5.9879755173999998</v>
      </c>
      <c r="AO150" s="201">
        <v>1</v>
      </c>
      <c r="AP150" s="214">
        <f t="shared" si="10"/>
        <v>5.9879755173999998</v>
      </c>
      <c r="AQ150" s="202">
        <v>7.3213200000000001</v>
      </c>
      <c r="AR150" s="203">
        <v>1.2512300000000001</v>
      </c>
      <c r="AS150" s="214">
        <f t="shared" si="11"/>
        <v>43.839884915050966</v>
      </c>
      <c r="AT150" s="214">
        <f t="shared" si="12"/>
        <v>7.4923346066364021</v>
      </c>
      <c r="AU150" s="201">
        <v>0.97</v>
      </c>
      <c r="AV150" s="201">
        <v>0.95</v>
      </c>
      <c r="AW150" s="214">
        <f t="shared" si="13"/>
        <v>42.524688367599438</v>
      </c>
      <c r="AX150" s="214">
        <f t="shared" si="14"/>
        <v>7.1177178763045816</v>
      </c>
    </row>
    <row r="151" spans="1:50">
      <c r="A151" s="199">
        <v>18</v>
      </c>
      <c r="B151" s="199" t="s">
        <v>135</v>
      </c>
      <c r="C151" s="199" t="s">
        <v>135</v>
      </c>
      <c r="D151" s="199" t="s">
        <v>52</v>
      </c>
      <c r="E151" s="199" t="s">
        <v>53</v>
      </c>
      <c r="F151" s="199" t="s">
        <v>54</v>
      </c>
      <c r="G151" s="199" t="s">
        <v>55</v>
      </c>
      <c r="H151" s="198"/>
      <c r="I151" s="199" t="s">
        <v>136</v>
      </c>
      <c r="J151" s="198"/>
      <c r="K151" s="199">
        <v>0</v>
      </c>
      <c r="L151" s="199">
        <v>0</v>
      </c>
      <c r="M151" s="200">
        <v>0</v>
      </c>
      <c r="N151" s="200">
        <v>0</v>
      </c>
      <c r="O151" s="198"/>
      <c r="P151" s="198"/>
      <c r="Q151" s="199" t="s">
        <v>137</v>
      </c>
      <c r="R151" s="200">
        <v>133.96</v>
      </c>
      <c r="S151" s="200">
        <v>133.96</v>
      </c>
      <c r="T151" s="198"/>
      <c r="U151" s="198"/>
      <c r="V151" s="198"/>
      <c r="W151" s="198"/>
      <c r="X151" s="198"/>
      <c r="Y151" s="198"/>
      <c r="Z151" s="198"/>
      <c r="AA151" s="199" t="s">
        <v>63</v>
      </c>
      <c r="AB151" s="199" t="s">
        <v>64</v>
      </c>
      <c r="AC151" s="199" t="s">
        <v>138</v>
      </c>
      <c r="AD151" s="199" t="s">
        <v>66</v>
      </c>
      <c r="AE151" s="199" t="s">
        <v>67</v>
      </c>
      <c r="AF151" s="199">
        <v>139211</v>
      </c>
      <c r="AG151" s="199" t="s">
        <v>142</v>
      </c>
      <c r="AH151" s="199">
        <v>3</v>
      </c>
      <c r="AI151" s="199" t="s">
        <v>70</v>
      </c>
      <c r="AJ151" s="199">
        <v>13</v>
      </c>
      <c r="AK151" s="199">
        <v>6210</v>
      </c>
      <c r="AL151" s="199">
        <v>6210</v>
      </c>
      <c r="AM151" s="199">
        <v>153</v>
      </c>
      <c r="AN151" s="200">
        <v>2.6849947276899998E-2</v>
      </c>
      <c r="AO151" s="201">
        <v>0.999</v>
      </c>
      <c r="AP151" s="214">
        <f t="shared" si="10"/>
        <v>2.6823097329623097E-2</v>
      </c>
      <c r="AQ151" s="202">
        <v>3.0274450000000002</v>
      </c>
      <c r="AR151" s="203">
        <v>0.1004</v>
      </c>
      <c r="AS151" s="214">
        <f t="shared" si="11"/>
        <v>8.1205451895080799E-2</v>
      </c>
      <c r="AT151" s="214">
        <f t="shared" si="12"/>
        <v>2.6930389718941589E-3</v>
      </c>
      <c r="AU151" s="201">
        <v>0.97</v>
      </c>
      <c r="AV151" s="201">
        <v>0.95</v>
      </c>
      <c r="AW151" s="214">
        <f t="shared" si="13"/>
        <v>7.8769288338228369E-2</v>
      </c>
      <c r="AX151" s="214">
        <f t="shared" si="14"/>
        <v>2.558387023299451E-3</v>
      </c>
    </row>
    <row r="152" spans="1:50">
      <c r="A152" s="199">
        <v>18</v>
      </c>
      <c r="B152" s="199" t="s">
        <v>135</v>
      </c>
      <c r="C152" s="199" t="s">
        <v>135</v>
      </c>
      <c r="D152" s="199" t="s">
        <v>52</v>
      </c>
      <c r="E152" s="199" t="s">
        <v>53</v>
      </c>
      <c r="F152" s="199" t="s">
        <v>54</v>
      </c>
      <c r="G152" s="199" t="s">
        <v>55</v>
      </c>
      <c r="H152" s="198"/>
      <c r="I152" s="199" t="s">
        <v>136</v>
      </c>
      <c r="J152" s="198"/>
      <c r="K152" s="199">
        <v>0</v>
      </c>
      <c r="L152" s="199">
        <v>0</v>
      </c>
      <c r="M152" s="200">
        <v>0</v>
      </c>
      <c r="N152" s="200">
        <v>0</v>
      </c>
      <c r="O152" s="198"/>
      <c r="P152" s="198"/>
      <c r="Q152" s="199" t="s">
        <v>137</v>
      </c>
      <c r="R152" s="200">
        <v>133.96</v>
      </c>
      <c r="S152" s="200">
        <v>133.96</v>
      </c>
      <c r="T152" s="198"/>
      <c r="U152" s="198"/>
      <c r="V152" s="198"/>
      <c r="W152" s="198"/>
      <c r="X152" s="198"/>
      <c r="Y152" s="198"/>
      <c r="Z152" s="198"/>
      <c r="AA152" s="199" t="s">
        <v>63</v>
      </c>
      <c r="AB152" s="199" t="s">
        <v>64</v>
      </c>
      <c r="AC152" s="199" t="s">
        <v>138</v>
      </c>
      <c r="AD152" s="199" t="s">
        <v>66</v>
      </c>
      <c r="AE152" s="199" t="s">
        <v>67</v>
      </c>
      <c r="AF152" s="199">
        <v>139244</v>
      </c>
      <c r="AG152" s="199" t="s">
        <v>142</v>
      </c>
      <c r="AH152" s="199">
        <v>3</v>
      </c>
      <c r="AI152" s="199" t="s">
        <v>69</v>
      </c>
      <c r="AJ152" s="199">
        <v>11</v>
      </c>
      <c r="AK152" s="199">
        <v>4110</v>
      </c>
      <c r="AL152" s="199">
        <v>4110</v>
      </c>
      <c r="AM152" s="199">
        <v>151</v>
      </c>
      <c r="AN152" s="200">
        <v>0.11316947036699999</v>
      </c>
      <c r="AO152" s="201">
        <v>1</v>
      </c>
      <c r="AP152" s="214">
        <f t="shared" si="10"/>
        <v>0.11316947036699999</v>
      </c>
      <c r="AQ152" s="202">
        <v>4.3390029999999999</v>
      </c>
      <c r="AR152" s="203">
        <v>0.15231</v>
      </c>
      <c r="AS152" s="214">
        <f t="shared" si="11"/>
        <v>0.49104267143082408</v>
      </c>
      <c r="AT152" s="214">
        <f t="shared" si="12"/>
        <v>1.7236842031597768E-2</v>
      </c>
      <c r="AU152" s="201">
        <v>0.97</v>
      </c>
      <c r="AV152" s="201">
        <v>0.95</v>
      </c>
      <c r="AW152" s="214">
        <f t="shared" si="13"/>
        <v>0.47631139128789934</v>
      </c>
      <c r="AX152" s="214">
        <f t="shared" si="14"/>
        <v>1.637499993001788E-2</v>
      </c>
    </row>
    <row r="153" spans="1:50">
      <c r="A153" s="199">
        <v>18</v>
      </c>
      <c r="B153" s="199" t="s">
        <v>135</v>
      </c>
      <c r="C153" s="199" t="s">
        <v>135</v>
      </c>
      <c r="D153" s="199" t="s">
        <v>52</v>
      </c>
      <c r="E153" s="199" t="s">
        <v>53</v>
      </c>
      <c r="F153" s="199" t="s">
        <v>54</v>
      </c>
      <c r="G153" s="199" t="s">
        <v>55</v>
      </c>
      <c r="H153" s="198"/>
      <c r="I153" s="199" t="s">
        <v>136</v>
      </c>
      <c r="J153" s="198"/>
      <c r="K153" s="199">
        <v>0</v>
      </c>
      <c r="L153" s="199">
        <v>0</v>
      </c>
      <c r="M153" s="200">
        <v>0</v>
      </c>
      <c r="N153" s="200">
        <v>0</v>
      </c>
      <c r="O153" s="198"/>
      <c r="P153" s="198"/>
      <c r="Q153" s="199" t="s">
        <v>137</v>
      </c>
      <c r="R153" s="200">
        <v>133.96</v>
      </c>
      <c r="S153" s="200">
        <v>133.96</v>
      </c>
      <c r="T153" s="198"/>
      <c r="U153" s="198"/>
      <c r="V153" s="198"/>
      <c r="W153" s="198"/>
      <c r="X153" s="198"/>
      <c r="Y153" s="198"/>
      <c r="Z153" s="198"/>
      <c r="AA153" s="199" t="s">
        <v>63</v>
      </c>
      <c r="AB153" s="199" t="s">
        <v>64</v>
      </c>
      <c r="AC153" s="199" t="s">
        <v>138</v>
      </c>
      <c r="AD153" s="199" t="s">
        <v>66</v>
      </c>
      <c r="AE153" s="199" t="s">
        <v>67</v>
      </c>
      <c r="AF153" s="199">
        <v>139334</v>
      </c>
      <c r="AG153" s="199" t="s">
        <v>142</v>
      </c>
      <c r="AH153" s="199">
        <v>3</v>
      </c>
      <c r="AI153" s="199" t="s">
        <v>70</v>
      </c>
      <c r="AJ153" s="199">
        <v>13</v>
      </c>
      <c r="AK153" s="199">
        <v>6300</v>
      </c>
      <c r="AL153" s="199">
        <v>6300</v>
      </c>
      <c r="AM153" s="199">
        <v>153</v>
      </c>
      <c r="AN153" s="200">
        <v>4.51776409396E-2</v>
      </c>
      <c r="AO153" s="201">
        <v>0.999</v>
      </c>
      <c r="AP153" s="214">
        <f t="shared" si="10"/>
        <v>4.51324632986604E-2</v>
      </c>
      <c r="AQ153" s="202">
        <v>3.0274450000000002</v>
      </c>
      <c r="AR153" s="203">
        <v>0.1004</v>
      </c>
      <c r="AS153" s="214">
        <f t="shared" si="11"/>
        <v>0.13663605035121293</v>
      </c>
      <c r="AT153" s="214">
        <f t="shared" si="12"/>
        <v>4.5312993151855043E-3</v>
      </c>
      <c r="AU153" s="201">
        <v>0.97</v>
      </c>
      <c r="AV153" s="201">
        <v>0.95</v>
      </c>
      <c r="AW153" s="214">
        <f t="shared" si="13"/>
        <v>0.13253696884067653</v>
      </c>
      <c r="AX153" s="214">
        <f t="shared" si="14"/>
        <v>4.3047343494262286E-3</v>
      </c>
    </row>
    <row r="154" spans="1:50">
      <c r="A154" s="199">
        <v>18</v>
      </c>
      <c r="B154" s="199" t="s">
        <v>135</v>
      </c>
      <c r="C154" s="199" t="s">
        <v>135</v>
      </c>
      <c r="D154" s="199" t="s">
        <v>52</v>
      </c>
      <c r="E154" s="199" t="s">
        <v>53</v>
      </c>
      <c r="F154" s="199" t="s">
        <v>54</v>
      </c>
      <c r="G154" s="199" t="s">
        <v>55</v>
      </c>
      <c r="H154" s="198"/>
      <c r="I154" s="199" t="s">
        <v>136</v>
      </c>
      <c r="J154" s="198"/>
      <c r="K154" s="199">
        <v>0</v>
      </c>
      <c r="L154" s="199">
        <v>0</v>
      </c>
      <c r="M154" s="200">
        <v>0</v>
      </c>
      <c r="N154" s="200">
        <v>0</v>
      </c>
      <c r="O154" s="198"/>
      <c r="P154" s="198"/>
      <c r="Q154" s="199" t="s">
        <v>137</v>
      </c>
      <c r="R154" s="200">
        <v>133.96</v>
      </c>
      <c r="S154" s="200">
        <v>133.96</v>
      </c>
      <c r="T154" s="198"/>
      <c r="U154" s="198"/>
      <c r="V154" s="198"/>
      <c r="W154" s="198"/>
      <c r="X154" s="198"/>
      <c r="Y154" s="198"/>
      <c r="Z154" s="198"/>
      <c r="AA154" s="199" t="s">
        <v>63</v>
      </c>
      <c r="AB154" s="199" t="s">
        <v>64</v>
      </c>
      <c r="AC154" s="199" t="s">
        <v>138</v>
      </c>
      <c r="AD154" s="199" t="s">
        <v>66</v>
      </c>
      <c r="AE154" s="199" t="s">
        <v>67</v>
      </c>
      <c r="AF154" s="199">
        <v>139505</v>
      </c>
      <c r="AG154" s="199" t="s">
        <v>142</v>
      </c>
      <c r="AH154" s="199">
        <v>3</v>
      </c>
      <c r="AI154" s="199" t="s">
        <v>70</v>
      </c>
      <c r="AJ154" s="199">
        <v>13</v>
      </c>
      <c r="AK154" s="199">
        <v>6460</v>
      </c>
      <c r="AL154" s="199">
        <v>6460</v>
      </c>
      <c r="AM154" s="199">
        <v>153</v>
      </c>
      <c r="AN154" s="200">
        <v>1.0125246672900001E-2</v>
      </c>
      <c r="AO154" s="201">
        <v>0.999</v>
      </c>
      <c r="AP154" s="214">
        <f t="shared" si="10"/>
        <v>1.01151214262271E-2</v>
      </c>
      <c r="AQ154" s="202">
        <v>3.0274450000000002</v>
      </c>
      <c r="AR154" s="203">
        <v>0.1004</v>
      </c>
      <c r="AS154" s="214">
        <f t="shared" si="11"/>
        <v>3.0622973786224104E-2</v>
      </c>
      <c r="AT154" s="214">
        <f t="shared" si="12"/>
        <v>1.0155581911932008E-3</v>
      </c>
      <c r="AU154" s="201">
        <v>0.97</v>
      </c>
      <c r="AV154" s="201">
        <v>0.95</v>
      </c>
      <c r="AW154" s="214">
        <f t="shared" si="13"/>
        <v>2.9704284572637379E-2</v>
      </c>
      <c r="AX154" s="214">
        <f t="shared" si="14"/>
        <v>9.6478028163354064E-4</v>
      </c>
    </row>
    <row r="155" spans="1:50">
      <c r="A155" s="199">
        <v>18</v>
      </c>
      <c r="B155" s="199" t="s">
        <v>135</v>
      </c>
      <c r="C155" s="199" t="s">
        <v>135</v>
      </c>
      <c r="D155" s="199" t="s">
        <v>52</v>
      </c>
      <c r="E155" s="199" t="s">
        <v>53</v>
      </c>
      <c r="F155" s="199" t="s">
        <v>54</v>
      </c>
      <c r="G155" s="199" t="s">
        <v>55</v>
      </c>
      <c r="H155" s="198"/>
      <c r="I155" s="199" t="s">
        <v>136</v>
      </c>
      <c r="J155" s="198"/>
      <c r="K155" s="199">
        <v>0</v>
      </c>
      <c r="L155" s="199">
        <v>0</v>
      </c>
      <c r="M155" s="200">
        <v>0</v>
      </c>
      <c r="N155" s="200">
        <v>0</v>
      </c>
      <c r="O155" s="198"/>
      <c r="P155" s="198"/>
      <c r="Q155" s="199" t="s">
        <v>137</v>
      </c>
      <c r="R155" s="200">
        <v>133.96</v>
      </c>
      <c r="S155" s="200">
        <v>133.96</v>
      </c>
      <c r="T155" s="198"/>
      <c r="U155" s="198"/>
      <c r="V155" s="198"/>
      <c r="W155" s="198"/>
      <c r="X155" s="198"/>
      <c r="Y155" s="198"/>
      <c r="Z155" s="198"/>
      <c r="AA155" s="199" t="s">
        <v>63</v>
      </c>
      <c r="AB155" s="199" t="s">
        <v>64</v>
      </c>
      <c r="AC155" s="199" t="s">
        <v>138</v>
      </c>
      <c r="AD155" s="199" t="s">
        <v>66</v>
      </c>
      <c r="AE155" s="199" t="s">
        <v>67</v>
      </c>
      <c r="AF155" s="199">
        <v>139686</v>
      </c>
      <c r="AG155" s="199" t="s">
        <v>142</v>
      </c>
      <c r="AH155" s="199">
        <v>3</v>
      </c>
      <c r="AI155" s="199" t="s">
        <v>70</v>
      </c>
      <c r="AJ155" s="199">
        <v>13</v>
      </c>
      <c r="AK155" s="199">
        <v>6170</v>
      </c>
      <c r="AL155" s="199">
        <v>6170</v>
      </c>
      <c r="AM155" s="199">
        <v>153</v>
      </c>
      <c r="AN155" s="200">
        <v>9.9159255731399998E-2</v>
      </c>
      <c r="AO155" s="201">
        <v>0.999</v>
      </c>
      <c r="AP155" s="214">
        <f t="shared" si="10"/>
        <v>9.9060096475668602E-2</v>
      </c>
      <c r="AQ155" s="202">
        <v>3.0274450000000002</v>
      </c>
      <c r="AR155" s="203">
        <v>0.1004</v>
      </c>
      <c r="AS155" s="214">
        <f t="shared" si="11"/>
        <v>0.29989899377478052</v>
      </c>
      <c r="AT155" s="214">
        <f t="shared" si="12"/>
        <v>9.9456336861571282E-3</v>
      </c>
      <c r="AU155" s="201">
        <v>0.97</v>
      </c>
      <c r="AV155" s="201">
        <v>0.95</v>
      </c>
      <c r="AW155" s="214">
        <f t="shared" si="13"/>
        <v>0.29090202396153708</v>
      </c>
      <c r="AX155" s="214">
        <f t="shared" si="14"/>
        <v>9.4483520018492709E-3</v>
      </c>
    </row>
    <row r="156" spans="1:50">
      <c r="A156" s="199">
        <v>18</v>
      </c>
      <c r="B156" s="199" t="s">
        <v>135</v>
      </c>
      <c r="C156" s="199" t="s">
        <v>135</v>
      </c>
      <c r="D156" s="199" t="s">
        <v>52</v>
      </c>
      <c r="E156" s="199" t="s">
        <v>53</v>
      </c>
      <c r="F156" s="199" t="s">
        <v>54</v>
      </c>
      <c r="G156" s="199" t="s">
        <v>55</v>
      </c>
      <c r="H156" s="198"/>
      <c r="I156" s="199" t="s">
        <v>136</v>
      </c>
      <c r="J156" s="198"/>
      <c r="K156" s="199">
        <v>0</v>
      </c>
      <c r="L156" s="199">
        <v>0</v>
      </c>
      <c r="M156" s="200">
        <v>0</v>
      </c>
      <c r="N156" s="200">
        <v>0</v>
      </c>
      <c r="O156" s="198"/>
      <c r="P156" s="198"/>
      <c r="Q156" s="199" t="s">
        <v>137</v>
      </c>
      <c r="R156" s="200">
        <v>133.96</v>
      </c>
      <c r="S156" s="200">
        <v>133.96</v>
      </c>
      <c r="T156" s="198"/>
      <c r="U156" s="198"/>
      <c r="V156" s="198"/>
      <c r="W156" s="198"/>
      <c r="X156" s="198"/>
      <c r="Y156" s="198"/>
      <c r="Z156" s="198"/>
      <c r="AA156" s="199" t="s">
        <v>63</v>
      </c>
      <c r="AB156" s="199" t="s">
        <v>64</v>
      </c>
      <c r="AC156" s="199" t="s">
        <v>138</v>
      </c>
      <c r="AD156" s="199" t="s">
        <v>66</v>
      </c>
      <c r="AE156" s="199" t="s">
        <v>67</v>
      </c>
      <c r="AF156" s="199">
        <v>139879</v>
      </c>
      <c r="AG156" s="199" t="s">
        <v>142</v>
      </c>
      <c r="AH156" s="199">
        <v>3</v>
      </c>
      <c r="AI156" s="199" t="s">
        <v>70</v>
      </c>
      <c r="AJ156" s="199">
        <v>13</v>
      </c>
      <c r="AK156" s="199">
        <v>6300</v>
      </c>
      <c r="AL156" s="199">
        <v>6300</v>
      </c>
      <c r="AM156" s="199">
        <v>153</v>
      </c>
      <c r="AN156" s="200">
        <v>1.1208186946200001</v>
      </c>
      <c r="AO156" s="201">
        <v>0.999</v>
      </c>
      <c r="AP156" s="214">
        <f t="shared" si="10"/>
        <v>1.1196978759253799</v>
      </c>
      <c r="AQ156" s="202">
        <v>3.0274450000000002</v>
      </c>
      <c r="AR156" s="203">
        <v>0.1004</v>
      </c>
      <c r="AS156" s="214">
        <f t="shared" si="11"/>
        <v>3.389823735980912</v>
      </c>
      <c r="AT156" s="214">
        <f t="shared" si="12"/>
        <v>0.11241766674290815</v>
      </c>
      <c r="AU156" s="201">
        <v>0.97</v>
      </c>
      <c r="AV156" s="201">
        <v>0.95</v>
      </c>
      <c r="AW156" s="214">
        <f t="shared" si="13"/>
        <v>3.2881290239014844</v>
      </c>
      <c r="AX156" s="214">
        <f t="shared" si="14"/>
        <v>0.10679678340576274</v>
      </c>
    </row>
    <row r="157" spans="1:50">
      <c r="A157" s="199">
        <v>18</v>
      </c>
      <c r="B157" s="199" t="s">
        <v>135</v>
      </c>
      <c r="C157" s="199" t="s">
        <v>135</v>
      </c>
      <c r="D157" s="199" t="s">
        <v>52</v>
      </c>
      <c r="E157" s="199" t="s">
        <v>53</v>
      </c>
      <c r="F157" s="199" t="s">
        <v>54</v>
      </c>
      <c r="G157" s="199" t="s">
        <v>55</v>
      </c>
      <c r="H157" s="198"/>
      <c r="I157" s="199" t="s">
        <v>136</v>
      </c>
      <c r="J157" s="198"/>
      <c r="K157" s="199">
        <v>0</v>
      </c>
      <c r="L157" s="199">
        <v>0</v>
      </c>
      <c r="M157" s="200">
        <v>0</v>
      </c>
      <c r="N157" s="200">
        <v>0</v>
      </c>
      <c r="O157" s="198"/>
      <c r="P157" s="198"/>
      <c r="Q157" s="199" t="s">
        <v>137</v>
      </c>
      <c r="R157" s="200">
        <v>133.96</v>
      </c>
      <c r="S157" s="200">
        <v>133.96</v>
      </c>
      <c r="T157" s="198"/>
      <c r="U157" s="198"/>
      <c r="V157" s="198"/>
      <c r="W157" s="198"/>
      <c r="X157" s="198"/>
      <c r="Y157" s="198"/>
      <c r="Z157" s="198"/>
      <c r="AA157" s="199" t="s">
        <v>63</v>
      </c>
      <c r="AB157" s="199" t="s">
        <v>64</v>
      </c>
      <c r="AC157" s="199" t="s">
        <v>138</v>
      </c>
      <c r="AD157" s="199" t="s">
        <v>66</v>
      </c>
      <c r="AE157" s="199" t="s">
        <v>67</v>
      </c>
      <c r="AF157" s="199">
        <v>140045</v>
      </c>
      <c r="AG157" s="199" t="s">
        <v>142</v>
      </c>
      <c r="AH157" s="199">
        <v>3</v>
      </c>
      <c r="AI157" s="199" t="s">
        <v>84</v>
      </c>
      <c r="AJ157" s="199">
        <v>10</v>
      </c>
      <c r="AK157" s="199">
        <v>3200</v>
      </c>
      <c r="AL157" s="199">
        <v>3200</v>
      </c>
      <c r="AM157" s="199">
        <v>150</v>
      </c>
      <c r="AN157" s="200">
        <v>2.0144027345599998E-2</v>
      </c>
      <c r="AO157" s="201">
        <v>1</v>
      </c>
      <c r="AP157" s="214">
        <f t="shared" si="10"/>
        <v>2.0144027345599998E-2</v>
      </c>
      <c r="AQ157" s="202">
        <v>4.6402070000000002</v>
      </c>
      <c r="AR157" s="203">
        <v>0.16294</v>
      </c>
      <c r="AS157" s="214">
        <f t="shared" si="11"/>
        <v>9.3472456697244535E-2</v>
      </c>
      <c r="AT157" s="214">
        <f t="shared" si="12"/>
        <v>3.282267815692064E-3</v>
      </c>
      <c r="AU157" s="201">
        <v>0.97</v>
      </c>
      <c r="AV157" s="201">
        <v>0.95</v>
      </c>
      <c r="AW157" s="214">
        <f t="shared" si="13"/>
        <v>9.066828299632719E-2</v>
      </c>
      <c r="AX157" s="214">
        <f t="shared" si="14"/>
        <v>3.1181544249074605E-3</v>
      </c>
    </row>
    <row r="158" spans="1:50">
      <c r="A158" s="199">
        <v>18</v>
      </c>
      <c r="B158" s="199" t="s">
        <v>135</v>
      </c>
      <c r="C158" s="199" t="s">
        <v>135</v>
      </c>
      <c r="D158" s="199" t="s">
        <v>52</v>
      </c>
      <c r="E158" s="199" t="s">
        <v>53</v>
      </c>
      <c r="F158" s="199" t="s">
        <v>54</v>
      </c>
      <c r="G158" s="199" t="s">
        <v>55</v>
      </c>
      <c r="H158" s="198"/>
      <c r="I158" s="199" t="s">
        <v>136</v>
      </c>
      <c r="J158" s="198"/>
      <c r="K158" s="199">
        <v>0</v>
      </c>
      <c r="L158" s="199">
        <v>0</v>
      </c>
      <c r="M158" s="200">
        <v>0</v>
      </c>
      <c r="N158" s="200">
        <v>0</v>
      </c>
      <c r="O158" s="198"/>
      <c r="P158" s="198"/>
      <c r="Q158" s="199" t="s">
        <v>137</v>
      </c>
      <c r="R158" s="200">
        <v>133.96</v>
      </c>
      <c r="S158" s="200">
        <v>133.96</v>
      </c>
      <c r="T158" s="198"/>
      <c r="U158" s="198"/>
      <c r="V158" s="198"/>
      <c r="W158" s="198"/>
      <c r="X158" s="198"/>
      <c r="Y158" s="198"/>
      <c r="Z158" s="198"/>
      <c r="AA158" s="199" t="s">
        <v>63</v>
      </c>
      <c r="AB158" s="199" t="s">
        <v>64</v>
      </c>
      <c r="AC158" s="199" t="s">
        <v>138</v>
      </c>
      <c r="AD158" s="199" t="s">
        <v>66</v>
      </c>
      <c r="AE158" s="199" t="s">
        <v>67</v>
      </c>
      <c r="AF158" s="199">
        <v>135092</v>
      </c>
      <c r="AG158" s="199" t="s">
        <v>142</v>
      </c>
      <c r="AH158" s="199">
        <v>3</v>
      </c>
      <c r="AI158" s="199" t="s">
        <v>96</v>
      </c>
      <c r="AJ158" s="199">
        <v>2</v>
      </c>
      <c r="AK158" s="199">
        <v>1200</v>
      </c>
      <c r="AL158" s="199">
        <v>1200</v>
      </c>
      <c r="AM158" s="199">
        <v>142</v>
      </c>
      <c r="AN158" s="200">
        <v>0.57883766751700005</v>
      </c>
      <c r="AO158" s="201">
        <v>1</v>
      </c>
      <c r="AP158" s="214">
        <f t="shared" si="10"/>
        <v>0.57883766751700005</v>
      </c>
      <c r="AQ158" s="202">
        <v>7.5406040000000001</v>
      </c>
      <c r="AR158" s="203">
        <v>1.22228</v>
      </c>
      <c r="AS158" s="214">
        <f t="shared" si="11"/>
        <v>4.3647856310293607</v>
      </c>
      <c r="AT158" s="214">
        <f t="shared" si="12"/>
        <v>0.70750170425267889</v>
      </c>
      <c r="AU158" s="201">
        <v>0.97</v>
      </c>
      <c r="AV158" s="201">
        <v>0.95</v>
      </c>
      <c r="AW158" s="214">
        <f t="shared" si="13"/>
        <v>4.2338420620984794</v>
      </c>
      <c r="AX158" s="214">
        <f t="shared" si="14"/>
        <v>0.67212661904004489</v>
      </c>
    </row>
    <row r="159" spans="1:50">
      <c r="A159" s="199">
        <v>18</v>
      </c>
      <c r="B159" s="199" t="s">
        <v>135</v>
      </c>
      <c r="C159" s="199" t="s">
        <v>135</v>
      </c>
      <c r="D159" s="199" t="s">
        <v>52</v>
      </c>
      <c r="E159" s="199" t="s">
        <v>53</v>
      </c>
      <c r="F159" s="199" t="s">
        <v>54</v>
      </c>
      <c r="G159" s="199" t="s">
        <v>55</v>
      </c>
      <c r="H159" s="198"/>
      <c r="I159" s="199" t="s">
        <v>136</v>
      </c>
      <c r="J159" s="198"/>
      <c r="K159" s="199">
        <v>0</v>
      </c>
      <c r="L159" s="199">
        <v>0</v>
      </c>
      <c r="M159" s="200">
        <v>0</v>
      </c>
      <c r="N159" s="200">
        <v>0</v>
      </c>
      <c r="O159" s="198"/>
      <c r="P159" s="198"/>
      <c r="Q159" s="199" t="s">
        <v>137</v>
      </c>
      <c r="R159" s="200">
        <v>133.96</v>
      </c>
      <c r="S159" s="200">
        <v>133.96</v>
      </c>
      <c r="T159" s="198"/>
      <c r="U159" s="198"/>
      <c r="V159" s="198"/>
      <c r="W159" s="198"/>
      <c r="X159" s="198"/>
      <c r="Y159" s="198"/>
      <c r="Z159" s="198"/>
      <c r="AA159" s="199" t="s">
        <v>63</v>
      </c>
      <c r="AB159" s="199" t="s">
        <v>64</v>
      </c>
      <c r="AC159" s="199" t="s">
        <v>138</v>
      </c>
      <c r="AD159" s="199" t="s">
        <v>66</v>
      </c>
      <c r="AE159" s="199" t="s">
        <v>67</v>
      </c>
      <c r="AF159" s="199">
        <v>139995</v>
      </c>
      <c r="AG159" s="199" t="s">
        <v>142</v>
      </c>
      <c r="AH159" s="199">
        <v>3</v>
      </c>
      <c r="AI159" s="199" t="s">
        <v>69</v>
      </c>
      <c r="AJ159" s="199">
        <v>11</v>
      </c>
      <c r="AK159" s="199">
        <v>4110</v>
      </c>
      <c r="AL159" s="199">
        <v>4110</v>
      </c>
      <c r="AM159" s="199">
        <v>151</v>
      </c>
      <c r="AN159" s="200">
        <v>4.3687088112000003</v>
      </c>
      <c r="AO159" s="201">
        <v>1</v>
      </c>
      <c r="AP159" s="214">
        <f t="shared" si="10"/>
        <v>4.3687088112000003</v>
      </c>
      <c r="AQ159" s="202">
        <v>4.3390029999999999</v>
      </c>
      <c r="AR159" s="203">
        <v>0.15231</v>
      </c>
      <c r="AS159" s="214">
        <f t="shared" si="11"/>
        <v>18.955840637923234</v>
      </c>
      <c r="AT159" s="214">
        <f t="shared" si="12"/>
        <v>0.66539803903387207</v>
      </c>
      <c r="AU159" s="201">
        <v>0.97</v>
      </c>
      <c r="AV159" s="201">
        <v>0.95</v>
      </c>
      <c r="AW159" s="214">
        <f t="shared" si="13"/>
        <v>18.387165418785536</v>
      </c>
      <c r="AX159" s="214">
        <f t="shared" si="14"/>
        <v>0.63212813708217841</v>
      </c>
    </row>
    <row r="160" spans="1:50">
      <c r="A160" s="199">
        <v>18</v>
      </c>
      <c r="B160" s="199" t="s">
        <v>135</v>
      </c>
      <c r="C160" s="199" t="s">
        <v>135</v>
      </c>
      <c r="D160" s="199" t="s">
        <v>52</v>
      </c>
      <c r="E160" s="199" t="s">
        <v>53</v>
      </c>
      <c r="F160" s="199" t="s">
        <v>54</v>
      </c>
      <c r="G160" s="199" t="s">
        <v>55</v>
      </c>
      <c r="H160" s="198"/>
      <c r="I160" s="199" t="s">
        <v>136</v>
      </c>
      <c r="J160" s="198"/>
      <c r="K160" s="199">
        <v>0</v>
      </c>
      <c r="L160" s="199">
        <v>0</v>
      </c>
      <c r="M160" s="200">
        <v>0</v>
      </c>
      <c r="N160" s="200">
        <v>0</v>
      </c>
      <c r="O160" s="198"/>
      <c r="P160" s="198"/>
      <c r="Q160" s="199" t="s">
        <v>137</v>
      </c>
      <c r="R160" s="200">
        <v>133.96</v>
      </c>
      <c r="S160" s="200">
        <v>133.96</v>
      </c>
      <c r="T160" s="198"/>
      <c r="U160" s="198"/>
      <c r="V160" s="198"/>
      <c r="W160" s="198"/>
      <c r="X160" s="198"/>
      <c r="Y160" s="198"/>
      <c r="Z160" s="198"/>
      <c r="AA160" s="199" t="s">
        <v>63</v>
      </c>
      <c r="AB160" s="199" t="s">
        <v>64</v>
      </c>
      <c r="AC160" s="199" t="s">
        <v>138</v>
      </c>
      <c r="AD160" s="199" t="s">
        <v>66</v>
      </c>
      <c r="AE160" s="199" t="s">
        <v>67</v>
      </c>
      <c r="AF160" s="199">
        <v>139669</v>
      </c>
      <c r="AG160" s="199" t="s">
        <v>142</v>
      </c>
      <c r="AH160" s="199">
        <v>3</v>
      </c>
      <c r="AI160" s="199" t="s">
        <v>69</v>
      </c>
      <c r="AJ160" s="199">
        <v>11</v>
      </c>
      <c r="AK160" s="199">
        <v>4110</v>
      </c>
      <c r="AL160" s="199">
        <v>4110</v>
      </c>
      <c r="AM160" s="199">
        <v>151</v>
      </c>
      <c r="AN160" s="200">
        <v>3.0424894256799999E-2</v>
      </c>
      <c r="AO160" s="201">
        <v>1</v>
      </c>
      <c r="AP160" s="214">
        <f t="shared" si="10"/>
        <v>3.0424894256799999E-2</v>
      </c>
      <c r="AQ160" s="202">
        <v>4.3390029999999999</v>
      </c>
      <c r="AR160" s="203">
        <v>0.15231</v>
      </c>
      <c r="AS160" s="214">
        <f t="shared" si="11"/>
        <v>0.13201370745493796</v>
      </c>
      <c r="AT160" s="214">
        <f t="shared" si="12"/>
        <v>4.6340156442532081E-3</v>
      </c>
      <c r="AU160" s="201">
        <v>0.97</v>
      </c>
      <c r="AV160" s="201">
        <v>0.95</v>
      </c>
      <c r="AW160" s="214">
        <f t="shared" si="13"/>
        <v>0.1280532962312898</v>
      </c>
      <c r="AX160" s="214">
        <f t="shared" si="14"/>
        <v>4.4023148620405475E-3</v>
      </c>
    </row>
    <row r="161" spans="1:50">
      <c r="A161" s="199">
        <v>18</v>
      </c>
      <c r="B161" s="199" t="s">
        <v>135</v>
      </c>
      <c r="C161" s="199" t="s">
        <v>135</v>
      </c>
      <c r="D161" s="199" t="s">
        <v>52</v>
      </c>
      <c r="E161" s="199" t="s">
        <v>53</v>
      </c>
      <c r="F161" s="199" t="s">
        <v>54</v>
      </c>
      <c r="G161" s="199" t="s">
        <v>55</v>
      </c>
      <c r="H161" s="198"/>
      <c r="I161" s="199" t="s">
        <v>136</v>
      </c>
      <c r="J161" s="198"/>
      <c r="K161" s="199">
        <v>0</v>
      </c>
      <c r="L161" s="199">
        <v>0</v>
      </c>
      <c r="M161" s="200">
        <v>0</v>
      </c>
      <c r="N161" s="200">
        <v>0</v>
      </c>
      <c r="O161" s="198"/>
      <c r="P161" s="198"/>
      <c r="Q161" s="199" t="s">
        <v>137</v>
      </c>
      <c r="R161" s="200">
        <v>133.96</v>
      </c>
      <c r="S161" s="200">
        <v>133.96</v>
      </c>
      <c r="T161" s="198"/>
      <c r="U161" s="198"/>
      <c r="V161" s="198"/>
      <c r="W161" s="198"/>
      <c r="X161" s="198"/>
      <c r="Y161" s="198"/>
      <c r="Z161" s="198"/>
      <c r="AA161" s="199" t="s">
        <v>63</v>
      </c>
      <c r="AB161" s="199" t="s">
        <v>64</v>
      </c>
      <c r="AC161" s="199" t="s">
        <v>138</v>
      </c>
      <c r="AD161" s="199" t="s">
        <v>66</v>
      </c>
      <c r="AE161" s="199" t="s">
        <v>67</v>
      </c>
      <c r="AF161" s="199">
        <v>139334</v>
      </c>
      <c r="AG161" s="199" t="s">
        <v>142</v>
      </c>
      <c r="AH161" s="199">
        <v>3</v>
      </c>
      <c r="AI161" s="199" t="s">
        <v>70</v>
      </c>
      <c r="AJ161" s="199">
        <v>13</v>
      </c>
      <c r="AK161" s="199">
        <v>6300</v>
      </c>
      <c r="AL161" s="199">
        <v>6300</v>
      </c>
      <c r="AM161" s="199">
        <v>153</v>
      </c>
      <c r="AN161" s="200">
        <v>1.41324378089</v>
      </c>
      <c r="AO161" s="201">
        <v>0.999</v>
      </c>
      <c r="AP161" s="214">
        <f t="shared" si="10"/>
        <v>1.41183053710911</v>
      </c>
      <c r="AQ161" s="202">
        <v>3.0274450000000002</v>
      </c>
      <c r="AR161" s="203">
        <v>0.1004</v>
      </c>
      <c r="AS161" s="214">
        <f t="shared" si="11"/>
        <v>4.2742393004182899</v>
      </c>
      <c r="AT161" s="214">
        <f t="shared" si="12"/>
        <v>0.14174778592575465</v>
      </c>
      <c r="AU161" s="201">
        <v>0.97</v>
      </c>
      <c r="AV161" s="201">
        <v>0.95</v>
      </c>
      <c r="AW161" s="214">
        <f t="shared" si="13"/>
        <v>4.1460121214057413</v>
      </c>
      <c r="AX161" s="214">
        <f t="shared" si="14"/>
        <v>0.13466039662946691</v>
      </c>
    </row>
    <row r="162" spans="1:50">
      <c r="A162" s="199">
        <v>18</v>
      </c>
      <c r="B162" s="199" t="s">
        <v>135</v>
      </c>
      <c r="C162" s="199" t="s">
        <v>135</v>
      </c>
      <c r="D162" s="199" t="s">
        <v>52</v>
      </c>
      <c r="E162" s="199" t="s">
        <v>53</v>
      </c>
      <c r="F162" s="199" t="s">
        <v>54</v>
      </c>
      <c r="G162" s="199" t="s">
        <v>55</v>
      </c>
      <c r="H162" s="198"/>
      <c r="I162" s="199" t="s">
        <v>136</v>
      </c>
      <c r="J162" s="198"/>
      <c r="K162" s="199">
        <v>0</v>
      </c>
      <c r="L162" s="199">
        <v>0</v>
      </c>
      <c r="M162" s="200">
        <v>0</v>
      </c>
      <c r="N162" s="200">
        <v>0</v>
      </c>
      <c r="O162" s="198"/>
      <c r="P162" s="198"/>
      <c r="Q162" s="199" t="s">
        <v>137</v>
      </c>
      <c r="R162" s="200">
        <v>133.96</v>
      </c>
      <c r="S162" s="200">
        <v>133.96</v>
      </c>
      <c r="T162" s="198"/>
      <c r="U162" s="198"/>
      <c r="V162" s="198"/>
      <c r="W162" s="198"/>
      <c r="X162" s="198"/>
      <c r="Y162" s="198"/>
      <c r="Z162" s="198"/>
      <c r="AA162" s="199" t="s">
        <v>63</v>
      </c>
      <c r="AB162" s="199" t="s">
        <v>64</v>
      </c>
      <c r="AC162" s="199" t="s">
        <v>138</v>
      </c>
      <c r="AD162" s="199" t="s">
        <v>66</v>
      </c>
      <c r="AE162" s="199" t="s">
        <v>67</v>
      </c>
      <c r="AF162" s="199">
        <v>138613</v>
      </c>
      <c r="AG162" s="199" t="s">
        <v>142</v>
      </c>
      <c r="AH162" s="199">
        <v>3</v>
      </c>
      <c r="AI162" s="199" t="s">
        <v>69</v>
      </c>
      <c r="AJ162" s="199">
        <v>11</v>
      </c>
      <c r="AK162" s="199">
        <v>4110</v>
      </c>
      <c r="AL162" s="199">
        <v>4110</v>
      </c>
      <c r="AM162" s="199">
        <v>151</v>
      </c>
      <c r="AN162" s="200">
        <v>8.8247070949800006E-3</v>
      </c>
      <c r="AO162" s="201">
        <v>1</v>
      </c>
      <c r="AP162" s="214">
        <f t="shared" si="10"/>
        <v>8.8247070949800006E-3</v>
      </c>
      <c r="AQ162" s="202">
        <v>4.3390029999999999</v>
      </c>
      <c r="AR162" s="203">
        <v>0.15231</v>
      </c>
      <c r="AS162" s="214">
        <f t="shared" si="11"/>
        <v>3.8290430559239509E-2</v>
      </c>
      <c r="AT162" s="214">
        <f t="shared" si="12"/>
        <v>1.344091137636404E-3</v>
      </c>
      <c r="AU162" s="201">
        <v>0.97</v>
      </c>
      <c r="AV162" s="201">
        <v>0.95</v>
      </c>
      <c r="AW162" s="214">
        <f t="shared" si="13"/>
        <v>3.7141717642462324E-2</v>
      </c>
      <c r="AX162" s="214">
        <f t="shared" si="14"/>
        <v>1.2768865807545836E-3</v>
      </c>
    </row>
    <row r="163" spans="1:50">
      <c r="A163" s="199">
        <v>18</v>
      </c>
      <c r="B163" s="199" t="s">
        <v>135</v>
      </c>
      <c r="C163" s="199" t="s">
        <v>135</v>
      </c>
      <c r="D163" s="199" t="s">
        <v>52</v>
      </c>
      <c r="E163" s="199" t="s">
        <v>53</v>
      </c>
      <c r="F163" s="199" t="s">
        <v>54</v>
      </c>
      <c r="G163" s="199" t="s">
        <v>55</v>
      </c>
      <c r="H163" s="198"/>
      <c r="I163" s="199" t="s">
        <v>136</v>
      </c>
      <c r="J163" s="198"/>
      <c r="K163" s="199">
        <v>0</v>
      </c>
      <c r="L163" s="199">
        <v>0</v>
      </c>
      <c r="M163" s="200">
        <v>0</v>
      </c>
      <c r="N163" s="200">
        <v>0</v>
      </c>
      <c r="O163" s="198"/>
      <c r="P163" s="198"/>
      <c r="Q163" s="199" t="s">
        <v>137</v>
      </c>
      <c r="R163" s="200">
        <v>133.96</v>
      </c>
      <c r="S163" s="200">
        <v>133.96</v>
      </c>
      <c r="T163" s="198"/>
      <c r="U163" s="198"/>
      <c r="V163" s="198"/>
      <c r="W163" s="198"/>
      <c r="X163" s="198"/>
      <c r="Y163" s="198"/>
      <c r="Z163" s="198"/>
      <c r="AA163" s="199" t="s">
        <v>63</v>
      </c>
      <c r="AB163" s="199" t="s">
        <v>64</v>
      </c>
      <c r="AC163" s="199" t="s">
        <v>138</v>
      </c>
      <c r="AD163" s="199" t="s">
        <v>66</v>
      </c>
      <c r="AE163" s="199" t="s">
        <v>67</v>
      </c>
      <c r="AF163" s="199">
        <v>137943</v>
      </c>
      <c r="AG163" s="199" t="s">
        <v>142</v>
      </c>
      <c r="AH163" s="199">
        <v>3</v>
      </c>
      <c r="AI163" s="199" t="s">
        <v>90</v>
      </c>
      <c r="AJ163" s="199">
        <v>7</v>
      </c>
      <c r="AK163" s="199">
        <v>2110</v>
      </c>
      <c r="AL163" s="199">
        <v>2110</v>
      </c>
      <c r="AM163" s="199">
        <v>147</v>
      </c>
      <c r="AN163" s="200">
        <v>2.6494164523200001E-2</v>
      </c>
      <c r="AO163" s="201">
        <v>1</v>
      </c>
      <c r="AP163" s="214">
        <f t="shared" si="10"/>
        <v>2.6494164523200001E-2</v>
      </c>
      <c r="AQ163" s="202">
        <v>7.3213200000000001</v>
      </c>
      <c r="AR163" s="203">
        <v>1.2512300000000001</v>
      </c>
      <c r="AS163" s="214">
        <f t="shared" si="11"/>
        <v>0.19397225660699463</v>
      </c>
      <c r="AT163" s="214">
        <f t="shared" si="12"/>
        <v>3.3150293476363536E-2</v>
      </c>
      <c r="AU163" s="201">
        <v>0.97</v>
      </c>
      <c r="AV163" s="201">
        <v>0.95</v>
      </c>
      <c r="AW163" s="214">
        <f t="shared" si="13"/>
        <v>0.18815308890878479</v>
      </c>
      <c r="AX163" s="214">
        <f t="shared" si="14"/>
        <v>3.1492778802545356E-2</v>
      </c>
    </row>
    <row r="164" spans="1:50">
      <c r="A164" s="199">
        <v>18</v>
      </c>
      <c r="B164" s="199" t="s">
        <v>135</v>
      </c>
      <c r="C164" s="199" t="s">
        <v>135</v>
      </c>
      <c r="D164" s="199" t="s">
        <v>52</v>
      </c>
      <c r="E164" s="199" t="s">
        <v>53</v>
      </c>
      <c r="F164" s="199" t="s">
        <v>54</v>
      </c>
      <c r="G164" s="199" t="s">
        <v>55</v>
      </c>
      <c r="H164" s="198"/>
      <c r="I164" s="199" t="s">
        <v>136</v>
      </c>
      <c r="J164" s="198"/>
      <c r="K164" s="199">
        <v>0</v>
      </c>
      <c r="L164" s="199">
        <v>0</v>
      </c>
      <c r="M164" s="200">
        <v>0</v>
      </c>
      <c r="N164" s="200">
        <v>0</v>
      </c>
      <c r="O164" s="198"/>
      <c r="P164" s="198"/>
      <c r="Q164" s="199" t="s">
        <v>137</v>
      </c>
      <c r="R164" s="200">
        <v>133.96</v>
      </c>
      <c r="S164" s="200">
        <v>133.96</v>
      </c>
      <c r="T164" s="198"/>
      <c r="U164" s="198"/>
      <c r="V164" s="198"/>
      <c r="W164" s="198"/>
      <c r="X164" s="198"/>
      <c r="Y164" s="198"/>
      <c r="Z164" s="198"/>
      <c r="AA164" s="199" t="s">
        <v>63</v>
      </c>
      <c r="AB164" s="199" t="s">
        <v>64</v>
      </c>
      <c r="AC164" s="199" t="s">
        <v>138</v>
      </c>
      <c r="AD164" s="199" t="s">
        <v>66</v>
      </c>
      <c r="AE164" s="199" t="s">
        <v>67</v>
      </c>
      <c r="AF164" s="199">
        <v>137985</v>
      </c>
      <c r="AG164" s="199" t="s">
        <v>142</v>
      </c>
      <c r="AH164" s="199">
        <v>3</v>
      </c>
      <c r="AI164" s="199" t="s">
        <v>84</v>
      </c>
      <c r="AJ164" s="199">
        <v>10</v>
      </c>
      <c r="AK164" s="199">
        <v>3100</v>
      </c>
      <c r="AL164" s="199">
        <v>8320</v>
      </c>
      <c r="AM164" s="199">
        <v>150</v>
      </c>
      <c r="AN164" s="200">
        <v>7.0914882247100006E-2</v>
      </c>
      <c r="AO164" s="201">
        <v>1</v>
      </c>
      <c r="AP164" s="214">
        <f t="shared" si="10"/>
        <v>7.0914882247100006E-2</v>
      </c>
      <c r="AQ164" s="202">
        <v>4.6402070000000002</v>
      </c>
      <c r="AR164" s="203">
        <v>0.16294</v>
      </c>
      <c r="AS164" s="214">
        <f t="shared" si="11"/>
        <v>0.32905973300716918</v>
      </c>
      <c r="AT164" s="214">
        <f t="shared" si="12"/>
        <v>1.1554870913342475E-2</v>
      </c>
      <c r="AU164" s="201">
        <v>0.97</v>
      </c>
      <c r="AV164" s="201">
        <v>0.95</v>
      </c>
      <c r="AW164" s="214">
        <f t="shared" si="13"/>
        <v>0.31918794101695408</v>
      </c>
      <c r="AX164" s="214">
        <f t="shared" si="14"/>
        <v>1.097712736767535E-2</v>
      </c>
    </row>
    <row r="165" spans="1:50">
      <c r="A165" s="199">
        <v>18</v>
      </c>
      <c r="B165" s="199" t="s">
        <v>135</v>
      </c>
      <c r="C165" s="199" t="s">
        <v>135</v>
      </c>
      <c r="D165" s="199" t="s">
        <v>52</v>
      </c>
      <c r="E165" s="199" t="s">
        <v>53</v>
      </c>
      <c r="F165" s="199" t="s">
        <v>54</v>
      </c>
      <c r="G165" s="199" t="s">
        <v>55</v>
      </c>
      <c r="H165" s="198"/>
      <c r="I165" s="199" t="s">
        <v>136</v>
      </c>
      <c r="J165" s="198"/>
      <c r="K165" s="199">
        <v>0</v>
      </c>
      <c r="L165" s="199">
        <v>0</v>
      </c>
      <c r="M165" s="200">
        <v>0</v>
      </c>
      <c r="N165" s="200">
        <v>0</v>
      </c>
      <c r="O165" s="198"/>
      <c r="P165" s="198"/>
      <c r="Q165" s="199" t="s">
        <v>137</v>
      </c>
      <c r="R165" s="200">
        <v>133.96</v>
      </c>
      <c r="S165" s="200">
        <v>133.96</v>
      </c>
      <c r="T165" s="198"/>
      <c r="U165" s="198"/>
      <c r="V165" s="198"/>
      <c r="W165" s="198"/>
      <c r="X165" s="198"/>
      <c r="Y165" s="198"/>
      <c r="Z165" s="198"/>
      <c r="AA165" s="199" t="s">
        <v>63</v>
      </c>
      <c r="AB165" s="199" t="s">
        <v>64</v>
      </c>
      <c r="AC165" s="199" t="s">
        <v>138</v>
      </c>
      <c r="AD165" s="199" t="s">
        <v>146</v>
      </c>
      <c r="AE165" s="199" t="s">
        <v>140</v>
      </c>
      <c r="AF165" s="199">
        <v>135286</v>
      </c>
      <c r="AG165" s="199" t="s">
        <v>89</v>
      </c>
      <c r="AH165" s="199">
        <v>2</v>
      </c>
      <c r="AI165" s="199" t="s">
        <v>84</v>
      </c>
      <c r="AJ165" s="199">
        <v>10</v>
      </c>
      <c r="AK165" s="199">
        <v>3100</v>
      </c>
      <c r="AL165" s="199">
        <v>1180</v>
      </c>
      <c r="AM165" s="199">
        <v>130</v>
      </c>
      <c r="AN165" s="200">
        <v>0.28640592815600002</v>
      </c>
      <c r="AO165" s="201">
        <v>1</v>
      </c>
      <c r="AP165" s="214">
        <f t="shared" si="10"/>
        <v>0.28640592815600002</v>
      </c>
      <c r="AQ165" s="202">
        <v>4.3715109999999999</v>
      </c>
      <c r="AR165" s="203">
        <v>0.45284999999999997</v>
      </c>
      <c r="AS165" s="214">
        <f t="shared" si="11"/>
        <v>1.2520266653991639</v>
      </c>
      <c r="AT165" s="214">
        <f t="shared" si="12"/>
        <v>0.1296989245654446</v>
      </c>
      <c r="AU165" s="201">
        <v>0.68879999999999997</v>
      </c>
      <c r="AV165" s="201">
        <v>0.78210000000000002</v>
      </c>
      <c r="AW165" s="214">
        <f t="shared" si="13"/>
        <v>0.862395967126944</v>
      </c>
      <c r="AX165" s="214">
        <f t="shared" si="14"/>
        <v>0.10143752890263423</v>
      </c>
    </row>
    <row r="166" spans="1:50">
      <c r="A166" s="199">
        <v>18</v>
      </c>
      <c r="B166" s="199" t="s">
        <v>135</v>
      </c>
      <c r="C166" s="199" t="s">
        <v>135</v>
      </c>
      <c r="D166" s="199" t="s">
        <v>52</v>
      </c>
      <c r="E166" s="199" t="s">
        <v>53</v>
      </c>
      <c r="F166" s="199" t="s">
        <v>54</v>
      </c>
      <c r="G166" s="199" t="s">
        <v>55</v>
      </c>
      <c r="H166" s="198"/>
      <c r="I166" s="199" t="s">
        <v>136</v>
      </c>
      <c r="J166" s="198"/>
      <c r="K166" s="199">
        <v>0</v>
      </c>
      <c r="L166" s="199">
        <v>0</v>
      </c>
      <c r="M166" s="200">
        <v>0</v>
      </c>
      <c r="N166" s="200">
        <v>0</v>
      </c>
      <c r="O166" s="198"/>
      <c r="P166" s="198"/>
      <c r="Q166" s="199" t="s">
        <v>137</v>
      </c>
      <c r="R166" s="200">
        <v>133.96</v>
      </c>
      <c r="S166" s="200">
        <v>133.96</v>
      </c>
      <c r="T166" s="198"/>
      <c r="U166" s="198"/>
      <c r="V166" s="198"/>
      <c r="W166" s="198"/>
      <c r="X166" s="198"/>
      <c r="Y166" s="198"/>
      <c r="Z166" s="198"/>
      <c r="AA166" s="199" t="s">
        <v>63</v>
      </c>
      <c r="AB166" s="199" t="s">
        <v>64</v>
      </c>
      <c r="AC166" s="199" t="s">
        <v>138</v>
      </c>
      <c r="AD166" s="199" t="s">
        <v>146</v>
      </c>
      <c r="AE166" s="199" t="s">
        <v>140</v>
      </c>
      <c r="AF166" s="199">
        <v>135139</v>
      </c>
      <c r="AG166" s="199" t="s">
        <v>89</v>
      </c>
      <c r="AH166" s="199">
        <v>2</v>
      </c>
      <c r="AI166" s="199" t="s">
        <v>69</v>
      </c>
      <c r="AJ166" s="199">
        <v>11</v>
      </c>
      <c r="AK166" s="199">
        <v>4110</v>
      </c>
      <c r="AL166" s="199">
        <v>4110</v>
      </c>
      <c r="AM166" s="199">
        <v>131</v>
      </c>
      <c r="AN166" s="200">
        <v>0.244563596095</v>
      </c>
      <c r="AO166" s="201">
        <v>1</v>
      </c>
      <c r="AP166" s="214">
        <f t="shared" si="10"/>
        <v>0.244563596095</v>
      </c>
      <c r="AQ166" s="202">
        <v>4.0668569999999997</v>
      </c>
      <c r="AR166" s="203">
        <v>0.41202</v>
      </c>
      <c r="AS166" s="214">
        <f t="shared" si="11"/>
        <v>0.99460517272412341</v>
      </c>
      <c r="AT166" s="214">
        <f t="shared" si="12"/>
        <v>0.1007650928630619</v>
      </c>
      <c r="AU166" s="201">
        <v>0.68879999999999997</v>
      </c>
      <c r="AV166" s="201">
        <v>0.78210000000000002</v>
      </c>
      <c r="AW166" s="214">
        <f t="shared" si="13"/>
        <v>0.68508404297237613</v>
      </c>
      <c r="AX166" s="214">
        <f t="shared" si="14"/>
        <v>7.8808379128200712E-2</v>
      </c>
    </row>
    <row r="167" spans="1:50">
      <c r="A167" s="199">
        <v>18</v>
      </c>
      <c r="B167" s="199" t="s">
        <v>135</v>
      </c>
      <c r="C167" s="199" t="s">
        <v>135</v>
      </c>
      <c r="D167" s="199" t="s">
        <v>52</v>
      </c>
      <c r="E167" s="199" t="s">
        <v>53</v>
      </c>
      <c r="F167" s="199" t="s">
        <v>54</v>
      </c>
      <c r="G167" s="199" t="s">
        <v>55</v>
      </c>
      <c r="H167" s="198"/>
      <c r="I167" s="199" t="s">
        <v>136</v>
      </c>
      <c r="J167" s="198"/>
      <c r="K167" s="199">
        <v>0</v>
      </c>
      <c r="L167" s="199">
        <v>0</v>
      </c>
      <c r="M167" s="200">
        <v>0</v>
      </c>
      <c r="N167" s="200">
        <v>0</v>
      </c>
      <c r="O167" s="198"/>
      <c r="P167" s="198"/>
      <c r="Q167" s="199" t="s">
        <v>137</v>
      </c>
      <c r="R167" s="200">
        <v>133.96</v>
      </c>
      <c r="S167" s="200">
        <v>133.96</v>
      </c>
      <c r="T167" s="198"/>
      <c r="U167" s="198"/>
      <c r="V167" s="198"/>
      <c r="W167" s="198"/>
      <c r="X167" s="198"/>
      <c r="Y167" s="198"/>
      <c r="Z167" s="198"/>
      <c r="AA167" s="199" t="s">
        <v>63</v>
      </c>
      <c r="AB167" s="199" t="s">
        <v>64</v>
      </c>
      <c r="AC167" s="199" t="s">
        <v>138</v>
      </c>
      <c r="AD167" s="199" t="s">
        <v>146</v>
      </c>
      <c r="AE167" s="199" t="s">
        <v>140</v>
      </c>
      <c r="AF167" s="199">
        <v>135321</v>
      </c>
      <c r="AG167" s="199" t="s">
        <v>89</v>
      </c>
      <c r="AH167" s="199">
        <v>2</v>
      </c>
      <c r="AI167" s="199" t="s">
        <v>69</v>
      </c>
      <c r="AJ167" s="199">
        <v>11</v>
      </c>
      <c r="AK167" s="199">
        <v>4340</v>
      </c>
      <c r="AL167" s="199">
        <v>4340</v>
      </c>
      <c r="AM167" s="199">
        <v>131</v>
      </c>
      <c r="AN167" s="200">
        <v>4.7508335231499998E-2</v>
      </c>
      <c r="AO167" s="201">
        <v>1</v>
      </c>
      <c r="AP167" s="214">
        <f t="shared" si="10"/>
        <v>4.7508335231499998E-2</v>
      </c>
      <c r="AQ167" s="202">
        <v>4.0668569999999997</v>
      </c>
      <c r="AR167" s="203">
        <v>0.41202</v>
      </c>
      <c r="AS167" s="214">
        <f t="shared" si="11"/>
        <v>0.19320960569457238</v>
      </c>
      <c r="AT167" s="214">
        <f t="shared" si="12"/>
        <v>1.9574384282082628E-2</v>
      </c>
      <c r="AU167" s="201">
        <v>0.68879999999999997</v>
      </c>
      <c r="AV167" s="201">
        <v>0.78210000000000002</v>
      </c>
      <c r="AW167" s="214">
        <f t="shared" si="13"/>
        <v>0.13308277640242144</v>
      </c>
      <c r="AX167" s="214">
        <f t="shared" si="14"/>
        <v>1.5309125947016824E-2</v>
      </c>
    </row>
    <row r="168" spans="1:50">
      <c r="A168" s="199">
        <v>18</v>
      </c>
      <c r="B168" s="199" t="s">
        <v>135</v>
      </c>
      <c r="C168" s="199" t="s">
        <v>135</v>
      </c>
      <c r="D168" s="199" t="s">
        <v>52</v>
      </c>
      <c r="E168" s="199" t="s">
        <v>53</v>
      </c>
      <c r="F168" s="199" t="s">
        <v>54</v>
      </c>
      <c r="G168" s="199" t="s">
        <v>55</v>
      </c>
      <c r="H168" s="198"/>
      <c r="I168" s="199" t="s">
        <v>136</v>
      </c>
      <c r="J168" s="198"/>
      <c r="K168" s="199">
        <v>0</v>
      </c>
      <c r="L168" s="199">
        <v>0</v>
      </c>
      <c r="M168" s="200">
        <v>0</v>
      </c>
      <c r="N168" s="200">
        <v>0</v>
      </c>
      <c r="O168" s="198"/>
      <c r="P168" s="198"/>
      <c r="Q168" s="199" t="s">
        <v>137</v>
      </c>
      <c r="R168" s="200">
        <v>133.96</v>
      </c>
      <c r="S168" s="200">
        <v>133.96</v>
      </c>
      <c r="T168" s="198"/>
      <c r="U168" s="198"/>
      <c r="V168" s="198"/>
      <c r="W168" s="198"/>
      <c r="X168" s="198"/>
      <c r="Y168" s="198"/>
      <c r="Z168" s="198"/>
      <c r="AA168" s="199" t="s">
        <v>63</v>
      </c>
      <c r="AB168" s="199" t="s">
        <v>64</v>
      </c>
      <c r="AC168" s="199" t="s">
        <v>138</v>
      </c>
      <c r="AD168" s="199" t="s">
        <v>146</v>
      </c>
      <c r="AE168" s="199" t="s">
        <v>140</v>
      </c>
      <c r="AF168" s="199">
        <v>134778</v>
      </c>
      <c r="AG168" s="199" t="s">
        <v>89</v>
      </c>
      <c r="AH168" s="199">
        <v>2</v>
      </c>
      <c r="AI168" s="199" t="s">
        <v>83</v>
      </c>
      <c r="AJ168" s="199">
        <v>6</v>
      </c>
      <c r="AK168" s="199">
        <v>7410</v>
      </c>
      <c r="AL168" s="199">
        <v>7410</v>
      </c>
      <c r="AM168" s="199">
        <v>126</v>
      </c>
      <c r="AN168" s="200">
        <v>0.176751219711</v>
      </c>
      <c r="AO168" s="201">
        <v>1</v>
      </c>
      <c r="AP168" s="214">
        <f t="shared" si="10"/>
        <v>0.176751219711</v>
      </c>
      <c r="AQ168" s="202">
        <v>4.6449379999999998</v>
      </c>
      <c r="AR168" s="203">
        <v>0.17129</v>
      </c>
      <c r="AS168" s="214">
        <f t="shared" si="11"/>
        <v>0.82099845698197282</v>
      </c>
      <c r="AT168" s="214">
        <f t="shared" si="12"/>
        <v>3.0275716424297189E-2</v>
      </c>
      <c r="AU168" s="201">
        <v>0.68879999999999997</v>
      </c>
      <c r="AV168" s="201">
        <v>0.78210000000000002</v>
      </c>
      <c r="AW168" s="214">
        <f t="shared" si="13"/>
        <v>0.5655037371691829</v>
      </c>
      <c r="AX168" s="214">
        <f t="shared" si="14"/>
        <v>2.367863781544283E-2</v>
      </c>
    </row>
    <row r="169" spans="1:50">
      <c r="A169" s="199">
        <v>18</v>
      </c>
      <c r="B169" s="199" t="s">
        <v>135</v>
      </c>
      <c r="C169" s="199" t="s">
        <v>135</v>
      </c>
      <c r="D169" s="199" t="s">
        <v>52</v>
      </c>
      <c r="E169" s="199" t="s">
        <v>53</v>
      </c>
      <c r="F169" s="199" t="s">
        <v>54</v>
      </c>
      <c r="G169" s="199" t="s">
        <v>55</v>
      </c>
      <c r="H169" s="198"/>
      <c r="I169" s="199" t="s">
        <v>136</v>
      </c>
      <c r="J169" s="198"/>
      <c r="K169" s="199">
        <v>0</v>
      </c>
      <c r="L169" s="199">
        <v>0</v>
      </c>
      <c r="M169" s="200">
        <v>0</v>
      </c>
      <c r="N169" s="200">
        <v>0</v>
      </c>
      <c r="O169" s="198"/>
      <c r="P169" s="198"/>
      <c r="Q169" s="199" t="s">
        <v>137</v>
      </c>
      <c r="R169" s="200">
        <v>133.96</v>
      </c>
      <c r="S169" s="200">
        <v>133.96</v>
      </c>
      <c r="T169" s="198"/>
      <c r="U169" s="198"/>
      <c r="V169" s="198"/>
      <c r="W169" s="198"/>
      <c r="X169" s="198"/>
      <c r="Y169" s="198"/>
      <c r="Z169" s="198"/>
      <c r="AA169" s="199" t="s">
        <v>63</v>
      </c>
      <c r="AB169" s="199" t="s">
        <v>64</v>
      </c>
      <c r="AC169" s="199" t="s">
        <v>138</v>
      </c>
      <c r="AD169" s="199" t="s">
        <v>146</v>
      </c>
      <c r="AE169" s="199" t="s">
        <v>140</v>
      </c>
      <c r="AF169" s="199">
        <v>134572</v>
      </c>
      <c r="AG169" s="199" t="s">
        <v>89</v>
      </c>
      <c r="AH169" s="199">
        <v>2</v>
      </c>
      <c r="AI169" s="199" t="s">
        <v>96</v>
      </c>
      <c r="AJ169" s="199">
        <v>2</v>
      </c>
      <c r="AK169" s="199">
        <v>1200</v>
      </c>
      <c r="AL169" s="199">
        <v>1200</v>
      </c>
      <c r="AM169" s="199">
        <v>122</v>
      </c>
      <c r="AN169" s="200">
        <v>2.17549982345E-2</v>
      </c>
      <c r="AO169" s="201">
        <v>1</v>
      </c>
      <c r="AP169" s="214">
        <f t="shared" si="10"/>
        <v>2.17549982345E-2</v>
      </c>
      <c r="AQ169" s="202">
        <v>7.5074500000000004</v>
      </c>
      <c r="AR169" s="203">
        <v>1.2166399999999999</v>
      </c>
      <c r="AS169" s="214">
        <f t="shared" si="11"/>
        <v>0.16332456149559704</v>
      </c>
      <c r="AT169" s="214">
        <f t="shared" si="12"/>
        <v>2.6468001052022079E-2</v>
      </c>
      <c r="AU169" s="201">
        <v>0.68879999999999997</v>
      </c>
      <c r="AV169" s="201">
        <v>0.78210000000000002</v>
      </c>
      <c r="AW169" s="214">
        <f t="shared" si="13"/>
        <v>0.11249795795816724</v>
      </c>
      <c r="AX169" s="214">
        <f t="shared" si="14"/>
        <v>2.070062362278647E-2</v>
      </c>
    </row>
    <row r="170" spans="1:50">
      <c r="A170" s="199">
        <v>18</v>
      </c>
      <c r="B170" s="199" t="s">
        <v>135</v>
      </c>
      <c r="C170" s="199" t="s">
        <v>135</v>
      </c>
      <c r="D170" s="199" t="s">
        <v>52</v>
      </c>
      <c r="E170" s="199" t="s">
        <v>53</v>
      </c>
      <c r="F170" s="199" t="s">
        <v>54</v>
      </c>
      <c r="G170" s="199" t="s">
        <v>55</v>
      </c>
      <c r="H170" s="198"/>
      <c r="I170" s="199" t="s">
        <v>136</v>
      </c>
      <c r="J170" s="198"/>
      <c r="K170" s="199">
        <v>0</v>
      </c>
      <c r="L170" s="199">
        <v>0</v>
      </c>
      <c r="M170" s="200">
        <v>0</v>
      </c>
      <c r="N170" s="200">
        <v>0</v>
      </c>
      <c r="O170" s="198"/>
      <c r="P170" s="198"/>
      <c r="Q170" s="199" t="s">
        <v>137</v>
      </c>
      <c r="R170" s="200">
        <v>133.96</v>
      </c>
      <c r="S170" s="200">
        <v>133.96</v>
      </c>
      <c r="T170" s="198"/>
      <c r="U170" s="198"/>
      <c r="V170" s="198"/>
      <c r="W170" s="198"/>
      <c r="X170" s="198"/>
      <c r="Y170" s="198"/>
      <c r="Z170" s="198"/>
      <c r="AA170" s="199" t="s">
        <v>63</v>
      </c>
      <c r="AB170" s="199" t="s">
        <v>64</v>
      </c>
      <c r="AC170" s="199" t="s">
        <v>138</v>
      </c>
      <c r="AD170" s="199" t="s">
        <v>146</v>
      </c>
      <c r="AE170" s="199" t="s">
        <v>140</v>
      </c>
      <c r="AF170" s="199">
        <v>134677</v>
      </c>
      <c r="AG170" s="199" t="s">
        <v>89</v>
      </c>
      <c r="AH170" s="199">
        <v>2</v>
      </c>
      <c r="AI170" s="199" t="s">
        <v>91</v>
      </c>
      <c r="AJ170" s="199">
        <v>8</v>
      </c>
      <c r="AK170" s="199">
        <v>2320</v>
      </c>
      <c r="AL170" s="199">
        <v>2320</v>
      </c>
      <c r="AM170" s="199">
        <v>128</v>
      </c>
      <c r="AN170" s="200">
        <v>0.85992249488100003</v>
      </c>
      <c r="AO170" s="201">
        <v>1</v>
      </c>
      <c r="AP170" s="214">
        <f t="shared" si="10"/>
        <v>0.85992249488100003</v>
      </c>
      <c r="AQ170" s="202">
        <v>8.6131030000000006</v>
      </c>
      <c r="AR170" s="203">
        <v>2.1458900000000001</v>
      </c>
      <c r="AS170" s="214">
        <f t="shared" si="11"/>
        <v>7.4066010204270265</v>
      </c>
      <c r="AT170" s="214">
        <f t="shared" si="12"/>
        <v>1.8452990825401892</v>
      </c>
      <c r="AU170" s="201">
        <v>0.68879999999999997</v>
      </c>
      <c r="AV170" s="201">
        <v>0.78210000000000002</v>
      </c>
      <c r="AW170" s="214">
        <f t="shared" si="13"/>
        <v>5.1016667828701356</v>
      </c>
      <c r="AX170" s="214">
        <f t="shared" si="14"/>
        <v>1.443208412454682</v>
      </c>
    </row>
    <row r="171" spans="1:50">
      <c r="A171" s="199">
        <v>18</v>
      </c>
      <c r="B171" s="199" t="s">
        <v>135</v>
      </c>
      <c r="C171" s="199" t="s">
        <v>135</v>
      </c>
      <c r="D171" s="199" t="s">
        <v>52</v>
      </c>
      <c r="E171" s="199" t="s">
        <v>53</v>
      </c>
      <c r="F171" s="199" t="s">
        <v>54</v>
      </c>
      <c r="G171" s="199" t="s">
        <v>55</v>
      </c>
      <c r="H171" s="198"/>
      <c r="I171" s="199" t="s">
        <v>136</v>
      </c>
      <c r="J171" s="198"/>
      <c r="K171" s="199">
        <v>0</v>
      </c>
      <c r="L171" s="199">
        <v>0</v>
      </c>
      <c r="M171" s="200">
        <v>0</v>
      </c>
      <c r="N171" s="200">
        <v>0</v>
      </c>
      <c r="O171" s="198"/>
      <c r="P171" s="198"/>
      <c r="Q171" s="199" t="s">
        <v>137</v>
      </c>
      <c r="R171" s="200">
        <v>133.96</v>
      </c>
      <c r="S171" s="200">
        <v>133.96</v>
      </c>
      <c r="T171" s="198"/>
      <c r="U171" s="198"/>
      <c r="V171" s="198"/>
      <c r="W171" s="198"/>
      <c r="X171" s="198"/>
      <c r="Y171" s="198"/>
      <c r="Z171" s="198"/>
      <c r="AA171" s="199" t="s">
        <v>63</v>
      </c>
      <c r="AB171" s="199" t="s">
        <v>64</v>
      </c>
      <c r="AC171" s="199" t="s">
        <v>138</v>
      </c>
      <c r="AD171" s="199" t="s">
        <v>146</v>
      </c>
      <c r="AE171" s="199" t="s">
        <v>140</v>
      </c>
      <c r="AF171" s="199">
        <v>135139</v>
      </c>
      <c r="AG171" s="199" t="s">
        <v>89</v>
      </c>
      <c r="AH171" s="199">
        <v>2</v>
      </c>
      <c r="AI171" s="199" t="s">
        <v>69</v>
      </c>
      <c r="AJ171" s="199">
        <v>11</v>
      </c>
      <c r="AK171" s="199">
        <v>4110</v>
      </c>
      <c r="AL171" s="199">
        <v>4110</v>
      </c>
      <c r="AM171" s="199">
        <v>131</v>
      </c>
      <c r="AN171" s="200">
        <v>1.1169760731</v>
      </c>
      <c r="AO171" s="201">
        <v>1</v>
      </c>
      <c r="AP171" s="214">
        <f t="shared" si="10"/>
        <v>1.1169760731</v>
      </c>
      <c r="AQ171" s="202">
        <v>4.0668569999999997</v>
      </c>
      <c r="AR171" s="203">
        <v>0.41202</v>
      </c>
      <c r="AS171" s="214">
        <f t="shared" si="11"/>
        <v>4.5425819617192467</v>
      </c>
      <c r="AT171" s="214">
        <f t="shared" si="12"/>
        <v>0.46021648163866202</v>
      </c>
      <c r="AU171" s="201">
        <v>0.68879999999999997</v>
      </c>
      <c r="AV171" s="201">
        <v>0.78210000000000002</v>
      </c>
      <c r="AW171" s="214">
        <f t="shared" si="13"/>
        <v>3.1289304552322168</v>
      </c>
      <c r="AX171" s="214">
        <f t="shared" si="14"/>
        <v>0.35993531028959758</v>
      </c>
    </row>
    <row r="172" spans="1:50">
      <c r="A172" s="199">
        <v>18</v>
      </c>
      <c r="B172" s="199" t="s">
        <v>135</v>
      </c>
      <c r="C172" s="199" t="s">
        <v>135</v>
      </c>
      <c r="D172" s="199" t="s">
        <v>52</v>
      </c>
      <c r="E172" s="199" t="s">
        <v>53</v>
      </c>
      <c r="F172" s="199" t="s">
        <v>54</v>
      </c>
      <c r="G172" s="199" t="s">
        <v>55</v>
      </c>
      <c r="H172" s="198"/>
      <c r="I172" s="199" t="s">
        <v>136</v>
      </c>
      <c r="J172" s="198"/>
      <c r="K172" s="199">
        <v>0</v>
      </c>
      <c r="L172" s="199">
        <v>0</v>
      </c>
      <c r="M172" s="200">
        <v>0</v>
      </c>
      <c r="N172" s="200">
        <v>0</v>
      </c>
      <c r="O172" s="198"/>
      <c r="P172" s="198"/>
      <c r="Q172" s="199" t="s">
        <v>137</v>
      </c>
      <c r="R172" s="200">
        <v>133.96</v>
      </c>
      <c r="S172" s="200">
        <v>133.96</v>
      </c>
      <c r="T172" s="198"/>
      <c r="U172" s="198"/>
      <c r="V172" s="198"/>
      <c r="W172" s="198"/>
      <c r="X172" s="198"/>
      <c r="Y172" s="198"/>
      <c r="Z172" s="198"/>
      <c r="AA172" s="199" t="s">
        <v>63</v>
      </c>
      <c r="AB172" s="199" t="s">
        <v>64</v>
      </c>
      <c r="AC172" s="199" t="s">
        <v>138</v>
      </c>
      <c r="AD172" s="199" t="s">
        <v>146</v>
      </c>
      <c r="AE172" s="199" t="s">
        <v>140</v>
      </c>
      <c r="AF172" s="199">
        <v>134456</v>
      </c>
      <c r="AG172" s="199" t="s">
        <v>89</v>
      </c>
      <c r="AH172" s="199">
        <v>2</v>
      </c>
      <c r="AI172" s="199" t="s">
        <v>84</v>
      </c>
      <c r="AJ172" s="199">
        <v>10</v>
      </c>
      <c r="AK172" s="199">
        <v>3100</v>
      </c>
      <c r="AL172" s="199">
        <v>1920</v>
      </c>
      <c r="AM172" s="199">
        <v>130</v>
      </c>
      <c r="AN172" s="200">
        <v>4.7061965549299999E-2</v>
      </c>
      <c r="AO172" s="201">
        <v>1</v>
      </c>
      <c r="AP172" s="214">
        <f t="shared" si="10"/>
        <v>4.7061965549299999E-2</v>
      </c>
      <c r="AQ172" s="202">
        <v>4.3715109999999999</v>
      </c>
      <c r="AR172" s="203">
        <v>0.45284999999999997</v>
      </c>
      <c r="AS172" s="214">
        <f t="shared" si="11"/>
        <v>0.20573190008038597</v>
      </c>
      <c r="AT172" s="214">
        <f t="shared" si="12"/>
        <v>2.1312011099000504E-2</v>
      </c>
      <c r="AU172" s="201">
        <v>0.68879999999999997</v>
      </c>
      <c r="AV172" s="201">
        <v>0.78210000000000002</v>
      </c>
      <c r="AW172" s="214">
        <f t="shared" si="13"/>
        <v>0.14170813277536984</v>
      </c>
      <c r="AX172" s="214">
        <f t="shared" si="14"/>
        <v>1.6668123880528296E-2</v>
      </c>
    </row>
    <row r="173" spans="1:50">
      <c r="A173" s="199">
        <v>18</v>
      </c>
      <c r="B173" s="199" t="s">
        <v>135</v>
      </c>
      <c r="C173" s="199" t="s">
        <v>135</v>
      </c>
      <c r="D173" s="199" t="s">
        <v>52</v>
      </c>
      <c r="E173" s="199" t="s">
        <v>53</v>
      </c>
      <c r="F173" s="199" t="s">
        <v>54</v>
      </c>
      <c r="G173" s="199" t="s">
        <v>55</v>
      </c>
      <c r="H173" s="198"/>
      <c r="I173" s="199" t="s">
        <v>136</v>
      </c>
      <c r="J173" s="198"/>
      <c r="K173" s="199">
        <v>0</v>
      </c>
      <c r="L173" s="199">
        <v>0</v>
      </c>
      <c r="M173" s="200">
        <v>0</v>
      </c>
      <c r="N173" s="200">
        <v>0</v>
      </c>
      <c r="O173" s="198"/>
      <c r="P173" s="198"/>
      <c r="Q173" s="199" t="s">
        <v>137</v>
      </c>
      <c r="R173" s="200">
        <v>133.96</v>
      </c>
      <c r="S173" s="200">
        <v>133.96</v>
      </c>
      <c r="T173" s="198"/>
      <c r="U173" s="198"/>
      <c r="V173" s="198"/>
      <c r="W173" s="198"/>
      <c r="X173" s="198"/>
      <c r="Y173" s="198"/>
      <c r="Z173" s="198"/>
      <c r="AA173" s="199" t="s">
        <v>63</v>
      </c>
      <c r="AB173" s="199" t="s">
        <v>64</v>
      </c>
      <c r="AC173" s="199" t="s">
        <v>138</v>
      </c>
      <c r="AD173" s="199" t="s">
        <v>146</v>
      </c>
      <c r="AE173" s="199" t="s">
        <v>140</v>
      </c>
      <c r="AF173" s="199">
        <v>134295</v>
      </c>
      <c r="AG173" s="199" t="s">
        <v>89</v>
      </c>
      <c r="AH173" s="199">
        <v>2</v>
      </c>
      <c r="AI173" s="199" t="s">
        <v>70</v>
      </c>
      <c r="AJ173" s="199">
        <v>13</v>
      </c>
      <c r="AK173" s="199">
        <v>6300</v>
      </c>
      <c r="AL173" s="199">
        <v>6300</v>
      </c>
      <c r="AM173" s="199">
        <v>133</v>
      </c>
      <c r="AN173" s="200">
        <v>0.22953222086399999</v>
      </c>
      <c r="AO173" s="201">
        <v>0.999</v>
      </c>
      <c r="AP173" s="214">
        <f t="shared" si="10"/>
        <v>0.22930268864313599</v>
      </c>
      <c r="AQ173" s="202">
        <v>2.6886009999999998</v>
      </c>
      <c r="AR173" s="203">
        <v>0.25939000000000001</v>
      </c>
      <c r="AS173" s="214">
        <f t="shared" si="11"/>
        <v>0.61650343798862406</v>
      </c>
      <c r="AT173" s="214">
        <f t="shared" si="12"/>
        <v>5.9478824407143048E-2</v>
      </c>
      <c r="AU173" s="201">
        <v>0.68879999999999997</v>
      </c>
      <c r="AV173" s="201">
        <v>0.78210000000000002</v>
      </c>
      <c r="AW173" s="214">
        <f t="shared" si="13"/>
        <v>0.42464756808656423</v>
      </c>
      <c r="AX173" s="214">
        <f t="shared" si="14"/>
        <v>4.6518388568826577E-2</v>
      </c>
    </row>
    <row r="174" spans="1:50">
      <c r="A174" s="199">
        <v>18</v>
      </c>
      <c r="B174" s="199" t="s">
        <v>135</v>
      </c>
      <c r="C174" s="199" t="s">
        <v>135</v>
      </c>
      <c r="D174" s="199" t="s">
        <v>52</v>
      </c>
      <c r="E174" s="199" t="s">
        <v>53</v>
      </c>
      <c r="F174" s="199" t="s">
        <v>54</v>
      </c>
      <c r="G174" s="199" t="s">
        <v>55</v>
      </c>
      <c r="H174" s="198"/>
      <c r="I174" s="199" t="s">
        <v>136</v>
      </c>
      <c r="J174" s="198"/>
      <c r="K174" s="199">
        <v>0</v>
      </c>
      <c r="L174" s="199">
        <v>0</v>
      </c>
      <c r="M174" s="200">
        <v>0</v>
      </c>
      <c r="N174" s="200">
        <v>0</v>
      </c>
      <c r="O174" s="198"/>
      <c r="P174" s="198"/>
      <c r="Q174" s="199" t="s">
        <v>137</v>
      </c>
      <c r="R174" s="200">
        <v>133.96</v>
      </c>
      <c r="S174" s="200">
        <v>133.96</v>
      </c>
      <c r="T174" s="198"/>
      <c r="U174" s="198"/>
      <c r="V174" s="198"/>
      <c r="W174" s="198"/>
      <c r="X174" s="198"/>
      <c r="Y174" s="198"/>
      <c r="Z174" s="198"/>
      <c r="AA174" s="199" t="s">
        <v>63</v>
      </c>
      <c r="AB174" s="199" t="s">
        <v>64</v>
      </c>
      <c r="AC174" s="199" t="s">
        <v>138</v>
      </c>
      <c r="AD174" s="199" t="s">
        <v>146</v>
      </c>
      <c r="AE174" s="199" t="s">
        <v>140</v>
      </c>
      <c r="AF174" s="199">
        <v>135139</v>
      </c>
      <c r="AG174" s="199" t="s">
        <v>89</v>
      </c>
      <c r="AH174" s="199">
        <v>2</v>
      </c>
      <c r="AI174" s="199" t="s">
        <v>69</v>
      </c>
      <c r="AJ174" s="199">
        <v>11</v>
      </c>
      <c r="AK174" s="199">
        <v>4110</v>
      </c>
      <c r="AL174" s="199">
        <v>4110</v>
      </c>
      <c r="AM174" s="199">
        <v>131</v>
      </c>
      <c r="AN174" s="200">
        <v>0.68339558444000004</v>
      </c>
      <c r="AO174" s="201">
        <v>1</v>
      </c>
      <c r="AP174" s="214">
        <f t="shared" si="10"/>
        <v>0.68339558444000004</v>
      </c>
      <c r="AQ174" s="202">
        <v>4.0668569999999997</v>
      </c>
      <c r="AR174" s="203">
        <v>0.41202</v>
      </c>
      <c r="AS174" s="214">
        <f t="shared" si="11"/>
        <v>2.7792721163489049</v>
      </c>
      <c r="AT174" s="214">
        <f t="shared" si="12"/>
        <v>0.28157264870096882</v>
      </c>
      <c r="AU174" s="201">
        <v>0.68879999999999997</v>
      </c>
      <c r="AV174" s="201">
        <v>0.78210000000000002</v>
      </c>
      <c r="AW174" s="214">
        <f t="shared" si="13"/>
        <v>1.9143626337411257</v>
      </c>
      <c r="AX174" s="214">
        <f t="shared" si="14"/>
        <v>0.22021796854902773</v>
      </c>
    </row>
    <row r="175" spans="1:50">
      <c r="A175" s="199">
        <v>18</v>
      </c>
      <c r="B175" s="199" t="s">
        <v>135</v>
      </c>
      <c r="C175" s="199" t="s">
        <v>135</v>
      </c>
      <c r="D175" s="199" t="s">
        <v>52</v>
      </c>
      <c r="E175" s="199" t="s">
        <v>53</v>
      </c>
      <c r="F175" s="199" t="s">
        <v>54</v>
      </c>
      <c r="G175" s="199" t="s">
        <v>55</v>
      </c>
      <c r="H175" s="198"/>
      <c r="I175" s="199" t="s">
        <v>136</v>
      </c>
      <c r="J175" s="198"/>
      <c r="K175" s="199">
        <v>0</v>
      </c>
      <c r="L175" s="199">
        <v>0</v>
      </c>
      <c r="M175" s="200">
        <v>0</v>
      </c>
      <c r="N175" s="200">
        <v>0</v>
      </c>
      <c r="O175" s="198"/>
      <c r="P175" s="198"/>
      <c r="Q175" s="199" t="s">
        <v>137</v>
      </c>
      <c r="R175" s="200">
        <v>133.96</v>
      </c>
      <c r="S175" s="200">
        <v>133.96</v>
      </c>
      <c r="T175" s="198"/>
      <c r="U175" s="198"/>
      <c r="V175" s="198"/>
      <c r="W175" s="198"/>
      <c r="X175" s="198"/>
      <c r="Y175" s="198"/>
      <c r="Z175" s="198"/>
      <c r="AA175" s="199" t="s">
        <v>63</v>
      </c>
      <c r="AB175" s="199" t="s">
        <v>64</v>
      </c>
      <c r="AC175" s="199" t="s">
        <v>138</v>
      </c>
      <c r="AD175" s="199" t="s">
        <v>146</v>
      </c>
      <c r="AE175" s="199" t="s">
        <v>140</v>
      </c>
      <c r="AF175" s="199">
        <v>133899</v>
      </c>
      <c r="AG175" s="199" t="s">
        <v>89</v>
      </c>
      <c r="AH175" s="199">
        <v>2</v>
      </c>
      <c r="AI175" s="199" t="s">
        <v>90</v>
      </c>
      <c r="AJ175" s="199">
        <v>7</v>
      </c>
      <c r="AK175" s="199">
        <v>2110</v>
      </c>
      <c r="AL175" s="199">
        <v>2110</v>
      </c>
      <c r="AM175" s="199">
        <v>127</v>
      </c>
      <c r="AN175" s="200">
        <v>0.89181970747600003</v>
      </c>
      <c r="AO175" s="201">
        <v>1</v>
      </c>
      <c r="AP175" s="214">
        <f t="shared" si="10"/>
        <v>0.89181970747600003</v>
      </c>
      <c r="AQ175" s="202">
        <v>6.7567469999999998</v>
      </c>
      <c r="AR175" s="203">
        <v>2.20899</v>
      </c>
      <c r="AS175" s="214">
        <f t="shared" si="11"/>
        <v>6.0258001330293407</v>
      </c>
      <c r="AT175" s="214">
        <f t="shared" si="12"/>
        <v>1.9700208156174093</v>
      </c>
      <c r="AU175" s="201">
        <v>0.68879999999999997</v>
      </c>
      <c r="AV175" s="201">
        <v>0.78210000000000002</v>
      </c>
      <c r="AW175" s="214">
        <f t="shared" si="13"/>
        <v>4.1505711316306098</v>
      </c>
      <c r="AX175" s="214">
        <f t="shared" si="14"/>
        <v>1.5407532798943757</v>
      </c>
    </row>
    <row r="176" spans="1:50">
      <c r="A176" s="199">
        <v>18</v>
      </c>
      <c r="B176" s="199" t="s">
        <v>135</v>
      </c>
      <c r="C176" s="199" t="s">
        <v>135</v>
      </c>
      <c r="D176" s="199" t="s">
        <v>52</v>
      </c>
      <c r="E176" s="199" t="s">
        <v>53</v>
      </c>
      <c r="F176" s="199" t="s">
        <v>54</v>
      </c>
      <c r="G176" s="199" t="s">
        <v>55</v>
      </c>
      <c r="H176" s="198"/>
      <c r="I176" s="199" t="s">
        <v>136</v>
      </c>
      <c r="J176" s="198"/>
      <c r="K176" s="199">
        <v>0</v>
      </c>
      <c r="L176" s="199">
        <v>0</v>
      </c>
      <c r="M176" s="200">
        <v>0</v>
      </c>
      <c r="N176" s="200">
        <v>0</v>
      </c>
      <c r="O176" s="198"/>
      <c r="P176" s="198"/>
      <c r="Q176" s="199" t="s">
        <v>137</v>
      </c>
      <c r="R176" s="200">
        <v>133.96</v>
      </c>
      <c r="S176" s="200">
        <v>133.96</v>
      </c>
      <c r="T176" s="198"/>
      <c r="U176" s="198"/>
      <c r="V176" s="198"/>
      <c r="W176" s="198"/>
      <c r="X176" s="198"/>
      <c r="Y176" s="198"/>
      <c r="Z176" s="198"/>
      <c r="AA176" s="199" t="s">
        <v>63</v>
      </c>
      <c r="AB176" s="199" t="s">
        <v>64</v>
      </c>
      <c r="AC176" s="199" t="s">
        <v>138</v>
      </c>
      <c r="AD176" s="199" t="s">
        <v>146</v>
      </c>
      <c r="AE176" s="199" t="s">
        <v>140</v>
      </c>
      <c r="AF176" s="199">
        <v>134778</v>
      </c>
      <c r="AG176" s="199" t="s">
        <v>89</v>
      </c>
      <c r="AH176" s="199">
        <v>2</v>
      </c>
      <c r="AI176" s="199" t="s">
        <v>83</v>
      </c>
      <c r="AJ176" s="199">
        <v>6</v>
      </c>
      <c r="AK176" s="199">
        <v>7410</v>
      </c>
      <c r="AL176" s="199">
        <v>7410</v>
      </c>
      <c r="AM176" s="199">
        <v>126</v>
      </c>
      <c r="AN176" s="200">
        <v>0.51360092226300003</v>
      </c>
      <c r="AO176" s="201">
        <v>1</v>
      </c>
      <c r="AP176" s="214">
        <f t="shared" si="10"/>
        <v>0.51360092226300003</v>
      </c>
      <c r="AQ176" s="202">
        <v>4.6449379999999998</v>
      </c>
      <c r="AR176" s="203">
        <v>0.17129</v>
      </c>
      <c r="AS176" s="214">
        <f t="shared" si="11"/>
        <v>2.3856444406544548</v>
      </c>
      <c r="AT176" s="214">
        <f t="shared" si="12"/>
        <v>8.7974701974429276E-2</v>
      </c>
      <c r="AU176" s="201">
        <v>0.68879999999999997</v>
      </c>
      <c r="AV176" s="201">
        <v>0.78210000000000002</v>
      </c>
      <c r="AW176" s="214">
        <f t="shared" si="13"/>
        <v>1.6432318907227883</v>
      </c>
      <c r="AX176" s="214">
        <f t="shared" si="14"/>
        <v>6.8805014414201143E-2</v>
      </c>
    </row>
    <row r="177" spans="1:50">
      <c r="A177" s="199">
        <v>18</v>
      </c>
      <c r="B177" s="199" t="s">
        <v>135</v>
      </c>
      <c r="C177" s="199" t="s">
        <v>135</v>
      </c>
      <c r="D177" s="199" t="s">
        <v>52</v>
      </c>
      <c r="E177" s="199" t="s">
        <v>53</v>
      </c>
      <c r="F177" s="199" t="s">
        <v>54</v>
      </c>
      <c r="G177" s="199" t="s">
        <v>55</v>
      </c>
      <c r="H177" s="198"/>
      <c r="I177" s="199" t="s">
        <v>136</v>
      </c>
      <c r="J177" s="198"/>
      <c r="K177" s="199">
        <v>0</v>
      </c>
      <c r="L177" s="199">
        <v>0</v>
      </c>
      <c r="M177" s="200">
        <v>0</v>
      </c>
      <c r="N177" s="200">
        <v>0</v>
      </c>
      <c r="O177" s="198"/>
      <c r="P177" s="198"/>
      <c r="Q177" s="199" t="s">
        <v>137</v>
      </c>
      <c r="R177" s="200">
        <v>133.96</v>
      </c>
      <c r="S177" s="200">
        <v>133.96</v>
      </c>
      <c r="T177" s="198"/>
      <c r="U177" s="198"/>
      <c r="V177" s="198"/>
      <c r="W177" s="198"/>
      <c r="X177" s="198"/>
      <c r="Y177" s="198"/>
      <c r="Z177" s="198"/>
      <c r="AA177" s="199" t="s">
        <v>63</v>
      </c>
      <c r="AB177" s="199" t="s">
        <v>64</v>
      </c>
      <c r="AC177" s="199" t="s">
        <v>138</v>
      </c>
      <c r="AD177" s="199" t="s">
        <v>146</v>
      </c>
      <c r="AE177" s="199" t="s">
        <v>140</v>
      </c>
      <c r="AF177" s="199">
        <v>134812</v>
      </c>
      <c r="AG177" s="199" t="s">
        <v>89</v>
      </c>
      <c r="AH177" s="199">
        <v>2</v>
      </c>
      <c r="AI177" s="199" t="s">
        <v>69</v>
      </c>
      <c r="AJ177" s="199">
        <v>11</v>
      </c>
      <c r="AK177" s="199">
        <v>4110</v>
      </c>
      <c r="AL177" s="199">
        <v>4110</v>
      </c>
      <c r="AM177" s="199">
        <v>131</v>
      </c>
      <c r="AN177" s="200">
        <v>0.226481931222</v>
      </c>
      <c r="AO177" s="201">
        <v>1</v>
      </c>
      <c r="AP177" s="214">
        <f t="shared" si="10"/>
        <v>0.226481931222</v>
      </c>
      <c r="AQ177" s="202">
        <v>4.0668569999999997</v>
      </c>
      <c r="AR177" s="203">
        <v>0.41202</v>
      </c>
      <c r="AS177" s="214">
        <f t="shared" si="11"/>
        <v>0.92106962736370923</v>
      </c>
      <c r="AT177" s="214">
        <f t="shared" si="12"/>
        <v>9.3315085302088444E-2</v>
      </c>
      <c r="AU177" s="201">
        <v>0.68879999999999997</v>
      </c>
      <c r="AV177" s="201">
        <v>0.78210000000000002</v>
      </c>
      <c r="AW177" s="214">
        <f t="shared" si="13"/>
        <v>0.63443275932812293</v>
      </c>
      <c r="AX177" s="214">
        <f t="shared" si="14"/>
        <v>7.2981728214763369E-2</v>
      </c>
    </row>
    <row r="178" spans="1:50">
      <c r="A178" s="199">
        <v>18</v>
      </c>
      <c r="B178" s="199" t="s">
        <v>135</v>
      </c>
      <c r="C178" s="199" t="s">
        <v>135</v>
      </c>
      <c r="D178" s="199" t="s">
        <v>52</v>
      </c>
      <c r="E178" s="199" t="s">
        <v>53</v>
      </c>
      <c r="F178" s="199" t="s">
        <v>54</v>
      </c>
      <c r="G178" s="199" t="s">
        <v>55</v>
      </c>
      <c r="H178" s="198"/>
      <c r="I178" s="199" t="s">
        <v>136</v>
      </c>
      <c r="J178" s="198"/>
      <c r="K178" s="199">
        <v>0</v>
      </c>
      <c r="L178" s="199">
        <v>0</v>
      </c>
      <c r="M178" s="200">
        <v>0</v>
      </c>
      <c r="N178" s="200">
        <v>0</v>
      </c>
      <c r="O178" s="198"/>
      <c r="P178" s="198"/>
      <c r="Q178" s="199" t="s">
        <v>137</v>
      </c>
      <c r="R178" s="200">
        <v>133.96</v>
      </c>
      <c r="S178" s="200">
        <v>133.96</v>
      </c>
      <c r="T178" s="198"/>
      <c r="U178" s="198"/>
      <c r="V178" s="198"/>
      <c r="W178" s="198"/>
      <c r="X178" s="198"/>
      <c r="Y178" s="198"/>
      <c r="Z178" s="198"/>
      <c r="AA178" s="199" t="s">
        <v>63</v>
      </c>
      <c r="AB178" s="199" t="s">
        <v>64</v>
      </c>
      <c r="AC178" s="199" t="s">
        <v>138</v>
      </c>
      <c r="AD178" s="199" t="s">
        <v>146</v>
      </c>
      <c r="AE178" s="199" t="s">
        <v>140</v>
      </c>
      <c r="AF178" s="199">
        <v>135139</v>
      </c>
      <c r="AG178" s="199" t="s">
        <v>89</v>
      </c>
      <c r="AH178" s="199">
        <v>2</v>
      </c>
      <c r="AI178" s="199" t="s">
        <v>69</v>
      </c>
      <c r="AJ178" s="199">
        <v>11</v>
      </c>
      <c r="AK178" s="199">
        <v>4110</v>
      </c>
      <c r="AL178" s="199">
        <v>4110</v>
      </c>
      <c r="AM178" s="199">
        <v>131</v>
      </c>
      <c r="AN178" s="200">
        <v>0.59979726341299999</v>
      </c>
      <c r="AO178" s="201">
        <v>1</v>
      </c>
      <c r="AP178" s="214">
        <f t="shared" si="10"/>
        <v>0.59979726341299999</v>
      </c>
      <c r="AQ178" s="202">
        <v>4.0668569999999997</v>
      </c>
      <c r="AR178" s="203">
        <v>0.41202</v>
      </c>
      <c r="AS178" s="214">
        <f t="shared" si="11"/>
        <v>2.4392896992920026</v>
      </c>
      <c r="AT178" s="214">
        <f t="shared" si="12"/>
        <v>0.24712846847142425</v>
      </c>
      <c r="AU178" s="201">
        <v>0.68879999999999997</v>
      </c>
      <c r="AV178" s="201">
        <v>0.78210000000000002</v>
      </c>
      <c r="AW178" s="214">
        <f t="shared" si="13"/>
        <v>1.6801827448723312</v>
      </c>
      <c r="AX178" s="214">
        <f t="shared" si="14"/>
        <v>0.19327917519150092</v>
      </c>
    </row>
    <row r="179" spans="1:50">
      <c r="A179" s="199">
        <v>18</v>
      </c>
      <c r="B179" s="199" t="s">
        <v>135</v>
      </c>
      <c r="C179" s="199" t="s">
        <v>135</v>
      </c>
      <c r="D179" s="199" t="s">
        <v>52</v>
      </c>
      <c r="E179" s="199" t="s">
        <v>53</v>
      </c>
      <c r="F179" s="199" t="s">
        <v>54</v>
      </c>
      <c r="G179" s="199" t="s">
        <v>55</v>
      </c>
      <c r="H179" s="198"/>
      <c r="I179" s="199" t="s">
        <v>136</v>
      </c>
      <c r="J179" s="198"/>
      <c r="K179" s="199">
        <v>0</v>
      </c>
      <c r="L179" s="199">
        <v>0</v>
      </c>
      <c r="M179" s="200">
        <v>0</v>
      </c>
      <c r="N179" s="200">
        <v>0</v>
      </c>
      <c r="O179" s="198"/>
      <c r="P179" s="198"/>
      <c r="Q179" s="199" t="s">
        <v>137</v>
      </c>
      <c r="R179" s="200">
        <v>133.96</v>
      </c>
      <c r="S179" s="200">
        <v>133.96</v>
      </c>
      <c r="T179" s="198"/>
      <c r="U179" s="198"/>
      <c r="V179" s="198"/>
      <c r="W179" s="198"/>
      <c r="X179" s="198"/>
      <c r="Y179" s="198"/>
      <c r="Z179" s="198"/>
      <c r="AA179" s="199" t="s">
        <v>63</v>
      </c>
      <c r="AB179" s="199" t="s">
        <v>64</v>
      </c>
      <c r="AC179" s="199" t="s">
        <v>138</v>
      </c>
      <c r="AD179" s="199" t="s">
        <v>146</v>
      </c>
      <c r="AE179" s="199" t="s">
        <v>140</v>
      </c>
      <c r="AF179" s="199">
        <v>134456</v>
      </c>
      <c r="AG179" s="199" t="s">
        <v>89</v>
      </c>
      <c r="AH179" s="199">
        <v>2</v>
      </c>
      <c r="AI179" s="199" t="s">
        <v>84</v>
      </c>
      <c r="AJ179" s="199">
        <v>10</v>
      </c>
      <c r="AK179" s="199">
        <v>3100</v>
      </c>
      <c r="AL179" s="199">
        <v>1920</v>
      </c>
      <c r="AM179" s="199">
        <v>130</v>
      </c>
      <c r="AN179" s="200">
        <v>1.5977750564900001E-2</v>
      </c>
      <c r="AO179" s="201">
        <v>1</v>
      </c>
      <c r="AP179" s="214">
        <f t="shared" si="10"/>
        <v>1.5977750564900001E-2</v>
      </c>
      <c r="AQ179" s="202">
        <v>4.3715109999999999</v>
      </c>
      <c r="AR179" s="203">
        <v>0.45284999999999997</v>
      </c>
      <c r="AS179" s="214">
        <f t="shared" si="11"/>
        <v>6.9846912349716572E-2</v>
      </c>
      <c r="AT179" s="214">
        <f t="shared" si="12"/>
        <v>7.2355243433149651E-3</v>
      </c>
      <c r="AU179" s="201">
        <v>0.68879999999999997</v>
      </c>
      <c r="AV179" s="201">
        <v>0.78210000000000002</v>
      </c>
      <c r="AW179" s="214">
        <f t="shared" si="13"/>
        <v>4.8110553226484776E-2</v>
      </c>
      <c r="AX179" s="214">
        <f t="shared" si="14"/>
        <v>5.6589035889066342E-3</v>
      </c>
    </row>
    <row r="180" spans="1:50">
      <c r="A180" s="199">
        <v>18</v>
      </c>
      <c r="B180" s="199" t="s">
        <v>135</v>
      </c>
      <c r="C180" s="199" t="s">
        <v>135</v>
      </c>
      <c r="D180" s="199" t="s">
        <v>52</v>
      </c>
      <c r="E180" s="199" t="s">
        <v>53</v>
      </c>
      <c r="F180" s="199" t="s">
        <v>54</v>
      </c>
      <c r="G180" s="199" t="s">
        <v>55</v>
      </c>
      <c r="H180" s="198"/>
      <c r="I180" s="199" t="s">
        <v>136</v>
      </c>
      <c r="J180" s="198"/>
      <c r="K180" s="199">
        <v>0</v>
      </c>
      <c r="L180" s="199">
        <v>0</v>
      </c>
      <c r="M180" s="200">
        <v>0</v>
      </c>
      <c r="N180" s="200">
        <v>0</v>
      </c>
      <c r="O180" s="198"/>
      <c r="P180" s="198"/>
      <c r="Q180" s="199" t="s">
        <v>137</v>
      </c>
      <c r="R180" s="200">
        <v>133.96</v>
      </c>
      <c r="S180" s="200">
        <v>133.96</v>
      </c>
      <c r="T180" s="198"/>
      <c r="U180" s="198"/>
      <c r="V180" s="198"/>
      <c r="W180" s="198"/>
      <c r="X180" s="198"/>
      <c r="Y180" s="198"/>
      <c r="Z180" s="198"/>
      <c r="AA180" s="199" t="s">
        <v>63</v>
      </c>
      <c r="AB180" s="199" t="s">
        <v>64</v>
      </c>
      <c r="AC180" s="199" t="s">
        <v>138</v>
      </c>
      <c r="AD180" s="199" t="s">
        <v>146</v>
      </c>
      <c r="AE180" s="199" t="s">
        <v>140</v>
      </c>
      <c r="AF180" s="199">
        <v>134469</v>
      </c>
      <c r="AG180" s="199" t="s">
        <v>89</v>
      </c>
      <c r="AH180" s="199">
        <v>2</v>
      </c>
      <c r="AI180" s="199" t="s">
        <v>69</v>
      </c>
      <c r="AJ180" s="199">
        <v>11</v>
      </c>
      <c r="AK180" s="199">
        <v>4110</v>
      </c>
      <c r="AL180" s="199">
        <v>1180</v>
      </c>
      <c r="AM180" s="199">
        <v>131</v>
      </c>
      <c r="AN180" s="200">
        <v>0.41998598213900001</v>
      </c>
      <c r="AO180" s="201">
        <v>1</v>
      </c>
      <c r="AP180" s="214">
        <f t="shared" si="10"/>
        <v>0.41998598213900001</v>
      </c>
      <c r="AQ180" s="202">
        <v>4.0668569999999997</v>
      </c>
      <c r="AR180" s="203">
        <v>0.41202</v>
      </c>
      <c r="AS180" s="214">
        <f t="shared" si="11"/>
        <v>1.7080229313638671</v>
      </c>
      <c r="AT180" s="214">
        <f t="shared" si="12"/>
        <v>0.17304262436091078</v>
      </c>
      <c r="AU180" s="201">
        <v>0.68879999999999997</v>
      </c>
      <c r="AV180" s="201">
        <v>0.78210000000000002</v>
      </c>
      <c r="AW180" s="214">
        <f t="shared" si="13"/>
        <v>1.1764861951234316</v>
      </c>
      <c r="AX180" s="214">
        <f t="shared" si="14"/>
        <v>0.13533663651266833</v>
      </c>
    </row>
    <row r="181" spans="1:50">
      <c r="A181" s="199">
        <v>18</v>
      </c>
      <c r="B181" s="199" t="s">
        <v>135</v>
      </c>
      <c r="C181" s="199" t="s">
        <v>135</v>
      </c>
      <c r="D181" s="199" t="s">
        <v>52</v>
      </c>
      <c r="E181" s="199" t="s">
        <v>53</v>
      </c>
      <c r="F181" s="199" t="s">
        <v>54</v>
      </c>
      <c r="G181" s="199" t="s">
        <v>55</v>
      </c>
      <c r="H181" s="198"/>
      <c r="I181" s="199" t="s">
        <v>136</v>
      </c>
      <c r="J181" s="198"/>
      <c r="K181" s="199">
        <v>0</v>
      </c>
      <c r="L181" s="199">
        <v>0</v>
      </c>
      <c r="M181" s="200">
        <v>0</v>
      </c>
      <c r="N181" s="200">
        <v>0</v>
      </c>
      <c r="O181" s="198"/>
      <c r="P181" s="198"/>
      <c r="Q181" s="199" t="s">
        <v>137</v>
      </c>
      <c r="R181" s="200">
        <v>133.96</v>
      </c>
      <c r="S181" s="200">
        <v>133.96</v>
      </c>
      <c r="T181" s="198"/>
      <c r="U181" s="198"/>
      <c r="V181" s="198"/>
      <c r="W181" s="198"/>
      <c r="X181" s="198"/>
      <c r="Y181" s="198"/>
      <c r="Z181" s="198"/>
      <c r="AA181" s="199" t="s">
        <v>63</v>
      </c>
      <c r="AB181" s="199" t="s">
        <v>64</v>
      </c>
      <c r="AC181" s="199" t="s">
        <v>138</v>
      </c>
      <c r="AD181" s="199" t="s">
        <v>146</v>
      </c>
      <c r="AE181" s="199" t="s">
        <v>140</v>
      </c>
      <c r="AF181" s="199">
        <v>134441</v>
      </c>
      <c r="AG181" s="199" t="s">
        <v>89</v>
      </c>
      <c r="AH181" s="199">
        <v>2</v>
      </c>
      <c r="AI181" s="199" t="s">
        <v>69</v>
      </c>
      <c r="AJ181" s="199">
        <v>11</v>
      </c>
      <c r="AK181" s="199">
        <v>4110</v>
      </c>
      <c r="AL181" s="199">
        <v>4110</v>
      </c>
      <c r="AM181" s="199">
        <v>131</v>
      </c>
      <c r="AN181" s="200">
        <v>0.287595478972</v>
      </c>
      <c r="AO181" s="201">
        <v>1</v>
      </c>
      <c r="AP181" s="214">
        <f t="shared" si="10"/>
        <v>0.287595478972</v>
      </c>
      <c r="AQ181" s="202">
        <v>4.0668569999999997</v>
      </c>
      <c r="AR181" s="203">
        <v>0.41202</v>
      </c>
      <c r="AS181" s="214">
        <f t="shared" si="11"/>
        <v>1.1696096868256309</v>
      </c>
      <c r="AT181" s="214">
        <f t="shared" si="12"/>
        <v>0.11849508924604343</v>
      </c>
      <c r="AU181" s="201">
        <v>0.68879999999999997</v>
      </c>
      <c r="AV181" s="201">
        <v>0.78210000000000002</v>
      </c>
      <c r="AW181" s="214">
        <f t="shared" si="13"/>
        <v>0.80562715228549453</v>
      </c>
      <c r="AX181" s="214">
        <f t="shared" si="14"/>
        <v>9.2675009299330577E-2</v>
      </c>
    </row>
    <row r="182" spans="1:50">
      <c r="A182" s="199">
        <v>18</v>
      </c>
      <c r="B182" s="199" t="s">
        <v>135</v>
      </c>
      <c r="C182" s="199" t="s">
        <v>135</v>
      </c>
      <c r="D182" s="199" t="s">
        <v>52</v>
      </c>
      <c r="E182" s="199" t="s">
        <v>53</v>
      </c>
      <c r="F182" s="199" t="s">
        <v>54</v>
      </c>
      <c r="G182" s="199" t="s">
        <v>55</v>
      </c>
      <c r="H182" s="198"/>
      <c r="I182" s="199" t="s">
        <v>136</v>
      </c>
      <c r="J182" s="198"/>
      <c r="K182" s="199">
        <v>0</v>
      </c>
      <c r="L182" s="199">
        <v>0</v>
      </c>
      <c r="M182" s="200">
        <v>0</v>
      </c>
      <c r="N182" s="200">
        <v>0</v>
      </c>
      <c r="O182" s="198"/>
      <c r="P182" s="198"/>
      <c r="Q182" s="199" t="s">
        <v>137</v>
      </c>
      <c r="R182" s="200">
        <v>133.96</v>
      </c>
      <c r="S182" s="200">
        <v>133.96</v>
      </c>
      <c r="T182" s="198"/>
      <c r="U182" s="198"/>
      <c r="V182" s="198"/>
      <c r="W182" s="198"/>
      <c r="X182" s="198"/>
      <c r="Y182" s="198"/>
      <c r="Z182" s="198"/>
      <c r="AA182" s="199" t="s">
        <v>63</v>
      </c>
      <c r="AB182" s="199" t="s">
        <v>64</v>
      </c>
      <c r="AC182" s="199" t="s">
        <v>138</v>
      </c>
      <c r="AD182" s="199" t="s">
        <v>146</v>
      </c>
      <c r="AE182" s="199" t="s">
        <v>140</v>
      </c>
      <c r="AF182" s="199">
        <v>133899</v>
      </c>
      <c r="AG182" s="199" t="s">
        <v>89</v>
      </c>
      <c r="AH182" s="199">
        <v>2</v>
      </c>
      <c r="AI182" s="199" t="s">
        <v>90</v>
      </c>
      <c r="AJ182" s="199">
        <v>7</v>
      </c>
      <c r="AK182" s="199">
        <v>2110</v>
      </c>
      <c r="AL182" s="199">
        <v>2110</v>
      </c>
      <c r="AM182" s="199">
        <v>127</v>
      </c>
      <c r="AN182" s="200">
        <v>0.57026037943100005</v>
      </c>
      <c r="AO182" s="201">
        <v>1</v>
      </c>
      <c r="AP182" s="214">
        <f t="shared" si="10"/>
        <v>0.57026037943100005</v>
      </c>
      <c r="AQ182" s="202">
        <v>6.7567469999999998</v>
      </c>
      <c r="AR182" s="203">
        <v>2.20899</v>
      </c>
      <c r="AS182" s="214">
        <f t="shared" si="11"/>
        <v>3.8531051079392711</v>
      </c>
      <c r="AT182" s="214">
        <f t="shared" si="12"/>
        <v>1.2596994755592847</v>
      </c>
      <c r="AU182" s="201">
        <v>0.68879999999999997</v>
      </c>
      <c r="AV182" s="201">
        <v>0.78210000000000002</v>
      </c>
      <c r="AW182" s="214">
        <f t="shared" si="13"/>
        <v>2.6540187983485697</v>
      </c>
      <c r="AX182" s="214">
        <f t="shared" si="14"/>
        <v>0.98521095983491658</v>
      </c>
    </row>
    <row r="183" spans="1:50">
      <c r="A183" s="199">
        <v>18</v>
      </c>
      <c r="B183" s="199" t="s">
        <v>135</v>
      </c>
      <c r="C183" s="199" t="s">
        <v>135</v>
      </c>
      <c r="D183" s="199" t="s">
        <v>52</v>
      </c>
      <c r="E183" s="199" t="s">
        <v>53</v>
      </c>
      <c r="F183" s="199" t="s">
        <v>54</v>
      </c>
      <c r="G183" s="199" t="s">
        <v>55</v>
      </c>
      <c r="H183" s="198"/>
      <c r="I183" s="199" t="s">
        <v>136</v>
      </c>
      <c r="J183" s="198"/>
      <c r="K183" s="199">
        <v>0</v>
      </c>
      <c r="L183" s="199">
        <v>0</v>
      </c>
      <c r="M183" s="200">
        <v>0</v>
      </c>
      <c r="N183" s="200">
        <v>0</v>
      </c>
      <c r="O183" s="198"/>
      <c r="P183" s="198"/>
      <c r="Q183" s="199" t="s">
        <v>137</v>
      </c>
      <c r="R183" s="200">
        <v>133.96</v>
      </c>
      <c r="S183" s="200">
        <v>133.96</v>
      </c>
      <c r="T183" s="198"/>
      <c r="U183" s="198"/>
      <c r="V183" s="198"/>
      <c r="W183" s="198"/>
      <c r="X183" s="198"/>
      <c r="Y183" s="198"/>
      <c r="Z183" s="198"/>
      <c r="AA183" s="199" t="s">
        <v>63</v>
      </c>
      <c r="AB183" s="199" t="s">
        <v>64</v>
      </c>
      <c r="AC183" s="199" t="s">
        <v>138</v>
      </c>
      <c r="AD183" s="199" t="s">
        <v>146</v>
      </c>
      <c r="AE183" s="199" t="s">
        <v>140</v>
      </c>
      <c r="AF183" s="199">
        <v>134441</v>
      </c>
      <c r="AG183" s="199" t="s">
        <v>89</v>
      </c>
      <c r="AH183" s="199">
        <v>2</v>
      </c>
      <c r="AI183" s="199" t="s">
        <v>69</v>
      </c>
      <c r="AJ183" s="199">
        <v>11</v>
      </c>
      <c r="AK183" s="199">
        <v>4110</v>
      </c>
      <c r="AL183" s="199">
        <v>4110</v>
      </c>
      <c r="AM183" s="199">
        <v>131</v>
      </c>
      <c r="AN183" s="200">
        <v>0.49443331604599999</v>
      </c>
      <c r="AO183" s="201">
        <v>1</v>
      </c>
      <c r="AP183" s="214">
        <f t="shared" si="10"/>
        <v>0.49443331604599999</v>
      </c>
      <c r="AQ183" s="202">
        <v>4.0668569999999997</v>
      </c>
      <c r="AR183" s="203">
        <v>0.41202</v>
      </c>
      <c r="AS183" s="214">
        <f t="shared" si="11"/>
        <v>2.0107895923948873</v>
      </c>
      <c r="AT183" s="214">
        <f t="shared" si="12"/>
        <v>0.20371641487727291</v>
      </c>
      <c r="AU183" s="201">
        <v>0.68879999999999997</v>
      </c>
      <c r="AV183" s="201">
        <v>0.78210000000000002</v>
      </c>
      <c r="AW183" s="214">
        <f t="shared" si="13"/>
        <v>1.3850318712415983</v>
      </c>
      <c r="AX183" s="214">
        <f t="shared" si="14"/>
        <v>0.15932660807551513</v>
      </c>
    </row>
    <row r="184" spans="1:50">
      <c r="A184" s="199">
        <v>18</v>
      </c>
      <c r="B184" s="199" t="s">
        <v>135</v>
      </c>
      <c r="C184" s="199" t="s">
        <v>135</v>
      </c>
      <c r="D184" s="199" t="s">
        <v>52</v>
      </c>
      <c r="E184" s="199" t="s">
        <v>53</v>
      </c>
      <c r="F184" s="199" t="s">
        <v>54</v>
      </c>
      <c r="G184" s="199" t="s">
        <v>55</v>
      </c>
      <c r="H184" s="198"/>
      <c r="I184" s="199" t="s">
        <v>136</v>
      </c>
      <c r="J184" s="198"/>
      <c r="K184" s="199">
        <v>0</v>
      </c>
      <c r="L184" s="199">
        <v>0</v>
      </c>
      <c r="M184" s="200">
        <v>0</v>
      </c>
      <c r="N184" s="200">
        <v>0</v>
      </c>
      <c r="O184" s="198"/>
      <c r="P184" s="198"/>
      <c r="Q184" s="199" t="s">
        <v>137</v>
      </c>
      <c r="R184" s="200">
        <v>133.96</v>
      </c>
      <c r="S184" s="200">
        <v>133.96</v>
      </c>
      <c r="T184" s="198"/>
      <c r="U184" s="198"/>
      <c r="V184" s="198"/>
      <c r="W184" s="198"/>
      <c r="X184" s="198"/>
      <c r="Y184" s="198"/>
      <c r="Z184" s="198"/>
      <c r="AA184" s="199" t="s">
        <v>63</v>
      </c>
      <c r="AB184" s="199" t="s">
        <v>64</v>
      </c>
      <c r="AC184" s="199" t="s">
        <v>138</v>
      </c>
      <c r="AD184" s="199" t="s">
        <v>146</v>
      </c>
      <c r="AE184" s="199" t="s">
        <v>140</v>
      </c>
      <c r="AF184" s="199">
        <v>134852</v>
      </c>
      <c r="AG184" s="199" t="s">
        <v>89</v>
      </c>
      <c r="AH184" s="199">
        <v>2</v>
      </c>
      <c r="AI184" s="199" t="s">
        <v>84</v>
      </c>
      <c r="AJ184" s="199">
        <v>10</v>
      </c>
      <c r="AK184" s="199">
        <v>3200</v>
      </c>
      <c r="AL184" s="199">
        <v>3200</v>
      </c>
      <c r="AM184" s="199">
        <v>130</v>
      </c>
      <c r="AN184" s="200">
        <v>7.9425830541799997E-2</v>
      </c>
      <c r="AO184" s="201">
        <v>1</v>
      </c>
      <c r="AP184" s="214">
        <f t="shared" si="10"/>
        <v>7.9425830541799997E-2</v>
      </c>
      <c r="AQ184" s="202">
        <v>4.3715109999999999</v>
      </c>
      <c r="AR184" s="203">
        <v>0.45284999999999997</v>
      </c>
      <c r="AS184" s="214">
        <f t="shared" si="11"/>
        <v>0.34721089189761462</v>
      </c>
      <c r="AT184" s="214">
        <f t="shared" si="12"/>
        <v>3.5967987360854124E-2</v>
      </c>
      <c r="AU184" s="201">
        <v>0.68879999999999997</v>
      </c>
      <c r="AV184" s="201">
        <v>0.78210000000000002</v>
      </c>
      <c r="AW184" s="214">
        <f t="shared" si="13"/>
        <v>0.23915886233907693</v>
      </c>
      <c r="AX184" s="214">
        <f t="shared" si="14"/>
        <v>2.8130562914924013E-2</v>
      </c>
    </row>
    <row r="185" spans="1:50">
      <c r="A185" s="199">
        <v>18</v>
      </c>
      <c r="B185" s="199" t="s">
        <v>135</v>
      </c>
      <c r="C185" s="199" t="s">
        <v>135</v>
      </c>
      <c r="D185" s="199" t="s">
        <v>52</v>
      </c>
      <c r="E185" s="199" t="s">
        <v>53</v>
      </c>
      <c r="F185" s="199" t="s">
        <v>54</v>
      </c>
      <c r="G185" s="199" t="s">
        <v>55</v>
      </c>
      <c r="H185" s="198"/>
      <c r="I185" s="199" t="s">
        <v>136</v>
      </c>
      <c r="J185" s="198"/>
      <c r="K185" s="199">
        <v>0</v>
      </c>
      <c r="L185" s="199">
        <v>0</v>
      </c>
      <c r="M185" s="200">
        <v>0</v>
      </c>
      <c r="N185" s="200">
        <v>0</v>
      </c>
      <c r="O185" s="198"/>
      <c r="P185" s="198"/>
      <c r="Q185" s="199" t="s">
        <v>137</v>
      </c>
      <c r="R185" s="200">
        <v>133.96</v>
      </c>
      <c r="S185" s="200">
        <v>133.96</v>
      </c>
      <c r="T185" s="198"/>
      <c r="U185" s="198"/>
      <c r="V185" s="198"/>
      <c r="W185" s="198"/>
      <c r="X185" s="198"/>
      <c r="Y185" s="198"/>
      <c r="Z185" s="198"/>
      <c r="AA185" s="199" t="s">
        <v>63</v>
      </c>
      <c r="AB185" s="199" t="s">
        <v>64</v>
      </c>
      <c r="AC185" s="199" t="s">
        <v>138</v>
      </c>
      <c r="AD185" s="199" t="s">
        <v>146</v>
      </c>
      <c r="AE185" s="199" t="s">
        <v>140</v>
      </c>
      <c r="AF185" s="199">
        <v>134812</v>
      </c>
      <c r="AG185" s="199" t="s">
        <v>89</v>
      </c>
      <c r="AH185" s="199">
        <v>2</v>
      </c>
      <c r="AI185" s="199" t="s">
        <v>69</v>
      </c>
      <c r="AJ185" s="199">
        <v>11</v>
      </c>
      <c r="AK185" s="199">
        <v>4110</v>
      </c>
      <c r="AL185" s="199">
        <v>4110</v>
      </c>
      <c r="AM185" s="199">
        <v>131</v>
      </c>
      <c r="AN185" s="200">
        <v>1.1025361783600001</v>
      </c>
      <c r="AO185" s="201">
        <v>1</v>
      </c>
      <c r="AP185" s="214">
        <f t="shared" si="10"/>
        <v>1.1025361783600001</v>
      </c>
      <c r="AQ185" s="202">
        <v>4.0668569999999997</v>
      </c>
      <c r="AR185" s="203">
        <v>0.41202</v>
      </c>
      <c r="AS185" s="214">
        <f t="shared" si="11"/>
        <v>4.4838569747166144</v>
      </c>
      <c r="AT185" s="214">
        <f t="shared" si="12"/>
        <v>0.45426695620788721</v>
      </c>
      <c r="AU185" s="201">
        <v>0.68879999999999997</v>
      </c>
      <c r="AV185" s="201">
        <v>0.78210000000000002</v>
      </c>
      <c r="AW185" s="214">
        <f t="shared" si="13"/>
        <v>3.088480684184804</v>
      </c>
      <c r="AX185" s="214">
        <f t="shared" si="14"/>
        <v>0.35528218645018861</v>
      </c>
    </row>
    <row r="186" spans="1:50">
      <c r="A186" s="199">
        <v>18</v>
      </c>
      <c r="B186" s="199" t="s">
        <v>135</v>
      </c>
      <c r="C186" s="199" t="s">
        <v>135</v>
      </c>
      <c r="D186" s="199" t="s">
        <v>52</v>
      </c>
      <c r="E186" s="199" t="s">
        <v>53</v>
      </c>
      <c r="F186" s="199" t="s">
        <v>54</v>
      </c>
      <c r="G186" s="199" t="s">
        <v>55</v>
      </c>
      <c r="H186" s="198"/>
      <c r="I186" s="199" t="s">
        <v>136</v>
      </c>
      <c r="J186" s="198"/>
      <c r="K186" s="199">
        <v>0</v>
      </c>
      <c r="L186" s="199">
        <v>0</v>
      </c>
      <c r="M186" s="200">
        <v>0</v>
      </c>
      <c r="N186" s="200">
        <v>0</v>
      </c>
      <c r="O186" s="198"/>
      <c r="P186" s="198"/>
      <c r="Q186" s="199" t="s">
        <v>137</v>
      </c>
      <c r="R186" s="200">
        <v>133.96</v>
      </c>
      <c r="S186" s="200">
        <v>133.96</v>
      </c>
      <c r="T186" s="198"/>
      <c r="U186" s="198"/>
      <c r="V186" s="198"/>
      <c r="W186" s="198"/>
      <c r="X186" s="198"/>
      <c r="Y186" s="198"/>
      <c r="Z186" s="198"/>
      <c r="AA186" s="199" t="s">
        <v>63</v>
      </c>
      <c r="AB186" s="199" t="s">
        <v>64</v>
      </c>
      <c r="AC186" s="199" t="s">
        <v>138</v>
      </c>
      <c r="AD186" s="199" t="s">
        <v>146</v>
      </c>
      <c r="AE186" s="199" t="s">
        <v>140</v>
      </c>
      <c r="AF186" s="199">
        <v>134295</v>
      </c>
      <c r="AG186" s="199" t="s">
        <v>89</v>
      </c>
      <c r="AH186" s="199">
        <v>2</v>
      </c>
      <c r="AI186" s="199" t="s">
        <v>70</v>
      </c>
      <c r="AJ186" s="199">
        <v>13</v>
      </c>
      <c r="AK186" s="199">
        <v>6300</v>
      </c>
      <c r="AL186" s="199">
        <v>6300</v>
      </c>
      <c r="AM186" s="199">
        <v>133</v>
      </c>
      <c r="AN186" s="200">
        <v>0.64636223316300001</v>
      </c>
      <c r="AO186" s="201">
        <v>0.999</v>
      </c>
      <c r="AP186" s="214">
        <f t="shared" si="10"/>
        <v>0.64571587092983695</v>
      </c>
      <c r="AQ186" s="202">
        <v>2.6886009999999998</v>
      </c>
      <c r="AR186" s="203">
        <v>0.25939000000000001</v>
      </c>
      <c r="AS186" s="214">
        <f t="shared" si="11"/>
        <v>1.7360723362978305</v>
      </c>
      <c r="AT186" s="214">
        <f t="shared" si="12"/>
        <v>0.16749223976049041</v>
      </c>
      <c r="AU186" s="201">
        <v>0.68879999999999997</v>
      </c>
      <c r="AV186" s="201">
        <v>0.78210000000000002</v>
      </c>
      <c r="AW186" s="214">
        <f t="shared" si="13"/>
        <v>1.1958066252419457</v>
      </c>
      <c r="AX186" s="214">
        <f t="shared" si="14"/>
        <v>0.13099568071667955</v>
      </c>
    </row>
    <row r="187" spans="1:50">
      <c r="A187" s="199">
        <v>18</v>
      </c>
      <c r="B187" s="199" t="s">
        <v>135</v>
      </c>
      <c r="C187" s="199" t="s">
        <v>135</v>
      </c>
      <c r="D187" s="199" t="s">
        <v>52</v>
      </c>
      <c r="E187" s="199" t="s">
        <v>53</v>
      </c>
      <c r="F187" s="199" t="s">
        <v>54</v>
      </c>
      <c r="G187" s="199" t="s">
        <v>55</v>
      </c>
      <c r="H187" s="198"/>
      <c r="I187" s="199" t="s">
        <v>136</v>
      </c>
      <c r="J187" s="198"/>
      <c r="K187" s="199">
        <v>0</v>
      </c>
      <c r="L187" s="199">
        <v>0</v>
      </c>
      <c r="M187" s="200">
        <v>0</v>
      </c>
      <c r="N187" s="200">
        <v>0</v>
      </c>
      <c r="O187" s="198"/>
      <c r="P187" s="198"/>
      <c r="Q187" s="199" t="s">
        <v>137</v>
      </c>
      <c r="R187" s="200">
        <v>133.96</v>
      </c>
      <c r="S187" s="200">
        <v>133.96</v>
      </c>
      <c r="T187" s="198"/>
      <c r="U187" s="198"/>
      <c r="V187" s="198"/>
      <c r="W187" s="198"/>
      <c r="X187" s="198"/>
      <c r="Y187" s="198"/>
      <c r="Z187" s="198"/>
      <c r="AA187" s="199" t="s">
        <v>63</v>
      </c>
      <c r="AB187" s="199" t="s">
        <v>64</v>
      </c>
      <c r="AC187" s="199" t="s">
        <v>138</v>
      </c>
      <c r="AD187" s="199" t="s">
        <v>146</v>
      </c>
      <c r="AE187" s="199" t="s">
        <v>140</v>
      </c>
      <c r="AF187" s="199">
        <v>134852</v>
      </c>
      <c r="AG187" s="199" t="s">
        <v>89</v>
      </c>
      <c r="AH187" s="199">
        <v>2</v>
      </c>
      <c r="AI187" s="199" t="s">
        <v>84</v>
      </c>
      <c r="AJ187" s="199">
        <v>10</v>
      </c>
      <c r="AK187" s="199">
        <v>3200</v>
      </c>
      <c r="AL187" s="199">
        <v>3200</v>
      </c>
      <c r="AM187" s="199">
        <v>130</v>
      </c>
      <c r="AN187" s="200">
        <v>3.63764644176E-2</v>
      </c>
      <c r="AO187" s="201">
        <v>1</v>
      </c>
      <c r="AP187" s="214">
        <f t="shared" si="10"/>
        <v>3.63764644176E-2</v>
      </c>
      <c r="AQ187" s="202">
        <v>4.3715109999999999</v>
      </c>
      <c r="AR187" s="203">
        <v>0.45284999999999997</v>
      </c>
      <c r="AS187" s="214">
        <f t="shared" si="11"/>
        <v>0.15902011434264698</v>
      </c>
      <c r="AT187" s="214">
        <f t="shared" si="12"/>
        <v>1.647308191151016E-2</v>
      </c>
      <c r="AU187" s="201">
        <v>0.68879999999999997</v>
      </c>
      <c r="AV187" s="201">
        <v>0.78210000000000002</v>
      </c>
      <c r="AW187" s="214">
        <f t="shared" si="13"/>
        <v>0.10953305475921524</v>
      </c>
      <c r="AX187" s="214">
        <f t="shared" si="14"/>
        <v>1.2883597362992097E-2</v>
      </c>
    </row>
    <row r="188" spans="1:50">
      <c r="A188" s="199">
        <v>18</v>
      </c>
      <c r="B188" s="199" t="s">
        <v>135</v>
      </c>
      <c r="C188" s="199" t="s">
        <v>135</v>
      </c>
      <c r="D188" s="199" t="s">
        <v>52</v>
      </c>
      <c r="E188" s="199" t="s">
        <v>53</v>
      </c>
      <c r="F188" s="199" t="s">
        <v>54</v>
      </c>
      <c r="G188" s="199" t="s">
        <v>55</v>
      </c>
      <c r="H188" s="198"/>
      <c r="I188" s="199" t="s">
        <v>136</v>
      </c>
      <c r="J188" s="198"/>
      <c r="K188" s="199">
        <v>0</v>
      </c>
      <c r="L188" s="199">
        <v>0</v>
      </c>
      <c r="M188" s="200">
        <v>0</v>
      </c>
      <c r="N188" s="200">
        <v>0</v>
      </c>
      <c r="O188" s="198"/>
      <c r="P188" s="198"/>
      <c r="Q188" s="199" t="s">
        <v>137</v>
      </c>
      <c r="R188" s="200">
        <v>133.96</v>
      </c>
      <c r="S188" s="200">
        <v>133.96</v>
      </c>
      <c r="T188" s="198"/>
      <c r="U188" s="198"/>
      <c r="V188" s="198"/>
      <c r="W188" s="198"/>
      <c r="X188" s="198"/>
      <c r="Y188" s="198"/>
      <c r="Z188" s="198"/>
      <c r="AA188" s="199" t="s">
        <v>63</v>
      </c>
      <c r="AB188" s="199" t="s">
        <v>64</v>
      </c>
      <c r="AC188" s="199" t="s">
        <v>138</v>
      </c>
      <c r="AD188" s="199" t="s">
        <v>146</v>
      </c>
      <c r="AE188" s="199" t="s">
        <v>140</v>
      </c>
      <c r="AF188" s="199">
        <v>134295</v>
      </c>
      <c r="AG188" s="199" t="s">
        <v>89</v>
      </c>
      <c r="AH188" s="199">
        <v>2</v>
      </c>
      <c r="AI188" s="199" t="s">
        <v>70</v>
      </c>
      <c r="AJ188" s="199">
        <v>13</v>
      </c>
      <c r="AK188" s="199">
        <v>6300</v>
      </c>
      <c r="AL188" s="199">
        <v>6300</v>
      </c>
      <c r="AM188" s="199">
        <v>133</v>
      </c>
      <c r="AN188" s="200">
        <v>1.41476072393</v>
      </c>
      <c r="AO188" s="201">
        <v>0.999</v>
      </c>
      <c r="AP188" s="214">
        <f t="shared" si="10"/>
        <v>1.4133459632060699</v>
      </c>
      <c r="AQ188" s="202">
        <v>2.6886009999999998</v>
      </c>
      <c r="AR188" s="203">
        <v>0.25939000000000001</v>
      </c>
      <c r="AS188" s="214">
        <f t="shared" si="11"/>
        <v>3.7999233700218022</v>
      </c>
      <c r="AT188" s="214">
        <f t="shared" si="12"/>
        <v>0.3666078093960225</v>
      </c>
      <c r="AU188" s="201">
        <v>0.68879999999999997</v>
      </c>
      <c r="AV188" s="201">
        <v>0.78210000000000002</v>
      </c>
      <c r="AW188" s="214">
        <f t="shared" si="13"/>
        <v>2.6173872172710171</v>
      </c>
      <c r="AX188" s="214">
        <f t="shared" si="14"/>
        <v>0.28672396772862918</v>
      </c>
    </row>
    <row r="189" spans="1:50">
      <c r="A189" s="199">
        <v>18</v>
      </c>
      <c r="B189" s="199" t="s">
        <v>135</v>
      </c>
      <c r="C189" s="199" t="s">
        <v>135</v>
      </c>
      <c r="D189" s="199" t="s">
        <v>52</v>
      </c>
      <c r="E189" s="199" t="s">
        <v>53</v>
      </c>
      <c r="F189" s="199" t="s">
        <v>54</v>
      </c>
      <c r="G189" s="199" t="s">
        <v>55</v>
      </c>
      <c r="H189" s="198"/>
      <c r="I189" s="199" t="s">
        <v>136</v>
      </c>
      <c r="J189" s="198"/>
      <c r="K189" s="199">
        <v>0</v>
      </c>
      <c r="L189" s="199">
        <v>0</v>
      </c>
      <c r="M189" s="200">
        <v>0</v>
      </c>
      <c r="N189" s="200">
        <v>0</v>
      </c>
      <c r="O189" s="198"/>
      <c r="P189" s="198"/>
      <c r="Q189" s="199" t="s">
        <v>137</v>
      </c>
      <c r="R189" s="200">
        <v>133.96</v>
      </c>
      <c r="S189" s="200">
        <v>133.96</v>
      </c>
      <c r="T189" s="198"/>
      <c r="U189" s="198"/>
      <c r="V189" s="198"/>
      <c r="W189" s="198"/>
      <c r="X189" s="198"/>
      <c r="Y189" s="198"/>
      <c r="Z189" s="198"/>
      <c r="AA189" s="199" t="s">
        <v>63</v>
      </c>
      <c r="AB189" s="199" t="s">
        <v>64</v>
      </c>
      <c r="AC189" s="199" t="s">
        <v>138</v>
      </c>
      <c r="AD189" s="199" t="s">
        <v>146</v>
      </c>
      <c r="AE189" s="199" t="s">
        <v>140</v>
      </c>
      <c r="AF189" s="199">
        <v>134812</v>
      </c>
      <c r="AG189" s="199" t="s">
        <v>89</v>
      </c>
      <c r="AH189" s="199">
        <v>2</v>
      </c>
      <c r="AI189" s="199" t="s">
        <v>69</v>
      </c>
      <c r="AJ189" s="199">
        <v>11</v>
      </c>
      <c r="AK189" s="199">
        <v>4110</v>
      </c>
      <c r="AL189" s="199">
        <v>4110</v>
      </c>
      <c r="AM189" s="199">
        <v>131</v>
      </c>
      <c r="AN189" s="200">
        <v>0.398009837787</v>
      </c>
      <c r="AO189" s="201">
        <v>1</v>
      </c>
      <c r="AP189" s="214">
        <f t="shared" si="10"/>
        <v>0.398009837787</v>
      </c>
      <c r="AQ189" s="202">
        <v>4.0668569999999997</v>
      </c>
      <c r="AR189" s="203">
        <v>0.41202</v>
      </c>
      <c r="AS189" s="214">
        <f t="shared" si="11"/>
        <v>1.6186490948729253</v>
      </c>
      <c r="AT189" s="214">
        <f t="shared" si="12"/>
        <v>0.16398801336499974</v>
      </c>
      <c r="AU189" s="201">
        <v>0.68879999999999997</v>
      </c>
      <c r="AV189" s="201">
        <v>0.78210000000000002</v>
      </c>
      <c r="AW189" s="214">
        <f t="shared" si="13"/>
        <v>1.114925496548471</v>
      </c>
      <c r="AX189" s="214">
        <f t="shared" si="14"/>
        <v>0.1282550252527663</v>
      </c>
    </row>
    <row r="190" spans="1:50">
      <c r="A190" s="199">
        <v>18</v>
      </c>
      <c r="B190" s="199" t="s">
        <v>135</v>
      </c>
      <c r="C190" s="199" t="s">
        <v>135</v>
      </c>
      <c r="D190" s="199" t="s">
        <v>52</v>
      </c>
      <c r="E190" s="199" t="s">
        <v>53</v>
      </c>
      <c r="F190" s="199" t="s">
        <v>54</v>
      </c>
      <c r="G190" s="199" t="s">
        <v>55</v>
      </c>
      <c r="H190" s="198"/>
      <c r="I190" s="199" t="s">
        <v>136</v>
      </c>
      <c r="J190" s="198"/>
      <c r="K190" s="199">
        <v>0</v>
      </c>
      <c r="L190" s="199">
        <v>0</v>
      </c>
      <c r="M190" s="200">
        <v>0</v>
      </c>
      <c r="N190" s="200">
        <v>0</v>
      </c>
      <c r="O190" s="198"/>
      <c r="P190" s="198"/>
      <c r="Q190" s="199" t="s">
        <v>137</v>
      </c>
      <c r="R190" s="200">
        <v>133.96</v>
      </c>
      <c r="S190" s="200">
        <v>133.96</v>
      </c>
      <c r="T190" s="198"/>
      <c r="U190" s="198"/>
      <c r="V190" s="198"/>
      <c r="W190" s="198"/>
      <c r="X190" s="198"/>
      <c r="Y190" s="198"/>
      <c r="Z190" s="198"/>
      <c r="AA190" s="199" t="s">
        <v>63</v>
      </c>
      <c r="AB190" s="199" t="s">
        <v>64</v>
      </c>
      <c r="AC190" s="199" t="s">
        <v>138</v>
      </c>
      <c r="AD190" s="199" t="s">
        <v>146</v>
      </c>
      <c r="AE190" s="199" t="s">
        <v>140</v>
      </c>
      <c r="AF190" s="199">
        <v>135286</v>
      </c>
      <c r="AG190" s="199" t="s">
        <v>89</v>
      </c>
      <c r="AH190" s="199">
        <v>2</v>
      </c>
      <c r="AI190" s="199" t="s">
        <v>84</v>
      </c>
      <c r="AJ190" s="199">
        <v>10</v>
      </c>
      <c r="AK190" s="199">
        <v>3100</v>
      </c>
      <c r="AL190" s="199">
        <v>1180</v>
      </c>
      <c r="AM190" s="199">
        <v>130</v>
      </c>
      <c r="AN190" s="200">
        <v>0.38636852247100001</v>
      </c>
      <c r="AO190" s="201">
        <v>1</v>
      </c>
      <c r="AP190" s="214">
        <f t="shared" si="10"/>
        <v>0.38636852247100001</v>
      </c>
      <c r="AQ190" s="202">
        <v>4.3715109999999999</v>
      </c>
      <c r="AR190" s="203">
        <v>0.45284999999999997</v>
      </c>
      <c r="AS190" s="214">
        <f t="shared" si="11"/>
        <v>1.6890142460357236</v>
      </c>
      <c r="AT190" s="214">
        <f t="shared" si="12"/>
        <v>0.17496698540099234</v>
      </c>
      <c r="AU190" s="201">
        <v>0.68879999999999997</v>
      </c>
      <c r="AV190" s="201">
        <v>0.78210000000000002</v>
      </c>
      <c r="AW190" s="214">
        <f t="shared" si="13"/>
        <v>1.1633930126694063</v>
      </c>
      <c r="AX190" s="214">
        <f t="shared" si="14"/>
        <v>0.1368416792821161</v>
      </c>
    </row>
    <row r="191" spans="1:50">
      <c r="A191" s="199">
        <v>18</v>
      </c>
      <c r="B191" s="199" t="s">
        <v>135</v>
      </c>
      <c r="C191" s="199" t="s">
        <v>135</v>
      </c>
      <c r="D191" s="199" t="s">
        <v>52</v>
      </c>
      <c r="E191" s="199" t="s">
        <v>53</v>
      </c>
      <c r="F191" s="199" t="s">
        <v>54</v>
      </c>
      <c r="G191" s="199" t="s">
        <v>55</v>
      </c>
      <c r="H191" s="198"/>
      <c r="I191" s="199" t="s">
        <v>136</v>
      </c>
      <c r="J191" s="198"/>
      <c r="K191" s="199">
        <v>0</v>
      </c>
      <c r="L191" s="199">
        <v>0</v>
      </c>
      <c r="M191" s="200">
        <v>0</v>
      </c>
      <c r="N191" s="200">
        <v>0</v>
      </c>
      <c r="O191" s="198"/>
      <c r="P191" s="198"/>
      <c r="Q191" s="199" t="s">
        <v>137</v>
      </c>
      <c r="R191" s="200">
        <v>133.96</v>
      </c>
      <c r="S191" s="200">
        <v>133.96</v>
      </c>
      <c r="T191" s="198"/>
      <c r="U191" s="198"/>
      <c r="V191" s="198"/>
      <c r="W191" s="198"/>
      <c r="X191" s="198"/>
      <c r="Y191" s="198"/>
      <c r="Z191" s="198"/>
      <c r="AA191" s="199" t="s">
        <v>63</v>
      </c>
      <c r="AB191" s="199" t="s">
        <v>64</v>
      </c>
      <c r="AC191" s="199" t="s">
        <v>138</v>
      </c>
      <c r="AD191" s="199" t="s">
        <v>146</v>
      </c>
      <c r="AE191" s="199" t="s">
        <v>140</v>
      </c>
      <c r="AF191" s="199">
        <v>135321</v>
      </c>
      <c r="AG191" s="199" t="s">
        <v>89</v>
      </c>
      <c r="AH191" s="199">
        <v>2</v>
      </c>
      <c r="AI191" s="199" t="s">
        <v>69</v>
      </c>
      <c r="AJ191" s="199">
        <v>11</v>
      </c>
      <c r="AK191" s="199">
        <v>4340</v>
      </c>
      <c r="AL191" s="199">
        <v>4340</v>
      </c>
      <c r="AM191" s="199">
        <v>131</v>
      </c>
      <c r="AN191" s="200">
        <v>6.5651175914099996E-2</v>
      </c>
      <c r="AO191" s="201">
        <v>1</v>
      </c>
      <c r="AP191" s="214">
        <f t="shared" si="10"/>
        <v>6.5651175914099996E-2</v>
      </c>
      <c r="AQ191" s="202">
        <v>4.0668569999999997</v>
      </c>
      <c r="AR191" s="203">
        <v>0.41202</v>
      </c>
      <c r="AS191" s="214">
        <f t="shared" si="11"/>
        <v>0.26699394432448897</v>
      </c>
      <c r="AT191" s="214">
        <f t="shared" si="12"/>
        <v>2.7049597500127479E-2</v>
      </c>
      <c r="AU191" s="201">
        <v>0.68879999999999997</v>
      </c>
      <c r="AV191" s="201">
        <v>0.78210000000000002</v>
      </c>
      <c r="AW191" s="214">
        <f t="shared" si="13"/>
        <v>0.18390542885070799</v>
      </c>
      <c r="AX191" s="214">
        <f t="shared" si="14"/>
        <v>2.1155490204849702E-2</v>
      </c>
    </row>
    <row r="192" spans="1:50">
      <c r="A192" s="199">
        <v>18</v>
      </c>
      <c r="B192" s="199" t="s">
        <v>135</v>
      </c>
      <c r="C192" s="199" t="s">
        <v>135</v>
      </c>
      <c r="D192" s="199" t="s">
        <v>52</v>
      </c>
      <c r="E192" s="199" t="s">
        <v>53</v>
      </c>
      <c r="F192" s="199" t="s">
        <v>54</v>
      </c>
      <c r="G192" s="199" t="s">
        <v>55</v>
      </c>
      <c r="H192" s="198"/>
      <c r="I192" s="199" t="s">
        <v>136</v>
      </c>
      <c r="J192" s="198"/>
      <c r="K192" s="199">
        <v>0</v>
      </c>
      <c r="L192" s="199">
        <v>0</v>
      </c>
      <c r="M192" s="200">
        <v>0</v>
      </c>
      <c r="N192" s="200">
        <v>0</v>
      </c>
      <c r="O192" s="198"/>
      <c r="P192" s="198"/>
      <c r="Q192" s="199" t="s">
        <v>137</v>
      </c>
      <c r="R192" s="200">
        <v>133.96</v>
      </c>
      <c r="S192" s="200">
        <v>133.96</v>
      </c>
      <c r="T192" s="198"/>
      <c r="U192" s="198"/>
      <c r="V192" s="198"/>
      <c r="W192" s="198"/>
      <c r="X192" s="198"/>
      <c r="Y192" s="198"/>
      <c r="Z192" s="198"/>
      <c r="AA192" s="199" t="s">
        <v>63</v>
      </c>
      <c r="AB192" s="199" t="s">
        <v>64</v>
      </c>
      <c r="AC192" s="199" t="s">
        <v>138</v>
      </c>
      <c r="AD192" s="199" t="s">
        <v>146</v>
      </c>
      <c r="AE192" s="199" t="s">
        <v>140</v>
      </c>
      <c r="AF192" s="199">
        <v>134552</v>
      </c>
      <c r="AG192" s="199" t="s">
        <v>89</v>
      </c>
      <c r="AH192" s="199">
        <v>2</v>
      </c>
      <c r="AI192" s="199" t="s">
        <v>91</v>
      </c>
      <c r="AJ192" s="199">
        <v>8</v>
      </c>
      <c r="AK192" s="199">
        <v>2320</v>
      </c>
      <c r="AL192" s="199">
        <v>2320</v>
      </c>
      <c r="AM192" s="199">
        <v>128</v>
      </c>
      <c r="AN192" s="200">
        <v>3.9162691601599998E-3</v>
      </c>
      <c r="AO192" s="201">
        <v>1</v>
      </c>
      <c r="AP192" s="214">
        <f t="shared" si="10"/>
        <v>3.9162691601599998E-3</v>
      </c>
      <c r="AQ192" s="202">
        <v>8.6131030000000006</v>
      </c>
      <c r="AR192" s="203">
        <v>2.1458900000000001</v>
      </c>
      <c r="AS192" s="214">
        <f t="shared" si="11"/>
        <v>3.3731229652181581E-2</v>
      </c>
      <c r="AT192" s="214">
        <f t="shared" si="12"/>
        <v>8.4038828280957427E-3</v>
      </c>
      <c r="AU192" s="201">
        <v>0.68879999999999997</v>
      </c>
      <c r="AV192" s="201">
        <v>0.78210000000000002</v>
      </c>
      <c r="AW192" s="214">
        <f t="shared" si="13"/>
        <v>2.3234070984422671E-2</v>
      </c>
      <c r="AX192" s="214">
        <f t="shared" si="14"/>
        <v>6.5726767598536804E-3</v>
      </c>
    </row>
    <row r="193" spans="1:50">
      <c r="A193" s="199">
        <v>18</v>
      </c>
      <c r="B193" s="199" t="s">
        <v>135</v>
      </c>
      <c r="C193" s="199" t="s">
        <v>135</v>
      </c>
      <c r="D193" s="199" t="s">
        <v>52</v>
      </c>
      <c r="E193" s="199" t="s">
        <v>53</v>
      </c>
      <c r="F193" s="199" t="s">
        <v>54</v>
      </c>
      <c r="G193" s="199" t="s">
        <v>55</v>
      </c>
      <c r="H193" s="198"/>
      <c r="I193" s="199" t="s">
        <v>136</v>
      </c>
      <c r="J193" s="198"/>
      <c r="K193" s="199">
        <v>0</v>
      </c>
      <c r="L193" s="199">
        <v>0</v>
      </c>
      <c r="M193" s="200">
        <v>0</v>
      </c>
      <c r="N193" s="200">
        <v>0</v>
      </c>
      <c r="O193" s="198"/>
      <c r="P193" s="198"/>
      <c r="Q193" s="199" t="s">
        <v>137</v>
      </c>
      <c r="R193" s="200">
        <v>133.96</v>
      </c>
      <c r="S193" s="200">
        <v>133.96</v>
      </c>
      <c r="T193" s="198"/>
      <c r="U193" s="198"/>
      <c r="V193" s="198"/>
      <c r="W193" s="198"/>
      <c r="X193" s="198"/>
      <c r="Y193" s="198"/>
      <c r="Z193" s="198"/>
      <c r="AA193" s="199" t="s">
        <v>63</v>
      </c>
      <c r="AB193" s="199" t="s">
        <v>64</v>
      </c>
      <c r="AC193" s="199" t="s">
        <v>138</v>
      </c>
      <c r="AD193" s="199" t="s">
        <v>146</v>
      </c>
      <c r="AE193" s="199" t="s">
        <v>140</v>
      </c>
      <c r="AF193" s="199">
        <v>134572</v>
      </c>
      <c r="AG193" s="199" t="s">
        <v>89</v>
      </c>
      <c r="AH193" s="199">
        <v>2</v>
      </c>
      <c r="AI193" s="199" t="s">
        <v>96</v>
      </c>
      <c r="AJ193" s="199">
        <v>2</v>
      </c>
      <c r="AK193" s="199">
        <v>1200</v>
      </c>
      <c r="AL193" s="199">
        <v>1200</v>
      </c>
      <c r="AM193" s="199">
        <v>122</v>
      </c>
      <c r="AN193" s="200">
        <v>3.0402606681400001E-2</v>
      </c>
      <c r="AO193" s="201">
        <v>1</v>
      </c>
      <c r="AP193" s="214">
        <f t="shared" si="10"/>
        <v>3.0402606681400001E-2</v>
      </c>
      <c r="AQ193" s="202">
        <v>7.5074500000000004</v>
      </c>
      <c r="AR193" s="203">
        <v>1.2166399999999999</v>
      </c>
      <c r="AS193" s="214">
        <f t="shared" si="11"/>
        <v>0.22824604953027644</v>
      </c>
      <c r="AT193" s="214">
        <f t="shared" si="12"/>
        <v>3.6989027392858496E-2</v>
      </c>
      <c r="AU193" s="201">
        <v>0.68879999999999997</v>
      </c>
      <c r="AV193" s="201">
        <v>0.78210000000000002</v>
      </c>
      <c r="AW193" s="214">
        <f t="shared" si="13"/>
        <v>0.15721587891645442</v>
      </c>
      <c r="AX193" s="214">
        <f t="shared" si="14"/>
        <v>2.8929118323954631E-2</v>
      </c>
    </row>
    <row r="194" spans="1:50">
      <c r="A194" s="199">
        <v>18</v>
      </c>
      <c r="B194" s="199" t="s">
        <v>135</v>
      </c>
      <c r="C194" s="199" t="s">
        <v>135</v>
      </c>
      <c r="D194" s="199" t="s">
        <v>52</v>
      </c>
      <c r="E194" s="199" t="s">
        <v>53</v>
      </c>
      <c r="F194" s="199" t="s">
        <v>54</v>
      </c>
      <c r="G194" s="199" t="s">
        <v>55</v>
      </c>
      <c r="H194" s="198"/>
      <c r="I194" s="199" t="s">
        <v>136</v>
      </c>
      <c r="J194" s="198"/>
      <c r="K194" s="199">
        <v>0</v>
      </c>
      <c r="L194" s="199">
        <v>0</v>
      </c>
      <c r="M194" s="200">
        <v>0</v>
      </c>
      <c r="N194" s="200">
        <v>0</v>
      </c>
      <c r="O194" s="198"/>
      <c r="P194" s="198"/>
      <c r="Q194" s="199" t="s">
        <v>137</v>
      </c>
      <c r="R194" s="200">
        <v>133.96</v>
      </c>
      <c r="S194" s="200">
        <v>133.96</v>
      </c>
      <c r="T194" s="198"/>
      <c r="U194" s="198"/>
      <c r="V194" s="198"/>
      <c r="W194" s="198"/>
      <c r="X194" s="198"/>
      <c r="Y194" s="198"/>
      <c r="Z194" s="198"/>
      <c r="AA194" s="199" t="s">
        <v>63</v>
      </c>
      <c r="AB194" s="199" t="s">
        <v>64</v>
      </c>
      <c r="AC194" s="199" t="s">
        <v>138</v>
      </c>
      <c r="AD194" s="199" t="s">
        <v>146</v>
      </c>
      <c r="AE194" s="199" t="s">
        <v>140</v>
      </c>
      <c r="AF194" s="199">
        <v>134445</v>
      </c>
      <c r="AG194" s="199" t="s">
        <v>89</v>
      </c>
      <c r="AH194" s="199">
        <v>2</v>
      </c>
      <c r="AI194" s="199" t="s">
        <v>70</v>
      </c>
      <c r="AJ194" s="199">
        <v>13</v>
      </c>
      <c r="AK194" s="199">
        <v>6460</v>
      </c>
      <c r="AL194" s="199">
        <v>6460</v>
      </c>
      <c r="AM194" s="199">
        <v>133</v>
      </c>
      <c r="AN194" s="200">
        <v>0.28333243246200002</v>
      </c>
      <c r="AO194" s="201">
        <v>0.999</v>
      </c>
      <c r="AP194" s="214">
        <f t="shared" si="10"/>
        <v>0.28304910002953804</v>
      </c>
      <c r="AQ194" s="202">
        <v>2.6886009999999998</v>
      </c>
      <c r="AR194" s="203">
        <v>0.25939000000000001</v>
      </c>
      <c r="AS194" s="214">
        <f t="shared" si="11"/>
        <v>0.76100609338851599</v>
      </c>
      <c r="AT194" s="214">
        <f t="shared" si="12"/>
        <v>7.3420106056661869E-2</v>
      </c>
      <c r="AU194" s="201">
        <v>0.68879999999999997</v>
      </c>
      <c r="AV194" s="201">
        <v>0.78210000000000002</v>
      </c>
      <c r="AW194" s="214">
        <f t="shared" si="13"/>
        <v>0.52418099712600974</v>
      </c>
      <c r="AX194" s="214">
        <f t="shared" si="14"/>
        <v>5.7421864946915251E-2</v>
      </c>
    </row>
    <row r="195" spans="1:50">
      <c r="A195" s="199">
        <v>18</v>
      </c>
      <c r="B195" s="199" t="s">
        <v>135</v>
      </c>
      <c r="C195" s="199" t="s">
        <v>135</v>
      </c>
      <c r="D195" s="199" t="s">
        <v>52</v>
      </c>
      <c r="E195" s="199" t="s">
        <v>53</v>
      </c>
      <c r="F195" s="199" t="s">
        <v>54</v>
      </c>
      <c r="G195" s="199" t="s">
        <v>55</v>
      </c>
      <c r="H195" s="198"/>
      <c r="I195" s="199" t="s">
        <v>136</v>
      </c>
      <c r="J195" s="198"/>
      <c r="K195" s="199">
        <v>0</v>
      </c>
      <c r="L195" s="199">
        <v>0</v>
      </c>
      <c r="M195" s="200">
        <v>0</v>
      </c>
      <c r="N195" s="200">
        <v>0</v>
      </c>
      <c r="O195" s="198"/>
      <c r="P195" s="198"/>
      <c r="Q195" s="199" t="s">
        <v>137</v>
      </c>
      <c r="R195" s="200">
        <v>133.96</v>
      </c>
      <c r="S195" s="200">
        <v>133.96</v>
      </c>
      <c r="T195" s="198"/>
      <c r="U195" s="198"/>
      <c r="V195" s="198"/>
      <c r="W195" s="198"/>
      <c r="X195" s="198"/>
      <c r="Y195" s="198"/>
      <c r="Z195" s="198"/>
      <c r="AA195" s="199" t="s">
        <v>63</v>
      </c>
      <c r="AB195" s="199" t="s">
        <v>64</v>
      </c>
      <c r="AC195" s="199" t="s">
        <v>138</v>
      </c>
      <c r="AD195" s="199" t="s">
        <v>146</v>
      </c>
      <c r="AE195" s="199" t="s">
        <v>140</v>
      </c>
      <c r="AF195" s="199">
        <v>134469</v>
      </c>
      <c r="AG195" s="199" t="s">
        <v>89</v>
      </c>
      <c r="AH195" s="199">
        <v>2</v>
      </c>
      <c r="AI195" s="199" t="s">
        <v>69</v>
      </c>
      <c r="AJ195" s="199">
        <v>11</v>
      </c>
      <c r="AK195" s="199">
        <v>4110</v>
      </c>
      <c r="AL195" s="199">
        <v>1180</v>
      </c>
      <c r="AM195" s="199">
        <v>131</v>
      </c>
      <c r="AN195" s="200">
        <v>3.9681350221900001E-3</v>
      </c>
      <c r="AO195" s="201">
        <v>1</v>
      </c>
      <c r="AP195" s="214">
        <f t="shared" ref="AP195:AP256" si="15">AN195*AO195</f>
        <v>3.9681350221900001E-3</v>
      </c>
      <c r="AQ195" s="202">
        <v>4.0668569999999997</v>
      </c>
      <c r="AR195" s="203">
        <v>0.41202</v>
      </c>
      <c r="AS195" s="214">
        <f t="shared" ref="AS195:AS256" si="16">AP195*AQ195</f>
        <v>1.6137837691938557E-2</v>
      </c>
      <c r="AT195" s="214">
        <f t="shared" ref="AT195:AT256" si="17">AP195*AR195</f>
        <v>1.6349509918427239E-3</v>
      </c>
      <c r="AU195" s="201">
        <v>0.68879999999999997</v>
      </c>
      <c r="AV195" s="201">
        <v>0.78210000000000002</v>
      </c>
      <c r="AW195" s="214">
        <f t="shared" ref="AW195:AW256" si="18">AS195*AU195</f>
        <v>1.1115742602207278E-2</v>
      </c>
      <c r="AX195" s="214">
        <f t="shared" ref="AX195:AX256" si="19">AT195*AV195</f>
        <v>1.2786951707201943E-3</v>
      </c>
    </row>
    <row r="196" spans="1:50">
      <c r="A196" s="199">
        <v>18</v>
      </c>
      <c r="B196" s="199" t="s">
        <v>135</v>
      </c>
      <c r="C196" s="199" t="s">
        <v>135</v>
      </c>
      <c r="D196" s="199" t="s">
        <v>52</v>
      </c>
      <c r="E196" s="199" t="s">
        <v>53</v>
      </c>
      <c r="F196" s="199" t="s">
        <v>54</v>
      </c>
      <c r="G196" s="199" t="s">
        <v>55</v>
      </c>
      <c r="H196" s="198"/>
      <c r="I196" s="199" t="s">
        <v>136</v>
      </c>
      <c r="J196" s="198"/>
      <c r="K196" s="199">
        <v>0</v>
      </c>
      <c r="L196" s="199">
        <v>0</v>
      </c>
      <c r="M196" s="200">
        <v>0</v>
      </c>
      <c r="N196" s="200">
        <v>0</v>
      </c>
      <c r="O196" s="198"/>
      <c r="P196" s="198"/>
      <c r="Q196" s="199" t="s">
        <v>137</v>
      </c>
      <c r="R196" s="200">
        <v>133.96</v>
      </c>
      <c r="S196" s="200">
        <v>133.96</v>
      </c>
      <c r="T196" s="198"/>
      <c r="U196" s="198"/>
      <c r="V196" s="198"/>
      <c r="W196" s="198"/>
      <c r="X196" s="198"/>
      <c r="Y196" s="198"/>
      <c r="Z196" s="198"/>
      <c r="AA196" s="199" t="s">
        <v>63</v>
      </c>
      <c r="AB196" s="199" t="s">
        <v>64</v>
      </c>
      <c r="AC196" s="199" t="s">
        <v>138</v>
      </c>
      <c r="AD196" s="199" t="s">
        <v>146</v>
      </c>
      <c r="AE196" s="199" t="s">
        <v>140</v>
      </c>
      <c r="AF196" s="199">
        <v>134441</v>
      </c>
      <c r="AG196" s="199" t="s">
        <v>89</v>
      </c>
      <c r="AH196" s="199">
        <v>2</v>
      </c>
      <c r="AI196" s="199" t="s">
        <v>69</v>
      </c>
      <c r="AJ196" s="199">
        <v>11</v>
      </c>
      <c r="AK196" s="199">
        <v>4110</v>
      </c>
      <c r="AL196" s="199">
        <v>4110</v>
      </c>
      <c r="AM196" s="199">
        <v>131</v>
      </c>
      <c r="AN196" s="200">
        <v>0.72857464784500003</v>
      </c>
      <c r="AO196" s="201">
        <v>1</v>
      </c>
      <c r="AP196" s="214">
        <f t="shared" si="15"/>
        <v>0.72857464784500003</v>
      </c>
      <c r="AQ196" s="202">
        <v>4.0668569999999997</v>
      </c>
      <c r="AR196" s="203">
        <v>0.41202</v>
      </c>
      <c r="AS196" s="214">
        <f t="shared" si="16"/>
        <v>2.9630089066109733</v>
      </c>
      <c r="AT196" s="214">
        <f t="shared" si="17"/>
        <v>0.30018732640509693</v>
      </c>
      <c r="AU196" s="201">
        <v>0.68879999999999997</v>
      </c>
      <c r="AV196" s="201">
        <v>0.78210000000000002</v>
      </c>
      <c r="AW196" s="214">
        <f t="shared" si="18"/>
        <v>2.0409205348736381</v>
      </c>
      <c r="AX196" s="214">
        <f t="shared" si="19"/>
        <v>0.23477650798142632</v>
      </c>
    </row>
    <row r="197" spans="1:50">
      <c r="A197" s="199">
        <v>18</v>
      </c>
      <c r="B197" s="199" t="s">
        <v>135</v>
      </c>
      <c r="C197" s="199" t="s">
        <v>135</v>
      </c>
      <c r="D197" s="199" t="s">
        <v>52</v>
      </c>
      <c r="E197" s="199" t="s">
        <v>53</v>
      </c>
      <c r="F197" s="199" t="s">
        <v>54</v>
      </c>
      <c r="G197" s="199" t="s">
        <v>55</v>
      </c>
      <c r="H197" s="198"/>
      <c r="I197" s="199" t="s">
        <v>136</v>
      </c>
      <c r="J197" s="198"/>
      <c r="K197" s="199">
        <v>0</v>
      </c>
      <c r="L197" s="199">
        <v>0</v>
      </c>
      <c r="M197" s="200">
        <v>0</v>
      </c>
      <c r="N197" s="200">
        <v>0</v>
      </c>
      <c r="O197" s="198"/>
      <c r="P197" s="198"/>
      <c r="Q197" s="199" t="s">
        <v>137</v>
      </c>
      <c r="R197" s="200">
        <v>133.96</v>
      </c>
      <c r="S197" s="200">
        <v>133.96</v>
      </c>
      <c r="T197" s="198"/>
      <c r="U197" s="198"/>
      <c r="V197" s="198"/>
      <c r="W197" s="198"/>
      <c r="X197" s="198"/>
      <c r="Y197" s="198"/>
      <c r="Z197" s="198"/>
      <c r="AA197" s="199" t="s">
        <v>63</v>
      </c>
      <c r="AB197" s="199" t="s">
        <v>64</v>
      </c>
      <c r="AC197" s="199" t="s">
        <v>138</v>
      </c>
      <c r="AD197" s="199" t="s">
        <v>146</v>
      </c>
      <c r="AE197" s="199" t="s">
        <v>140</v>
      </c>
      <c r="AF197" s="199">
        <v>134677</v>
      </c>
      <c r="AG197" s="199" t="s">
        <v>89</v>
      </c>
      <c r="AH197" s="199">
        <v>2</v>
      </c>
      <c r="AI197" s="199" t="s">
        <v>91</v>
      </c>
      <c r="AJ197" s="199">
        <v>8</v>
      </c>
      <c r="AK197" s="199">
        <v>2320</v>
      </c>
      <c r="AL197" s="199">
        <v>2320</v>
      </c>
      <c r="AM197" s="199">
        <v>128</v>
      </c>
      <c r="AN197" s="200">
        <v>0.31274687181100003</v>
      </c>
      <c r="AO197" s="201">
        <v>1</v>
      </c>
      <c r="AP197" s="214">
        <f t="shared" si="15"/>
        <v>0.31274687181100003</v>
      </c>
      <c r="AQ197" s="202">
        <v>8.6131030000000006</v>
      </c>
      <c r="AR197" s="203">
        <v>2.1458900000000001</v>
      </c>
      <c r="AS197" s="214">
        <f t="shared" si="16"/>
        <v>2.69372101983594</v>
      </c>
      <c r="AT197" s="214">
        <f t="shared" si="17"/>
        <v>0.67112038475050684</v>
      </c>
      <c r="AU197" s="201">
        <v>0.68879999999999997</v>
      </c>
      <c r="AV197" s="201">
        <v>0.78210000000000002</v>
      </c>
      <c r="AW197" s="214">
        <f t="shared" si="18"/>
        <v>1.8554350384629954</v>
      </c>
      <c r="AX197" s="214">
        <f t="shared" si="19"/>
        <v>0.52488325291337146</v>
      </c>
    </row>
    <row r="198" spans="1:50">
      <c r="A198" s="199">
        <v>18</v>
      </c>
      <c r="B198" s="199" t="s">
        <v>135</v>
      </c>
      <c r="C198" s="199" t="s">
        <v>135</v>
      </c>
      <c r="D198" s="199" t="s">
        <v>52</v>
      </c>
      <c r="E198" s="199" t="s">
        <v>53</v>
      </c>
      <c r="F198" s="199" t="s">
        <v>54</v>
      </c>
      <c r="G198" s="199" t="s">
        <v>55</v>
      </c>
      <c r="H198" s="198"/>
      <c r="I198" s="199" t="s">
        <v>136</v>
      </c>
      <c r="J198" s="198"/>
      <c r="K198" s="199">
        <v>0</v>
      </c>
      <c r="L198" s="199">
        <v>0</v>
      </c>
      <c r="M198" s="200">
        <v>0</v>
      </c>
      <c r="N198" s="200">
        <v>0</v>
      </c>
      <c r="O198" s="198"/>
      <c r="P198" s="198"/>
      <c r="Q198" s="199" t="s">
        <v>137</v>
      </c>
      <c r="R198" s="200">
        <v>133.96</v>
      </c>
      <c r="S198" s="200">
        <v>133.96</v>
      </c>
      <c r="T198" s="198"/>
      <c r="U198" s="198"/>
      <c r="V198" s="198"/>
      <c r="W198" s="198"/>
      <c r="X198" s="198"/>
      <c r="Y198" s="198"/>
      <c r="Z198" s="198"/>
      <c r="AA198" s="199" t="s">
        <v>63</v>
      </c>
      <c r="AB198" s="199" t="s">
        <v>64</v>
      </c>
      <c r="AC198" s="199" t="s">
        <v>138</v>
      </c>
      <c r="AD198" s="199" t="s">
        <v>146</v>
      </c>
      <c r="AE198" s="199" t="s">
        <v>140</v>
      </c>
      <c r="AF198" s="199">
        <v>134852</v>
      </c>
      <c r="AG198" s="199" t="s">
        <v>89</v>
      </c>
      <c r="AH198" s="199">
        <v>2</v>
      </c>
      <c r="AI198" s="199" t="s">
        <v>84</v>
      </c>
      <c r="AJ198" s="199">
        <v>10</v>
      </c>
      <c r="AK198" s="199">
        <v>3200</v>
      </c>
      <c r="AL198" s="199">
        <v>3200</v>
      </c>
      <c r="AM198" s="199">
        <v>130</v>
      </c>
      <c r="AN198" s="200">
        <v>2.02312763506E-2</v>
      </c>
      <c r="AO198" s="201">
        <v>1</v>
      </c>
      <c r="AP198" s="214">
        <f t="shared" si="15"/>
        <v>2.02312763506E-2</v>
      </c>
      <c r="AQ198" s="202">
        <v>4.3715109999999999</v>
      </c>
      <c r="AR198" s="203">
        <v>0.45284999999999997</v>
      </c>
      <c r="AS198" s="214">
        <f t="shared" si="16"/>
        <v>8.8441247110687751E-2</v>
      </c>
      <c r="AT198" s="214">
        <f t="shared" si="17"/>
        <v>9.1617334953692092E-3</v>
      </c>
      <c r="AU198" s="201">
        <v>0.68879999999999997</v>
      </c>
      <c r="AV198" s="201">
        <v>0.78210000000000002</v>
      </c>
      <c r="AW198" s="214">
        <f t="shared" si="18"/>
        <v>6.0918331009841717E-2</v>
      </c>
      <c r="AX198" s="214">
        <f t="shared" si="19"/>
        <v>7.1653917667282583E-3</v>
      </c>
    </row>
    <row r="199" spans="1:50">
      <c r="A199" s="199">
        <v>18</v>
      </c>
      <c r="B199" s="199" t="s">
        <v>135</v>
      </c>
      <c r="C199" s="199" t="s">
        <v>135</v>
      </c>
      <c r="D199" s="199" t="s">
        <v>52</v>
      </c>
      <c r="E199" s="199" t="s">
        <v>53</v>
      </c>
      <c r="F199" s="199" t="s">
        <v>54</v>
      </c>
      <c r="G199" s="199" t="s">
        <v>55</v>
      </c>
      <c r="H199" s="198"/>
      <c r="I199" s="199" t="s">
        <v>136</v>
      </c>
      <c r="J199" s="198"/>
      <c r="K199" s="199">
        <v>0</v>
      </c>
      <c r="L199" s="199">
        <v>0</v>
      </c>
      <c r="M199" s="200">
        <v>0</v>
      </c>
      <c r="N199" s="200">
        <v>0</v>
      </c>
      <c r="O199" s="198"/>
      <c r="P199" s="198"/>
      <c r="Q199" s="199" t="s">
        <v>137</v>
      </c>
      <c r="R199" s="200">
        <v>133.96</v>
      </c>
      <c r="S199" s="200">
        <v>133.96</v>
      </c>
      <c r="T199" s="198"/>
      <c r="U199" s="198"/>
      <c r="V199" s="198"/>
      <c r="W199" s="198"/>
      <c r="X199" s="198"/>
      <c r="Y199" s="198"/>
      <c r="Z199" s="198"/>
      <c r="AA199" s="199" t="s">
        <v>63</v>
      </c>
      <c r="AB199" s="199" t="s">
        <v>64</v>
      </c>
      <c r="AC199" s="199" t="s">
        <v>138</v>
      </c>
      <c r="AD199" s="199" t="s">
        <v>146</v>
      </c>
      <c r="AE199" s="199" t="s">
        <v>140</v>
      </c>
      <c r="AF199" s="199">
        <v>134295</v>
      </c>
      <c r="AG199" s="199" t="s">
        <v>89</v>
      </c>
      <c r="AH199" s="199">
        <v>2</v>
      </c>
      <c r="AI199" s="199" t="s">
        <v>70</v>
      </c>
      <c r="AJ199" s="199">
        <v>13</v>
      </c>
      <c r="AK199" s="199">
        <v>6300</v>
      </c>
      <c r="AL199" s="199">
        <v>6300</v>
      </c>
      <c r="AM199" s="199">
        <v>133</v>
      </c>
      <c r="AN199" s="200">
        <v>9.1917426862099996E-3</v>
      </c>
      <c r="AO199" s="201">
        <v>0.999</v>
      </c>
      <c r="AP199" s="214">
        <f t="shared" si="15"/>
        <v>9.1825509435237897E-3</v>
      </c>
      <c r="AQ199" s="202">
        <v>2.6886009999999998</v>
      </c>
      <c r="AR199" s="203">
        <v>0.25939000000000001</v>
      </c>
      <c r="AS199" s="214">
        <f t="shared" si="16"/>
        <v>2.4688215649309002E-2</v>
      </c>
      <c r="AT199" s="214">
        <f t="shared" si="17"/>
        <v>2.3818618892406359E-3</v>
      </c>
      <c r="AU199" s="201">
        <v>0.68879999999999997</v>
      </c>
      <c r="AV199" s="201">
        <v>0.78210000000000002</v>
      </c>
      <c r="AW199" s="214">
        <f t="shared" si="18"/>
        <v>1.700524293924404E-2</v>
      </c>
      <c r="AX199" s="214">
        <f t="shared" si="19"/>
        <v>1.8628541835751012E-3</v>
      </c>
    </row>
    <row r="200" spans="1:50">
      <c r="A200" s="199">
        <v>18</v>
      </c>
      <c r="B200" s="199" t="s">
        <v>135</v>
      </c>
      <c r="C200" s="199" t="s">
        <v>135</v>
      </c>
      <c r="D200" s="199" t="s">
        <v>52</v>
      </c>
      <c r="E200" s="199" t="s">
        <v>53</v>
      </c>
      <c r="F200" s="199" t="s">
        <v>54</v>
      </c>
      <c r="G200" s="199" t="s">
        <v>55</v>
      </c>
      <c r="H200" s="198"/>
      <c r="I200" s="199" t="s">
        <v>136</v>
      </c>
      <c r="J200" s="198"/>
      <c r="K200" s="199">
        <v>0</v>
      </c>
      <c r="L200" s="199">
        <v>0</v>
      </c>
      <c r="M200" s="200">
        <v>0</v>
      </c>
      <c r="N200" s="200">
        <v>0</v>
      </c>
      <c r="O200" s="198"/>
      <c r="P200" s="198"/>
      <c r="Q200" s="199" t="s">
        <v>137</v>
      </c>
      <c r="R200" s="200">
        <v>133.96</v>
      </c>
      <c r="S200" s="200">
        <v>133.96</v>
      </c>
      <c r="T200" s="198"/>
      <c r="U200" s="198"/>
      <c r="V200" s="198"/>
      <c r="W200" s="198"/>
      <c r="X200" s="198"/>
      <c r="Y200" s="198"/>
      <c r="Z200" s="198"/>
      <c r="AA200" s="199" t="s">
        <v>63</v>
      </c>
      <c r="AB200" s="199" t="s">
        <v>64</v>
      </c>
      <c r="AC200" s="199" t="s">
        <v>138</v>
      </c>
      <c r="AD200" s="199" t="s">
        <v>146</v>
      </c>
      <c r="AE200" s="199" t="s">
        <v>140</v>
      </c>
      <c r="AF200" s="199">
        <v>134812</v>
      </c>
      <c r="AG200" s="199" t="s">
        <v>89</v>
      </c>
      <c r="AH200" s="199">
        <v>2</v>
      </c>
      <c r="AI200" s="199" t="s">
        <v>69</v>
      </c>
      <c r="AJ200" s="199">
        <v>11</v>
      </c>
      <c r="AK200" s="199">
        <v>4110</v>
      </c>
      <c r="AL200" s="199">
        <v>4110</v>
      </c>
      <c r="AM200" s="199">
        <v>131</v>
      </c>
      <c r="AN200" s="200">
        <v>0.60167643326700004</v>
      </c>
      <c r="AO200" s="201">
        <v>1</v>
      </c>
      <c r="AP200" s="214">
        <f t="shared" si="15"/>
        <v>0.60167643326700004</v>
      </c>
      <c r="AQ200" s="202">
        <v>4.0668569999999997</v>
      </c>
      <c r="AR200" s="203">
        <v>0.41202</v>
      </c>
      <c r="AS200" s="214">
        <f t="shared" si="16"/>
        <v>2.446932014366932</v>
      </c>
      <c r="AT200" s="214">
        <f t="shared" si="17"/>
        <v>0.24790272403466937</v>
      </c>
      <c r="AU200" s="201">
        <v>0.68879999999999997</v>
      </c>
      <c r="AV200" s="201">
        <v>0.78210000000000002</v>
      </c>
      <c r="AW200" s="214">
        <f t="shared" si="18"/>
        <v>1.6854467714959427</v>
      </c>
      <c r="AX200" s="214">
        <f t="shared" si="19"/>
        <v>0.19388472046751493</v>
      </c>
    </row>
    <row r="201" spans="1:50">
      <c r="A201" s="199">
        <v>18</v>
      </c>
      <c r="B201" s="199" t="s">
        <v>135</v>
      </c>
      <c r="C201" s="199" t="s">
        <v>135</v>
      </c>
      <c r="D201" s="199" t="s">
        <v>52</v>
      </c>
      <c r="E201" s="199" t="s">
        <v>53</v>
      </c>
      <c r="F201" s="199" t="s">
        <v>54</v>
      </c>
      <c r="G201" s="199" t="s">
        <v>55</v>
      </c>
      <c r="H201" s="198"/>
      <c r="I201" s="199" t="s">
        <v>136</v>
      </c>
      <c r="J201" s="198"/>
      <c r="K201" s="199">
        <v>0</v>
      </c>
      <c r="L201" s="199">
        <v>0</v>
      </c>
      <c r="M201" s="200">
        <v>0</v>
      </c>
      <c r="N201" s="200">
        <v>0</v>
      </c>
      <c r="O201" s="198"/>
      <c r="P201" s="198"/>
      <c r="Q201" s="199" t="s">
        <v>137</v>
      </c>
      <c r="R201" s="200">
        <v>133.96</v>
      </c>
      <c r="S201" s="200">
        <v>133.96</v>
      </c>
      <c r="T201" s="198"/>
      <c r="U201" s="198"/>
      <c r="V201" s="198"/>
      <c r="W201" s="198"/>
      <c r="X201" s="198"/>
      <c r="Y201" s="198"/>
      <c r="Z201" s="198"/>
      <c r="AA201" s="199" t="s">
        <v>63</v>
      </c>
      <c r="AB201" s="199" t="s">
        <v>64</v>
      </c>
      <c r="AC201" s="199" t="s">
        <v>138</v>
      </c>
      <c r="AD201" s="199" t="s">
        <v>147</v>
      </c>
      <c r="AE201" s="199" t="s">
        <v>148</v>
      </c>
      <c r="AF201" s="199">
        <v>135561</v>
      </c>
      <c r="AG201" s="199" t="s">
        <v>89</v>
      </c>
      <c r="AH201" s="199">
        <v>2</v>
      </c>
      <c r="AI201" s="199" t="s">
        <v>83</v>
      </c>
      <c r="AJ201" s="199">
        <v>6</v>
      </c>
      <c r="AK201" s="199">
        <v>8200</v>
      </c>
      <c r="AL201" s="199">
        <v>8200</v>
      </c>
      <c r="AM201" s="199">
        <v>126</v>
      </c>
      <c r="AN201" s="200">
        <v>4.2049926774599997E-2</v>
      </c>
      <c r="AO201" s="201">
        <v>1</v>
      </c>
      <c r="AP201" s="214">
        <f t="shared" si="15"/>
        <v>4.2049926774599997E-2</v>
      </c>
      <c r="AQ201" s="202">
        <v>4.6449379999999998</v>
      </c>
      <c r="AR201" s="203">
        <v>0.17129</v>
      </c>
      <c r="AS201" s="214">
        <f t="shared" si="16"/>
        <v>0.19531930277255696</v>
      </c>
      <c r="AT201" s="214">
        <f t="shared" si="17"/>
        <v>7.2027319572212332E-3</v>
      </c>
      <c r="AU201" s="201">
        <v>0.68879999999999997</v>
      </c>
      <c r="AV201" s="201">
        <v>0.78210000000000002</v>
      </c>
      <c r="AW201" s="214">
        <f t="shared" si="18"/>
        <v>0.13453593574973724</v>
      </c>
      <c r="AX201" s="214">
        <f t="shared" si="19"/>
        <v>5.6332566637427263E-3</v>
      </c>
    </row>
    <row r="202" spans="1:50">
      <c r="A202" s="199">
        <v>18</v>
      </c>
      <c r="B202" s="199" t="s">
        <v>135</v>
      </c>
      <c r="C202" s="199" t="s">
        <v>135</v>
      </c>
      <c r="D202" s="199" t="s">
        <v>52</v>
      </c>
      <c r="E202" s="199" t="s">
        <v>53</v>
      </c>
      <c r="F202" s="199" t="s">
        <v>54</v>
      </c>
      <c r="G202" s="199" t="s">
        <v>55</v>
      </c>
      <c r="H202" s="198"/>
      <c r="I202" s="199" t="s">
        <v>136</v>
      </c>
      <c r="J202" s="198"/>
      <c r="K202" s="199">
        <v>0</v>
      </c>
      <c r="L202" s="199">
        <v>0</v>
      </c>
      <c r="M202" s="200">
        <v>0</v>
      </c>
      <c r="N202" s="200">
        <v>0</v>
      </c>
      <c r="O202" s="198"/>
      <c r="P202" s="198"/>
      <c r="Q202" s="199" t="s">
        <v>137</v>
      </c>
      <c r="R202" s="200">
        <v>133.96</v>
      </c>
      <c r="S202" s="200">
        <v>133.96</v>
      </c>
      <c r="T202" s="198"/>
      <c r="U202" s="198"/>
      <c r="V202" s="198"/>
      <c r="W202" s="198"/>
      <c r="X202" s="198"/>
      <c r="Y202" s="198"/>
      <c r="Z202" s="198"/>
      <c r="AA202" s="199" t="s">
        <v>63</v>
      </c>
      <c r="AB202" s="199" t="s">
        <v>64</v>
      </c>
      <c r="AC202" s="199" t="s">
        <v>138</v>
      </c>
      <c r="AD202" s="199" t="s">
        <v>147</v>
      </c>
      <c r="AE202" s="199" t="s">
        <v>148</v>
      </c>
      <c r="AF202" s="199">
        <v>135332</v>
      </c>
      <c r="AG202" s="199" t="s">
        <v>89</v>
      </c>
      <c r="AH202" s="199">
        <v>2</v>
      </c>
      <c r="AI202" s="199" t="s">
        <v>84</v>
      </c>
      <c r="AJ202" s="199">
        <v>10</v>
      </c>
      <c r="AK202" s="199">
        <v>3300</v>
      </c>
      <c r="AL202" s="199">
        <v>3300</v>
      </c>
      <c r="AM202" s="199">
        <v>130</v>
      </c>
      <c r="AN202" s="200">
        <v>1.27245301326</v>
      </c>
      <c r="AO202" s="201">
        <v>1</v>
      </c>
      <c r="AP202" s="214">
        <f t="shared" si="15"/>
        <v>1.27245301326</v>
      </c>
      <c r="AQ202" s="202">
        <v>4.3715109999999999</v>
      </c>
      <c r="AR202" s="203">
        <v>0.45284999999999997</v>
      </c>
      <c r="AS202" s="214">
        <f t="shared" si="16"/>
        <v>5.5625423444492359</v>
      </c>
      <c r="AT202" s="214">
        <f t="shared" si="17"/>
        <v>0.57623034705479104</v>
      </c>
      <c r="AU202" s="201">
        <v>0.68879999999999997</v>
      </c>
      <c r="AV202" s="201">
        <v>0.78210000000000002</v>
      </c>
      <c r="AW202" s="214">
        <f t="shared" si="18"/>
        <v>3.8314791668566337</v>
      </c>
      <c r="AX202" s="214">
        <f t="shared" si="19"/>
        <v>0.45066975443155211</v>
      </c>
    </row>
    <row r="203" spans="1:50">
      <c r="A203" s="199">
        <v>18</v>
      </c>
      <c r="B203" s="199" t="s">
        <v>135</v>
      </c>
      <c r="C203" s="199" t="s">
        <v>135</v>
      </c>
      <c r="D203" s="199" t="s">
        <v>52</v>
      </c>
      <c r="E203" s="199" t="s">
        <v>53</v>
      </c>
      <c r="F203" s="199" t="s">
        <v>54</v>
      </c>
      <c r="G203" s="199" t="s">
        <v>55</v>
      </c>
      <c r="H203" s="198"/>
      <c r="I203" s="199" t="s">
        <v>136</v>
      </c>
      <c r="J203" s="198"/>
      <c r="K203" s="199">
        <v>0</v>
      </c>
      <c r="L203" s="199">
        <v>0</v>
      </c>
      <c r="M203" s="200">
        <v>0</v>
      </c>
      <c r="N203" s="200">
        <v>0</v>
      </c>
      <c r="O203" s="198"/>
      <c r="P203" s="198"/>
      <c r="Q203" s="199" t="s">
        <v>137</v>
      </c>
      <c r="R203" s="200">
        <v>133.96</v>
      </c>
      <c r="S203" s="200">
        <v>133.96</v>
      </c>
      <c r="T203" s="198"/>
      <c r="U203" s="198"/>
      <c r="V203" s="198"/>
      <c r="W203" s="198"/>
      <c r="X203" s="198"/>
      <c r="Y203" s="198"/>
      <c r="Z203" s="198"/>
      <c r="AA203" s="199" t="s">
        <v>63</v>
      </c>
      <c r="AB203" s="199" t="s">
        <v>64</v>
      </c>
      <c r="AC203" s="199" t="s">
        <v>138</v>
      </c>
      <c r="AD203" s="199" t="s">
        <v>147</v>
      </c>
      <c r="AE203" s="199" t="s">
        <v>148</v>
      </c>
      <c r="AF203" s="199">
        <v>135321</v>
      </c>
      <c r="AG203" s="199" t="s">
        <v>89</v>
      </c>
      <c r="AH203" s="199">
        <v>2</v>
      </c>
      <c r="AI203" s="199" t="s">
        <v>69</v>
      </c>
      <c r="AJ203" s="199">
        <v>11</v>
      </c>
      <c r="AK203" s="199">
        <v>4340</v>
      </c>
      <c r="AL203" s="199">
        <v>4340</v>
      </c>
      <c r="AM203" s="199">
        <v>131</v>
      </c>
      <c r="AN203" s="200">
        <v>3.6591670743299998E-2</v>
      </c>
      <c r="AO203" s="201">
        <v>1</v>
      </c>
      <c r="AP203" s="214">
        <f t="shared" si="15"/>
        <v>3.6591670743299998E-2</v>
      </c>
      <c r="AQ203" s="202">
        <v>4.0668569999999997</v>
      </c>
      <c r="AR203" s="203">
        <v>0.41202</v>
      </c>
      <c r="AS203" s="214">
        <f t="shared" si="16"/>
        <v>0.14881309230408479</v>
      </c>
      <c r="AT203" s="214">
        <f t="shared" si="17"/>
        <v>1.5076500179654465E-2</v>
      </c>
      <c r="AU203" s="201">
        <v>0.68879999999999997</v>
      </c>
      <c r="AV203" s="201">
        <v>0.78210000000000002</v>
      </c>
      <c r="AW203" s="214">
        <f t="shared" si="18"/>
        <v>0.10250245797905361</v>
      </c>
      <c r="AX203" s="214">
        <f t="shared" si="19"/>
        <v>1.1791330790507757E-2</v>
      </c>
    </row>
    <row r="204" spans="1:50">
      <c r="A204" s="199">
        <v>18</v>
      </c>
      <c r="B204" s="199" t="s">
        <v>135</v>
      </c>
      <c r="C204" s="199" t="s">
        <v>135</v>
      </c>
      <c r="D204" s="199" t="s">
        <v>52</v>
      </c>
      <c r="E204" s="199" t="s">
        <v>53</v>
      </c>
      <c r="F204" s="199" t="s">
        <v>54</v>
      </c>
      <c r="G204" s="199" t="s">
        <v>55</v>
      </c>
      <c r="H204" s="198"/>
      <c r="I204" s="199" t="s">
        <v>136</v>
      </c>
      <c r="J204" s="198"/>
      <c r="K204" s="199">
        <v>0</v>
      </c>
      <c r="L204" s="199">
        <v>0</v>
      </c>
      <c r="M204" s="200">
        <v>0</v>
      </c>
      <c r="N204" s="200">
        <v>0</v>
      </c>
      <c r="O204" s="198"/>
      <c r="P204" s="198"/>
      <c r="Q204" s="199" t="s">
        <v>137</v>
      </c>
      <c r="R204" s="200">
        <v>133.96</v>
      </c>
      <c r="S204" s="200">
        <v>133.96</v>
      </c>
      <c r="T204" s="198"/>
      <c r="U204" s="198"/>
      <c r="V204" s="198"/>
      <c r="W204" s="198"/>
      <c r="X204" s="198"/>
      <c r="Y204" s="198"/>
      <c r="Z204" s="198"/>
      <c r="AA204" s="199" t="s">
        <v>63</v>
      </c>
      <c r="AB204" s="199" t="s">
        <v>64</v>
      </c>
      <c r="AC204" s="199" t="s">
        <v>138</v>
      </c>
      <c r="AD204" s="199" t="s">
        <v>147</v>
      </c>
      <c r="AE204" s="199" t="s">
        <v>148</v>
      </c>
      <c r="AF204" s="199">
        <v>135108</v>
      </c>
      <c r="AG204" s="199" t="s">
        <v>89</v>
      </c>
      <c r="AH204" s="199">
        <v>2</v>
      </c>
      <c r="AI204" s="199" t="s">
        <v>90</v>
      </c>
      <c r="AJ204" s="199">
        <v>7</v>
      </c>
      <c r="AK204" s="199">
        <v>2120</v>
      </c>
      <c r="AL204" s="199">
        <v>2120</v>
      </c>
      <c r="AM204" s="199">
        <v>127</v>
      </c>
      <c r="AN204" s="200">
        <v>8.0460464258499996E-4</v>
      </c>
      <c r="AO204" s="201">
        <v>1</v>
      </c>
      <c r="AP204" s="214">
        <f t="shared" si="15"/>
        <v>8.0460464258499996E-4</v>
      </c>
      <c r="AQ204" s="202">
        <v>6.7567469999999998</v>
      </c>
      <c r="AR204" s="203">
        <v>2.20899</v>
      </c>
      <c r="AS204" s="214">
        <f t="shared" si="16"/>
        <v>5.4365100049722703E-3</v>
      </c>
      <c r="AT204" s="214">
        <f t="shared" si="17"/>
        <v>1.777363609423839E-3</v>
      </c>
      <c r="AU204" s="201">
        <v>0.68879999999999997</v>
      </c>
      <c r="AV204" s="201">
        <v>0.78210000000000002</v>
      </c>
      <c r="AW204" s="214">
        <f t="shared" si="18"/>
        <v>3.7446680914248998E-3</v>
      </c>
      <c r="AX204" s="214">
        <f t="shared" si="19"/>
        <v>1.3900760789303844E-3</v>
      </c>
    </row>
    <row r="205" spans="1:50">
      <c r="A205" s="199">
        <v>18</v>
      </c>
      <c r="B205" s="199" t="s">
        <v>135</v>
      </c>
      <c r="C205" s="199" t="s">
        <v>135</v>
      </c>
      <c r="D205" s="199" t="s">
        <v>52</v>
      </c>
      <c r="E205" s="199" t="s">
        <v>53</v>
      </c>
      <c r="F205" s="199" t="s">
        <v>54</v>
      </c>
      <c r="G205" s="199" t="s">
        <v>55</v>
      </c>
      <c r="H205" s="198"/>
      <c r="I205" s="199" t="s">
        <v>136</v>
      </c>
      <c r="J205" s="198"/>
      <c r="K205" s="199">
        <v>0</v>
      </c>
      <c r="L205" s="199">
        <v>0</v>
      </c>
      <c r="M205" s="200">
        <v>0</v>
      </c>
      <c r="N205" s="200">
        <v>0</v>
      </c>
      <c r="O205" s="198"/>
      <c r="P205" s="198"/>
      <c r="Q205" s="199" t="s">
        <v>137</v>
      </c>
      <c r="R205" s="200">
        <v>133.96</v>
      </c>
      <c r="S205" s="200">
        <v>133.96</v>
      </c>
      <c r="T205" s="198"/>
      <c r="U205" s="198"/>
      <c r="V205" s="198"/>
      <c r="W205" s="198"/>
      <c r="X205" s="198"/>
      <c r="Y205" s="198"/>
      <c r="Z205" s="198"/>
      <c r="AA205" s="199" t="s">
        <v>63</v>
      </c>
      <c r="AB205" s="199" t="s">
        <v>64</v>
      </c>
      <c r="AC205" s="199" t="s">
        <v>138</v>
      </c>
      <c r="AD205" s="199" t="s">
        <v>147</v>
      </c>
      <c r="AE205" s="199" t="s">
        <v>148</v>
      </c>
      <c r="AF205" s="199">
        <v>135426</v>
      </c>
      <c r="AG205" s="199" t="s">
        <v>89</v>
      </c>
      <c r="AH205" s="199">
        <v>2</v>
      </c>
      <c r="AI205" s="199" t="s">
        <v>70</v>
      </c>
      <c r="AJ205" s="199">
        <v>13</v>
      </c>
      <c r="AK205" s="199">
        <v>6410</v>
      </c>
      <c r="AL205" s="199">
        <v>6410</v>
      </c>
      <c r="AM205" s="199">
        <v>133</v>
      </c>
      <c r="AN205" s="200">
        <v>3.9636772676999998E-4</v>
      </c>
      <c r="AO205" s="201">
        <v>0.999</v>
      </c>
      <c r="AP205" s="214">
        <f t="shared" si="15"/>
        <v>3.9597135904323E-4</v>
      </c>
      <c r="AQ205" s="202">
        <v>2.6886009999999998</v>
      </c>
      <c r="AR205" s="203">
        <v>0.25939000000000001</v>
      </c>
      <c r="AS205" s="214">
        <f t="shared" si="16"/>
        <v>1.064608991894987E-3</v>
      </c>
      <c r="AT205" s="214">
        <f t="shared" si="17"/>
        <v>1.0271101082222343E-4</v>
      </c>
      <c r="AU205" s="201">
        <v>0.68879999999999997</v>
      </c>
      <c r="AV205" s="201">
        <v>0.78210000000000002</v>
      </c>
      <c r="AW205" s="214">
        <f t="shared" si="18"/>
        <v>7.3330267361726702E-4</v>
      </c>
      <c r="AX205" s="214">
        <f t="shared" si="19"/>
        <v>8.0330281564060951E-5</v>
      </c>
    </row>
    <row r="206" spans="1:50">
      <c r="A206" s="199">
        <v>18</v>
      </c>
      <c r="B206" s="199" t="s">
        <v>135</v>
      </c>
      <c r="C206" s="199" t="s">
        <v>135</v>
      </c>
      <c r="D206" s="199" t="s">
        <v>52</v>
      </c>
      <c r="E206" s="199" t="s">
        <v>53</v>
      </c>
      <c r="F206" s="199" t="s">
        <v>54</v>
      </c>
      <c r="G206" s="199" t="s">
        <v>55</v>
      </c>
      <c r="H206" s="198"/>
      <c r="I206" s="199" t="s">
        <v>136</v>
      </c>
      <c r="J206" s="198"/>
      <c r="K206" s="199">
        <v>0</v>
      </c>
      <c r="L206" s="199">
        <v>0</v>
      </c>
      <c r="M206" s="200">
        <v>0</v>
      </c>
      <c r="N206" s="200">
        <v>0</v>
      </c>
      <c r="O206" s="198"/>
      <c r="P206" s="198"/>
      <c r="Q206" s="199" t="s">
        <v>137</v>
      </c>
      <c r="R206" s="200">
        <v>133.96</v>
      </c>
      <c r="S206" s="200">
        <v>133.96</v>
      </c>
      <c r="T206" s="198"/>
      <c r="U206" s="198"/>
      <c r="V206" s="198"/>
      <c r="W206" s="198"/>
      <c r="X206" s="198"/>
      <c r="Y206" s="198"/>
      <c r="Z206" s="198"/>
      <c r="AA206" s="199" t="s">
        <v>63</v>
      </c>
      <c r="AB206" s="199" t="s">
        <v>64</v>
      </c>
      <c r="AC206" s="199" t="s">
        <v>138</v>
      </c>
      <c r="AD206" s="199" t="s">
        <v>147</v>
      </c>
      <c r="AE206" s="199" t="s">
        <v>148</v>
      </c>
      <c r="AF206" s="199">
        <v>135487</v>
      </c>
      <c r="AG206" s="199" t="s">
        <v>89</v>
      </c>
      <c r="AH206" s="199">
        <v>2</v>
      </c>
      <c r="AI206" s="199" t="s">
        <v>70</v>
      </c>
      <c r="AJ206" s="199">
        <v>13</v>
      </c>
      <c r="AK206" s="199">
        <v>6300</v>
      </c>
      <c r="AL206" s="199">
        <v>6300</v>
      </c>
      <c r="AM206" s="199">
        <v>133</v>
      </c>
      <c r="AN206" s="200">
        <v>2.8817377416000002E-4</v>
      </c>
      <c r="AO206" s="201">
        <v>0.999</v>
      </c>
      <c r="AP206" s="214">
        <f t="shared" si="15"/>
        <v>2.8788560038584004E-4</v>
      </c>
      <c r="AQ206" s="202">
        <v>2.6886009999999998</v>
      </c>
      <c r="AR206" s="203">
        <v>0.25939000000000001</v>
      </c>
      <c r="AS206" s="214">
        <f t="shared" si="16"/>
        <v>7.7400951308296986E-4</v>
      </c>
      <c r="AT206" s="214">
        <f t="shared" si="17"/>
        <v>7.4674645884083057E-5</v>
      </c>
      <c r="AU206" s="201">
        <v>0.68879999999999997</v>
      </c>
      <c r="AV206" s="201">
        <v>0.78210000000000002</v>
      </c>
      <c r="AW206" s="214">
        <f t="shared" si="18"/>
        <v>5.3313775261154962E-4</v>
      </c>
      <c r="AX206" s="214">
        <f t="shared" si="19"/>
        <v>5.8403040545941363E-5</v>
      </c>
    </row>
    <row r="207" spans="1:50">
      <c r="A207" s="199">
        <v>18</v>
      </c>
      <c r="B207" s="199" t="s">
        <v>135</v>
      </c>
      <c r="C207" s="199" t="s">
        <v>135</v>
      </c>
      <c r="D207" s="199" t="s">
        <v>52</v>
      </c>
      <c r="E207" s="199" t="s">
        <v>53</v>
      </c>
      <c r="F207" s="199" t="s">
        <v>54</v>
      </c>
      <c r="G207" s="199" t="s">
        <v>55</v>
      </c>
      <c r="H207" s="198"/>
      <c r="I207" s="199" t="s">
        <v>136</v>
      </c>
      <c r="J207" s="198"/>
      <c r="K207" s="199">
        <v>0</v>
      </c>
      <c r="L207" s="199">
        <v>0</v>
      </c>
      <c r="M207" s="200">
        <v>0</v>
      </c>
      <c r="N207" s="200">
        <v>0</v>
      </c>
      <c r="O207" s="198"/>
      <c r="P207" s="198"/>
      <c r="Q207" s="199" t="s">
        <v>137</v>
      </c>
      <c r="R207" s="200">
        <v>133.96</v>
      </c>
      <c r="S207" s="200">
        <v>133.96</v>
      </c>
      <c r="T207" s="198"/>
      <c r="U207" s="198"/>
      <c r="V207" s="198"/>
      <c r="W207" s="198"/>
      <c r="X207" s="198"/>
      <c r="Y207" s="198"/>
      <c r="Z207" s="198"/>
      <c r="AA207" s="199" t="s">
        <v>63</v>
      </c>
      <c r="AB207" s="199" t="s">
        <v>64</v>
      </c>
      <c r="AC207" s="199" t="s">
        <v>138</v>
      </c>
      <c r="AD207" s="199" t="s">
        <v>147</v>
      </c>
      <c r="AE207" s="199" t="s">
        <v>148</v>
      </c>
      <c r="AF207" s="199">
        <v>135898</v>
      </c>
      <c r="AG207" s="199" t="s">
        <v>89</v>
      </c>
      <c r="AH207" s="199">
        <v>2</v>
      </c>
      <c r="AI207" s="199" t="s">
        <v>69</v>
      </c>
      <c r="AJ207" s="199">
        <v>11</v>
      </c>
      <c r="AK207" s="199">
        <v>4110</v>
      </c>
      <c r="AL207" s="199">
        <v>4110</v>
      </c>
      <c r="AM207" s="199">
        <v>131</v>
      </c>
      <c r="AN207" s="200">
        <v>8.9497604275000003E-2</v>
      </c>
      <c r="AO207" s="201">
        <v>1</v>
      </c>
      <c r="AP207" s="214">
        <f t="shared" si="15"/>
        <v>8.9497604275000003E-2</v>
      </c>
      <c r="AQ207" s="202">
        <v>4.0668569999999997</v>
      </c>
      <c r="AR207" s="203">
        <v>0.41202</v>
      </c>
      <c r="AS207" s="214">
        <f t="shared" si="16"/>
        <v>0.36397395842901364</v>
      </c>
      <c r="AT207" s="214">
        <f t="shared" si="17"/>
        <v>3.6874802913385504E-2</v>
      </c>
      <c r="AU207" s="201">
        <v>0.68879999999999997</v>
      </c>
      <c r="AV207" s="201">
        <v>0.78210000000000002</v>
      </c>
      <c r="AW207" s="214">
        <f t="shared" si="18"/>
        <v>0.25070526256590459</v>
      </c>
      <c r="AX207" s="214">
        <f t="shared" si="19"/>
        <v>2.8839783358558805E-2</v>
      </c>
    </row>
    <row r="208" spans="1:50">
      <c r="A208" s="199">
        <v>18</v>
      </c>
      <c r="B208" s="199" t="s">
        <v>135</v>
      </c>
      <c r="C208" s="199" t="s">
        <v>135</v>
      </c>
      <c r="D208" s="199" t="s">
        <v>52</v>
      </c>
      <c r="E208" s="199" t="s">
        <v>53</v>
      </c>
      <c r="F208" s="199" t="s">
        <v>54</v>
      </c>
      <c r="G208" s="199" t="s">
        <v>55</v>
      </c>
      <c r="H208" s="198"/>
      <c r="I208" s="199" t="s">
        <v>136</v>
      </c>
      <c r="J208" s="198"/>
      <c r="K208" s="199">
        <v>0</v>
      </c>
      <c r="L208" s="199">
        <v>0</v>
      </c>
      <c r="M208" s="200">
        <v>0</v>
      </c>
      <c r="N208" s="200">
        <v>0</v>
      </c>
      <c r="O208" s="198"/>
      <c r="P208" s="198"/>
      <c r="Q208" s="199" t="s">
        <v>137</v>
      </c>
      <c r="R208" s="200">
        <v>133.96</v>
      </c>
      <c r="S208" s="200">
        <v>133.96</v>
      </c>
      <c r="T208" s="198"/>
      <c r="U208" s="198"/>
      <c r="V208" s="198"/>
      <c r="W208" s="198"/>
      <c r="X208" s="198"/>
      <c r="Y208" s="198"/>
      <c r="Z208" s="198"/>
      <c r="AA208" s="199" t="s">
        <v>63</v>
      </c>
      <c r="AB208" s="199" t="s">
        <v>64</v>
      </c>
      <c r="AC208" s="199" t="s">
        <v>138</v>
      </c>
      <c r="AD208" s="199" t="s">
        <v>147</v>
      </c>
      <c r="AE208" s="199" t="s">
        <v>148</v>
      </c>
      <c r="AF208" s="199">
        <v>135947</v>
      </c>
      <c r="AG208" s="199" t="s">
        <v>89</v>
      </c>
      <c r="AH208" s="199">
        <v>2</v>
      </c>
      <c r="AI208" s="199" t="s">
        <v>91</v>
      </c>
      <c r="AJ208" s="199">
        <v>8</v>
      </c>
      <c r="AK208" s="199">
        <v>2140</v>
      </c>
      <c r="AL208" s="199">
        <v>2140</v>
      </c>
      <c r="AM208" s="199">
        <v>128</v>
      </c>
      <c r="AN208" s="200">
        <v>9.3544654380300005E-3</v>
      </c>
      <c r="AO208" s="201">
        <v>1</v>
      </c>
      <c r="AP208" s="214">
        <f t="shared" si="15"/>
        <v>9.3544654380300005E-3</v>
      </c>
      <c r="AQ208" s="202">
        <v>8.6131030000000006</v>
      </c>
      <c r="AR208" s="203">
        <v>2.1458900000000001</v>
      </c>
      <c r="AS208" s="214">
        <f t="shared" si="16"/>
        <v>8.0570974327692516E-2</v>
      </c>
      <c r="AT208" s="214">
        <f t="shared" si="17"/>
        <v>2.0073653838814199E-2</v>
      </c>
      <c r="AU208" s="201">
        <v>0.68879999999999997</v>
      </c>
      <c r="AV208" s="201">
        <v>0.78210000000000002</v>
      </c>
      <c r="AW208" s="214">
        <f t="shared" si="18"/>
        <v>5.5497287116914602E-2</v>
      </c>
      <c r="AX208" s="214">
        <f t="shared" si="19"/>
        <v>1.5699604667336584E-2</v>
      </c>
    </row>
    <row r="209" spans="1:50">
      <c r="A209" s="199">
        <v>18</v>
      </c>
      <c r="B209" s="199" t="s">
        <v>135</v>
      </c>
      <c r="C209" s="199" t="s">
        <v>135</v>
      </c>
      <c r="D209" s="199" t="s">
        <v>52</v>
      </c>
      <c r="E209" s="199" t="s">
        <v>53</v>
      </c>
      <c r="F209" s="199" t="s">
        <v>54</v>
      </c>
      <c r="G209" s="199" t="s">
        <v>55</v>
      </c>
      <c r="H209" s="198"/>
      <c r="I209" s="199" t="s">
        <v>136</v>
      </c>
      <c r="J209" s="198"/>
      <c r="K209" s="199">
        <v>0</v>
      </c>
      <c r="L209" s="199">
        <v>0</v>
      </c>
      <c r="M209" s="200">
        <v>0</v>
      </c>
      <c r="N209" s="200">
        <v>0</v>
      </c>
      <c r="O209" s="198"/>
      <c r="P209" s="198"/>
      <c r="Q209" s="199" t="s">
        <v>137</v>
      </c>
      <c r="R209" s="200">
        <v>133.96</v>
      </c>
      <c r="S209" s="200">
        <v>133.96</v>
      </c>
      <c r="T209" s="198"/>
      <c r="U209" s="198"/>
      <c r="V209" s="198"/>
      <c r="W209" s="198"/>
      <c r="X209" s="198"/>
      <c r="Y209" s="198"/>
      <c r="Z209" s="198"/>
      <c r="AA209" s="199" t="s">
        <v>63</v>
      </c>
      <c r="AB209" s="199" t="s">
        <v>64</v>
      </c>
      <c r="AC209" s="199" t="s">
        <v>138</v>
      </c>
      <c r="AD209" s="199" t="s">
        <v>147</v>
      </c>
      <c r="AE209" s="199" t="s">
        <v>148</v>
      </c>
      <c r="AF209" s="199">
        <v>136026</v>
      </c>
      <c r="AG209" s="199" t="s">
        <v>89</v>
      </c>
      <c r="AH209" s="199">
        <v>2</v>
      </c>
      <c r="AI209" s="199" t="s">
        <v>83</v>
      </c>
      <c r="AJ209" s="199">
        <v>6</v>
      </c>
      <c r="AK209" s="199">
        <v>7410</v>
      </c>
      <c r="AL209" s="199">
        <v>7410</v>
      </c>
      <c r="AM209" s="199">
        <v>126</v>
      </c>
      <c r="AN209" s="200">
        <v>3.1019761176599998E-2</v>
      </c>
      <c r="AO209" s="201">
        <v>1</v>
      </c>
      <c r="AP209" s="214">
        <f t="shared" si="15"/>
        <v>3.1019761176599998E-2</v>
      </c>
      <c r="AQ209" s="202">
        <v>4.6449379999999998</v>
      </c>
      <c r="AR209" s="203">
        <v>0.17129</v>
      </c>
      <c r="AS209" s="214">
        <f t="shared" si="16"/>
        <v>0.14408486744011403</v>
      </c>
      <c r="AT209" s="214">
        <f t="shared" si="17"/>
        <v>5.3133748919398137E-3</v>
      </c>
      <c r="AU209" s="201">
        <v>0.68879999999999997</v>
      </c>
      <c r="AV209" s="201">
        <v>0.78210000000000002</v>
      </c>
      <c r="AW209" s="214">
        <f t="shared" si="18"/>
        <v>9.9245656692750539E-2</v>
      </c>
      <c r="AX209" s="214">
        <f t="shared" si="19"/>
        <v>4.1555905029861282E-3</v>
      </c>
    </row>
    <row r="210" spans="1:50">
      <c r="A210" s="199">
        <v>18</v>
      </c>
      <c r="B210" s="199" t="s">
        <v>135</v>
      </c>
      <c r="C210" s="199" t="s">
        <v>135</v>
      </c>
      <c r="D210" s="199" t="s">
        <v>52</v>
      </c>
      <c r="E210" s="199" t="s">
        <v>53</v>
      </c>
      <c r="F210" s="199" t="s">
        <v>54</v>
      </c>
      <c r="G210" s="199" t="s">
        <v>55</v>
      </c>
      <c r="H210" s="198"/>
      <c r="I210" s="199" t="s">
        <v>136</v>
      </c>
      <c r="J210" s="198"/>
      <c r="K210" s="199">
        <v>0</v>
      </c>
      <c r="L210" s="199">
        <v>0</v>
      </c>
      <c r="M210" s="200">
        <v>0</v>
      </c>
      <c r="N210" s="200">
        <v>0</v>
      </c>
      <c r="O210" s="198"/>
      <c r="P210" s="198"/>
      <c r="Q210" s="199" t="s">
        <v>137</v>
      </c>
      <c r="R210" s="200">
        <v>133.96</v>
      </c>
      <c r="S210" s="200">
        <v>133.96</v>
      </c>
      <c r="T210" s="198"/>
      <c r="U210" s="198"/>
      <c r="V210" s="198"/>
      <c r="W210" s="198"/>
      <c r="X210" s="198"/>
      <c r="Y210" s="198"/>
      <c r="Z210" s="198"/>
      <c r="AA210" s="199" t="s">
        <v>63</v>
      </c>
      <c r="AB210" s="199" t="s">
        <v>64</v>
      </c>
      <c r="AC210" s="199" t="s">
        <v>138</v>
      </c>
      <c r="AD210" s="199" t="s">
        <v>147</v>
      </c>
      <c r="AE210" s="199" t="s">
        <v>148</v>
      </c>
      <c r="AF210" s="199">
        <v>135440</v>
      </c>
      <c r="AG210" s="199" t="s">
        <v>89</v>
      </c>
      <c r="AH210" s="199">
        <v>2</v>
      </c>
      <c r="AI210" s="199" t="s">
        <v>69</v>
      </c>
      <c r="AJ210" s="199">
        <v>11</v>
      </c>
      <c r="AK210" s="199">
        <v>4340</v>
      </c>
      <c r="AL210" s="199">
        <v>4340</v>
      </c>
      <c r="AM210" s="199">
        <v>131</v>
      </c>
      <c r="AN210" s="200">
        <v>2.1998039663900002</v>
      </c>
      <c r="AO210" s="201">
        <v>1</v>
      </c>
      <c r="AP210" s="214">
        <f t="shared" si="15"/>
        <v>2.1998039663900002</v>
      </c>
      <c r="AQ210" s="202">
        <v>4.0668569999999997</v>
      </c>
      <c r="AR210" s="203">
        <v>0.41202</v>
      </c>
      <c r="AS210" s="214">
        <f t="shared" si="16"/>
        <v>8.946288159340936</v>
      </c>
      <c r="AT210" s="214">
        <f t="shared" si="17"/>
        <v>0.90636323023200782</v>
      </c>
      <c r="AU210" s="201">
        <v>0.68879999999999997</v>
      </c>
      <c r="AV210" s="201">
        <v>0.78210000000000002</v>
      </c>
      <c r="AW210" s="214">
        <f t="shared" si="18"/>
        <v>6.1622032841540362</v>
      </c>
      <c r="AX210" s="214">
        <f t="shared" si="19"/>
        <v>0.70886668236445338</v>
      </c>
    </row>
    <row r="211" spans="1:50">
      <c r="A211" s="199">
        <v>18</v>
      </c>
      <c r="B211" s="199" t="s">
        <v>135</v>
      </c>
      <c r="C211" s="199" t="s">
        <v>135</v>
      </c>
      <c r="D211" s="199" t="s">
        <v>52</v>
      </c>
      <c r="E211" s="199" t="s">
        <v>53</v>
      </c>
      <c r="F211" s="199" t="s">
        <v>54</v>
      </c>
      <c r="G211" s="199" t="s">
        <v>55</v>
      </c>
      <c r="H211" s="198"/>
      <c r="I211" s="199" t="s">
        <v>136</v>
      </c>
      <c r="J211" s="198"/>
      <c r="K211" s="199">
        <v>0</v>
      </c>
      <c r="L211" s="199">
        <v>0</v>
      </c>
      <c r="M211" s="200">
        <v>0</v>
      </c>
      <c r="N211" s="200">
        <v>0</v>
      </c>
      <c r="O211" s="198"/>
      <c r="P211" s="198"/>
      <c r="Q211" s="199" t="s">
        <v>137</v>
      </c>
      <c r="R211" s="200">
        <v>133.96</v>
      </c>
      <c r="S211" s="200">
        <v>133.96</v>
      </c>
      <c r="T211" s="198"/>
      <c r="U211" s="198"/>
      <c r="V211" s="198"/>
      <c r="W211" s="198"/>
      <c r="X211" s="198"/>
      <c r="Y211" s="198"/>
      <c r="Z211" s="198"/>
      <c r="AA211" s="199" t="s">
        <v>63</v>
      </c>
      <c r="AB211" s="199" t="s">
        <v>64</v>
      </c>
      <c r="AC211" s="199" t="s">
        <v>138</v>
      </c>
      <c r="AD211" s="199" t="s">
        <v>147</v>
      </c>
      <c r="AE211" s="199" t="s">
        <v>148</v>
      </c>
      <c r="AF211" s="199">
        <v>135488</v>
      </c>
      <c r="AG211" s="199" t="s">
        <v>89</v>
      </c>
      <c r="AH211" s="199">
        <v>2</v>
      </c>
      <c r="AI211" s="199" t="s">
        <v>84</v>
      </c>
      <c r="AJ211" s="199">
        <v>10</v>
      </c>
      <c r="AK211" s="199">
        <v>3100</v>
      </c>
      <c r="AL211" s="199">
        <v>1180</v>
      </c>
      <c r="AM211" s="199">
        <v>130</v>
      </c>
      <c r="AN211" s="200">
        <v>0.84974114176899995</v>
      </c>
      <c r="AO211" s="201">
        <v>1</v>
      </c>
      <c r="AP211" s="214">
        <f t="shared" si="15"/>
        <v>0.84974114176899995</v>
      </c>
      <c r="AQ211" s="202">
        <v>4.3715109999999999</v>
      </c>
      <c r="AR211" s="203">
        <v>0.45284999999999997</v>
      </c>
      <c r="AS211" s="214">
        <f t="shared" si="16"/>
        <v>3.7146527483957428</v>
      </c>
      <c r="AT211" s="214">
        <f t="shared" si="17"/>
        <v>0.38480527605009163</v>
      </c>
      <c r="AU211" s="201">
        <v>0.68879999999999997</v>
      </c>
      <c r="AV211" s="201">
        <v>0.78210000000000002</v>
      </c>
      <c r="AW211" s="214">
        <f t="shared" si="18"/>
        <v>2.5586528130949877</v>
      </c>
      <c r="AX211" s="214">
        <f t="shared" si="19"/>
        <v>0.30095620639877668</v>
      </c>
    </row>
    <row r="212" spans="1:50">
      <c r="A212" s="199">
        <v>18</v>
      </c>
      <c r="B212" s="199" t="s">
        <v>135</v>
      </c>
      <c r="C212" s="199" t="s">
        <v>135</v>
      </c>
      <c r="D212" s="199" t="s">
        <v>52</v>
      </c>
      <c r="E212" s="199" t="s">
        <v>53</v>
      </c>
      <c r="F212" s="199" t="s">
        <v>54</v>
      </c>
      <c r="G212" s="199" t="s">
        <v>55</v>
      </c>
      <c r="H212" s="198"/>
      <c r="I212" s="199" t="s">
        <v>136</v>
      </c>
      <c r="J212" s="198"/>
      <c r="K212" s="199">
        <v>0</v>
      </c>
      <c r="L212" s="199">
        <v>0</v>
      </c>
      <c r="M212" s="200">
        <v>0</v>
      </c>
      <c r="N212" s="200">
        <v>0</v>
      </c>
      <c r="O212" s="198"/>
      <c r="P212" s="198"/>
      <c r="Q212" s="199" t="s">
        <v>137</v>
      </c>
      <c r="R212" s="200">
        <v>133.96</v>
      </c>
      <c r="S212" s="200">
        <v>133.96</v>
      </c>
      <c r="T212" s="198"/>
      <c r="U212" s="198"/>
      <c r="V212" s="198"/>
      <c r="W212" s="198"/>
      <c r="X212" s="198"/>
      <c r="Y212" s="198"/>
      <c r="Z212" s="198"/>
      <c r="AA212" s="199" t="s">
        <v>63</v>
      </c>
      <c r="AB212" s="199" t="s">
        <v>64</v>
      </c>
      <c r="AC212" s="199" t="s">
        <v>138</v>
      </c>
      <c r="AD212" s="199" t="s">
        <v>147</v>
      </c>
      <c r="AE212" s="199" t="s">
        <v>148</v>
      </c>
      <c r="AF212" s="199">
        <v>134803</v>
      </c>
      <c r="AG212" s="199" t="s">
        <v>89</v>
      </c>
      <c r="AH212" s="199">
        <v>2</v>
      </c>
      <c r="AI212" s="199" t="s">
        <v>70</v>
      </c>
      <c r="AJ212" s="199">
        <v>13</v>
      </c>
      <c r="AK212" s="199">
        <v>6170</v>
      </c>
      <c r="AL212" s="199">
        <v>6170</v>
      </c>
      <c r="AM212" s="199">
        <v>133</v>
      </c>
      <c r="AN212" s="200">
        <v>8.7267099574400004E-4</v>
      </c>
      <c r="AO212" s="201">
        <v>0.999</v>
      </c>
      <c r="AP212" s="214">
        <f t="shared" si="15"/>
        <v>8.7179832474825608E-4</v>
      </c>
      <c r="AQ212" s="202">
        <v>2.6886009999999998</v>
      </c>
      <c r="AR212" s="203">
        <v>0.25939000000000001</v>
      </c>
      <c r="AS212" s="214">
        <f t="shared" si="16"/>
        <v>2.343917847716486E-3</v>
      </c>
      <c r="AT212" s="214">
        <f t="shared" si="17"/>
        <v>2.2613576745645015E-4</v>
      </c>
      <c r="AU212" s="201">
        <v>0.68879999999999997</v>
      </c>
      <c r="AV212" s="201">
        <v>0.78210000000000002</v>
      </c>
      <c r="AW212" s="214">
        <f t="shared" si="18"/>
        <v>1.6144906135071154E-3</v>
      </c>
      <c r="AX212" s="214">
        <f t="shared" si="19"/>
        <v>1.7686078372768966E-4</v>
      </c>
    </row>
    <row r="213" spans="1:50">
      <c r="A213" s="199">
        <v>18</v>
      </c>
      <c r="B213" s="199" t="s">
        <v>135</v>
      </c>
      <c r="C213" s="199" t="s">
        <v>135</v>
      </c>
      <c r="D213" s="199" t="s">
        <v>52</v>
      </c>
      <c r="E213" s="199" t="s">
        <v>53</v>
      </c>
      <c r="F213" s="199" t="s">
        <v>54</v>
      </c>
      <c r="G213" s="199" t="s">
        <v>55</v>
      </c>
      <c r="H213" s="198"/>
      <c r="I213" s="199" t="s">
        <v>136</v>
      </c>
      <c r="J213" s="198"/>
      <c r="K213" s="199">
        <v>0</v>
      </c>
      <c r="L213" s="199">
        <v>0</v>
      </c>
      <c r="M213" s="200">
        <v>0</v>
      </c>
      <c r="N213" s="200">
        <v>0</v>
      </c>
      <c r="O213" s="198"/>
      <c r="P213" s="198"/>
      <c r="Q213" s="199" t="s">
        <v>137</v>
      </c>
      <c r="R213" s="200">
        <v>133.96</v>
      </c>
      <c r="S213" s="200">
        <v>133.96</v>
      </c>
      <c r="T213" s="198"/>
      <c r="U213" s="198"/>
      <c r="V213" s="198"/>
      <c r="W213" s="198"/>
      <c r="X213" s="198"/>
      <c r="Y213" s="198"/>
      <c r="Z213" s="198"/>
      <c r="AA213" s="199" t="s">
        <v>63</v>
      </c>
      <c r="AB213" s="199" t="s">
        <v>64</v>
      </c>
      <c r="AC213" s="199" t="s">
        <v>138</v>
      </c>
      <c r="AD213" s="199" t="s">
        <v>147</v>
      </c>
      <c r="AE213" s="199" t="s">
        <v>148</v>
      </c>
      <c r="AF213" s="199">
        <v>135853</v>
      </c>
      <c r="AG213" s="199" t="s">
        <v>89</v>
      </c>
      <c r="AH213" s="199">
        <v>2</v>
      </c>
      <c r="AI213" s="199" t="s">
        <v>84</v>
      </c>
      <c r="AJ213" s="199">
        <v>10</v>
      </c>
      <c r="AK213" s="199">
        <v>3100</v>
      </c>
      <c r="AL213" s="199">
        <v>3100</v>
      </c>
      <c r="AM213" s="199">
        <v>130</v>
      </c>
      <c r="AN213" s="200">
        <v>5.3317516066799998E-2</v>
      </c>
      <c r="AO213" s="201">
        <v>1</v>
      </c>
      <c r="AP213" s="214">
        <f t="shared" si="15"/>
        <v>5.3317516066799998E-2</v>
      </c>
      <c r="AQ213" s="202">
        <v>4.3715109999999999</v>
      </c>
      <c r="AR213" s="203">
        <v>0.45284999999999997</v>
      </c>
      <c r="AS213" s="214">
        <f t="shared" si="16"/>
        <v>0.23307810797869291</v>
      </c>
      <c r="AT213" s="214">
        <f t="shared" si="17"/>
        <v>2.414483715085038E-2</v>
      </c>
      <c r="AU213" s="201">
        <v>0.68879999999999997</v>
      </c>
      <c r="AV213" s="201">
        <v>0.78210000000000002</v>
      </c>
      <c r="AW213" s="214">
        <f t="shared" si="18"/>
        <v>0.16054420077572368</v>
      </c>
      <c r="AX213" s="214">
        <f t="shared" si="19"/>
        <v>1.8883677135680083E-2</v>
      </c>
    </row>
    <row r="214" spans="1:50">
      <c r="A214" s="199">
        <v>18</v>
      </c>
      <c r="B214" s="199" t="s">
        <v>135</v>
      </c>
      <c r="C214" s="199" t="s">
        <v>135</v>
      </c>
      <c r="D214" s="199" t="s">
        <v>52</v>
      </c>
      <c r="E214" s="199" t="s">
        <v>53</v>
      </c>
      <c r="F214" s="199" t="s">
        <v>54</v>
      </c>
      <c r="G214" s="199" t="s">
        <v>55</v>
      </c>
      <c r="H214" s="198"/>
      <c r="I214" s="199" t="s">
        <v>136</v>
      </c>
      <c r="J214" s="198"/>
      <c r="K214" s="199">
        <v>0</v>
      </c>
      <c r="L214" s="199">
        <v>0</v>
      </c>
      <c r="M214" s="200">
        <v>0</v>
      </c>
      <c r="N214" s="200">
        <v>0</v>
      </c>
      <c r="O214" s="198"/>
      <c r="P214" s="198"/>
      <c r="Q214" s="199" t="s">
        <v>137</v>
      </c>
      <c r="R214" s="200">
        <v>133.96</v>
      </c>
      <c r="S214" s="200">
        <v>133.96</v>
      </c>
      <c r="T214" s="198"/>
      <c r="U214" s="198"/>
      <c r="V214" s="198"/>
      <c r="W214" s="198"/>
      <c r="X214" s="198"/>
      <c r="Y214" s="198"/>
      <c r="Z214" s="198"/>
      <c r="AA214" s="199" t="s">
        <v>63</v>
      </c>
      <c r="AB214" s="199" t="s">
        <v>64</v>
      </c>
      <c r="AC214" s="199" t="s">
        <v>138</v>
      </c>
      <c r="AD214" s="199" t="s">
        <v>147</v>
      </c>
      <c r="AE214" s="199" t="s">
        <v>148</v>
      </c>
      <c r="AF214" s="199">
        <v>135585</v>
      </c>
      <c r="AG214" s="199" t="s">
        <v>89</v>
      </c>
      <c r="AH214" s="199">
        <v>2</v>
      </c>
      <c r="AI214" s="199" t="s">
        <v>84</v>
      </c>
      <c r="AJ214" s="199">
        <v>10</v>
      </c>
      <c r="AK214" s="199">
        <v>3200</v>
      </c>
      <c r="AL214" s="199">
        <v>3200</v>
      </c>
      <c r="AM214" s="199">
        <v>130</v>
      </c>
      <c r="AN214" s="200">
        <v>1.13848544465E-2</v>
      </c>
      <c r="AO214" s="201">
        <v>1</v>
      </c>
      <c r="AP214" s="214">
        <f t="shared" si="15"/>
        <v>1.13848544465E-2</v>
      </c>
      <c r="AQ214" s="202">
        <v>4.3715109999999999</v>
      </c>
      <c r="AR214" s="203">
        <v>0.45284999999999997</v>
      </c>
      <c r="AS214" s="214">
        <f t="shared" si="16"/>
        <v>4.9769016446273663E-2</v>
      </c>
      <c r="AT214" s="214">
        <f t="shared" si="17"/>
        <v>5.1556313360975247E-3</v>
      </c>
      <c r="AU214" s="201">
        <v>0.68879999999999997</v>
      </c>
      <c r="AV214" s="201">
        <v>0.78210000000000002</v>
      </c>
      <c r="AW214" s="214">
        <f t="shared" si="18"/>
        <v>3.4280898528193299E-2</v>
      </c>
      <c r="AX214" s="214">
        <f t="shared" si="19"/>
        <v>4.0322192679618741E-3</v>
      </c>
    </row>
    <row r="215" spans="1:50">
      <c r="A215" s="199">
        <v>18</v>
      </c>
      <c r="B215" s="199" t="s">
        <v>135</v>
      </c>
      <c r="C215" s="199" t="s">
        <v>135</v>
      </c>
      <c r="D215" s="199" t="s">
        <v>52</v>
      </c>
      <c r="E215" s="199" t="s">
        <v>53</v>
      </c>
      <c r="F215" s="199" t="s">
        <v>54</v>
      </c>
      <c r="G215" s="199" t="s">
        <v>55</v>
      </c>
      <c r="H215" s="198"/>
      <c r="I215" s="199" t="s">
        <v>136</v>
      </c>
      <c r="J215" s="198"/>
      <c r="K215" s="199">
        <v>0</v>
      </c>
      <c r="L215" s="199">
        <v>0</v>
      </c>
      <c r="M215" s="200">
        <v>0</v>
      </c>
      <c r="N215" s="200">
        <v>0</v>
      </c>
      <c r="O215" s="198"/>
      <c r="P215" s="198"/>
      <c r="Q215" s="199" t="s">
        <v>137</v>
      </c>
      <c r="R215" s="200">
        <v>133.96</v>
      </c>
      <c r="S215" s="200">
        <v>133.96</v>
      </c>
      <c r="T215" s="198"/>
      <c r="U215" s="198"/>
      <c r="V215" s="198"/>
      <c r="W215" s="198"/>
      <c r="X215" s="198"/>
      <c r="Y215" s="198"/>
      <c r="Z215" s="198"/>
      <c r="AA215" s="199" t="s">
        <v>63</v>
      </c>
      <c r="AB215" s="199" t="s">
        <v>64</v>
      </c>
      <c r="AC215" s="199" t="s">
        <v>138</v>
      </c>
      <c r="AD215" s="199" t="s">
        <v>147</v>
      </c>
      <c r="AE215" s="199" t="s">
        <v>148</v>
      </c>
      <c r="AF215" s="199">
        <v>135800</v>
      </c>
      <c r="AG215" s="199" t="s">
        <v>89</v>
      </c>
      <c r="AH215" s="199">
        <v>2</v>
      </c>
      <c r="AI215" s="199" t="s">
        <v>84</v>
      </c>
      <c r="AJ215" s="199">
        <v>10</v>
      </c>
      <c r="AK215" s="199">
        <v>3200</v>
      </c>
      <c r="AL215" s="199">
        <v>3200</v>
      </c>
      <c r="AM215" s="199">
        <v>130</v>
      </c>
      <c r="AN215" s="200">
        <v>2.2103256998699999E-2</v>
      </c>
      <c r="AO215" s="201">
        <v>1</v>
      </c>
      <c r="AP215" s="214">
        <f t="shared" si="15"/>
        <v>2.2103256998699999E-2</v>
      </c>
      <c r="AQ215" s="202">
        <v>4.3715109999999999</v>
      </c>
      <c r="AR215" s="203">
        <v>0.45284999999999997</v>
      </c>
      <c r="AS215" s="214">
        <f t="shared" si="16"/>
        <v>9.6624631105644038E-2</v>
      </c>
      <c r="AT215" s="214">
        <f t="shared" si="17"/>
        <v>1.0009459931861295E-2</v>
      </c>
      <c r="AU215" s="201">
        <v>0.68879999999999997</v>
      </c>
      <c r="AV215" s="201">
        <v>0.78210000000000002</v>
      </c>
      <c r="AW215" s="214">
        <f t="shared" si="18"/>
        <v>6.6555045905567614E-2</v>
      </c>
      <c r="AX215" s="214">
        <f t="shared" si="19"/>
        <v>7.8283986127087191E-3</v>
      </c>
    </row>
    <row r="216" spans="1:50">
      <c r="A216" s="199">
        <v>18</v>
      </c>
      <c r="B216" s="199" t="s">
        <v>135</v>
      </c>
      <c r="C216" s="199" t="s">
        <v>135</v>
      </c>
      <c r="D216" s="199" t="s">
        <v>52</v>
      </c>
      <c r="E216" s="199" t="s">
        <v>53</v>
      </c>
      <c r="F216" s="199" t="s">
        <v>54</v>
      </c>
      <c r="G216" s="199" t="s">
        <v>55</v>
      </c>
      <c r="H216" s="198"/>
      <c r="I216" s="199" t="s">
        <v>136</v>
      </c>
      <c r="J216" s="198"/>
      <c r="K216" s="199">
        <v>0</v>
      </c>
      <c r="L216" s="199">
        <v>0</v>
      </c>
      <c r="M216" s="200">
        <v>0</v>
      </c>
      <c r="N216" s="200">
        <v>0</v>
      </c>
      <c r="O216" s="198"/>
      <c r="P216" s="198"/>
      <c r="Q216" s="199" t="s">
        <v>137</v>
      </c>
      <c r="R216" s="200">
        <v>133.96</v>
      </c>
      <c r="S216" s="200">
        <v>133.96</v>
      </c>
      <c r="T216" s="198"/>
      <c r="U216" s="198"/>
      <c r="V216" s="198"/>
      <c r="W216" s="198"/>
      <c r="X216" s="198"/>
      <c r="Y216" s="198"/>
      <c r="Z216" s="198"/>
      <c r="AA216" s="199" t="s">
        <v>63</v>
      </c>
      <c r="AB216" s="199" t="s">
        <v>64</v>
      </c>
      <c r="AC216" s="199" t="s">
        <v>138</v>
      </c>
      <c r="AD216" s="199" t="s">
        <v>147</v>
      </c>
      <c r="AE216" s="199" t="s">
        <v>148</v>
      </c>
      <c r="AF216" s="199">
        <v>135332</v>
      </c>
      <c r="AG216" s="199" t="s">
        <v>89</v>
      </c>
      <c r="AH216" s="199">
        <v>2</v>
      </c>
      <c r="AI216" s="199" t="s">
        <v>84</v>
      </c>
      <c r="AJ216" s="199">
        <v>10</v>
      </c>
      <c r="AK216" s="199">
        <v>3300</v>
      </c>
      <c r="AL216" s="199">
        <v>3300</v>
      </c>
      <c r="AM216" s="199">
        <v>130</v>
      </c>
      <c r="AN216" s="200">
        <v>0.75257786203599997</v>
      </c>
      <c r="AO216" s="201">
        <v>1</v>
      </c>
      <c r="AP216" s="214">
        <f t="shared" si="15"/>
        <v>0.75257786203599997</v>
      </c>
      <c r="AQ216" s="202">
        <v>4.3715109999999999</v>
      </c>
      <c r="AR216" s="203">
        <v>0.45284999999999997</v>
      </c>
      <c r="AS216" s="214">
        <f t="shared" si="16"/>
        <v>3.2899024022468564</v>
      </c>
      <c r="AT216" s="214">
        <f t="shared" si="17"/>
        <v>0.34080488482300259</v>
      </c>
      <c r="AU216" s="201">
        <v>0.68879999999999997</v>
      </c>
      <c r="AV216" s="201">
        <v>0.78210000000000002</v>
      </c>
      <c r="AW216" s="214">
        <f t="shared" si="18"/>
        <v>2.2660847746676347</v>
      </c>
      <c r="AX216" s="214">
        <f t="shared" si="19"/>
        <v>0.2665435004200703</v>
      </c>
    </row>
    <row r="217" spans="1:50">
      <c r="A217" s="199">
        <v>18</v>
      </c>
      <c r="B217" s="199" t="s">
        <v>135</v>
      </c>
      <c r="C217" s="199" t="s">
        <v>135</v>
      </c>
      <c r="D217" s="199" t="s">
        <v>52</v>
      </c>
      <c r="E217" s="199" t="s">
        <v>53</v>
      </c>
      <c r="F217" s="199" t="s">
        <v>54</v>
      </c>
      <c r="G217" s="199" t="s">
        <v>55</v>
      </c>
      <c r="H217" s="198"/>
      <c r="I217" s="199" t="s">
        <v>136</v>
      </c>
      <c r="J217" s="198"/>
      <c r="K217" s="199">
        <v>0</v>
      </c>
      <c r="L217" s="199">
        <v>0</v>
      </c>
      <c r="M217" s="200">
        <v>0</v>
      </c>
      <c r="N217" s="200">
        <v>0</v>
      </c>
      <c r="O217" s="198"/>
      <c r="P217" s="198"/>
      <c r="Q217" s="199" t="s">
        <v>137</v>
      </c>
      <c r="R217" s="200">
        <v>133.96</v>
      </c>
      <c r="S217" s="200">
        <v>133.96</v>
      </c>
      <c r="T217" s="198"/>
      <c r="U217" s="198"/>
      <c r="V217" s="198"/>
      <c r="W217" s="198"/>
      <c r="X217" s="198"/>
      <c r="Y217" s="198"/>
      <c r="Z217" s="198"/>
      <c r="AA217" s="199" t="s">
        <v>63</v>
      </c>
      <c r="AB217" s="199" t="s">
        <v>64</v>
      </c>
      <c r="AC217" s="199" t="s">
        <v>138</v>
      </c>
      <c r="AD217" s="199" t="s">
        <v>147</v>
      </c>
      <c r="AE217" s="199" t="s">
        <v>148</v>
      </c>
      <c r="AF217" s="199">
        <v>135321</v>
      </c>
      <c r="AG217" s="199" t="s">
        <v>89</v>
      </c>
      <c r="AH217" s="199">
        <v>2</v>
      </c>
      <c r="AI217" s="199" t="s">
        <v>69</v>
      </c>
      <c r="AJ217" s="199">
        <v>11</v>
      </c>
      <c r="AK217" s="199">
        <v>4340</v>
      </c>
      <c r="AL217" s="199">
        <v>4340</v>
      </c>
      <c r="AM217" s="199">
        <v>131</v>
      </c>
      <c r="AN217" s="200">
        <v>4.49969273392E-2</v>
      </c>
      <c r="AO217" s="201">
        <v>1</v>
      </c>
      <c r="AP217" s="214">
        <f t="shared" si="15"/>
        <v>4.49969273392E-2</v>
      </c>
      <c r="AQ217" s="202">
        <v>4.0668569999999997</v>
      </c>
      <c r="AR217" s="203">
        <v>0.41202</v>
      </c>
      <c r="AS217" s="214">
        <f t="shared" si="16"/>
        <v>0.18299606892791689</v>
      </c>
      <c r="AT217" s="214">
        <f t="shared" si="17"/>
        <v>1.8539634002297183E-2</v>
      </c>
      <c r="AU217" s="201">
        <v>0.68879999999999997</v>
      </c>
      <c r="AV217" s="201">
        <v>0.78210000000000002</v>
      </c>
      <c r="AW217" s="214">
        <f t="shared" si="18"/>
        <v>0.12604769227754914</v>
      </c>
      <c r="AX217" s="214">
        <f t="shared" si="19"/>
        <v>1.4499847753196626E-2</v>
      </c>
    </row>
    <row r="218" spans="1:50">
      <c r="A218" s="199">
        <v>18</v>
      </c>
      <c r="B218" s="199" t="s">
        <v>135</v>
      </c>
      <c r="C218" s="199" t="s">
        <v>135</v>
      </c>
      <c r="D218" s="199" t="s">
        <v>52</v>
      </c>
      <c r="E218" s="199" t="s">
        <v>53</v>
      </c>
      <c r="F218" s="199" t="s">
        <v>54</v>
      </c>
      <c r="G218" s="199" t="s">
        <v>55</v>
      </c>
      <c r="H218" s="198"/>
      <c r="I218" s="199" t="s">
        <v>136</v>
      </c>
      <c r="J218" s="198"/>
      <c r="K218" s="199">
        <v>0</v>
      </c>
      <c r="L218" s="199">
        <v>0</v>
      </c>
      <c r="M218" s="200">
        <v>0</v>
      </c>
      <c r="N218" s="200">
        <v>0</v>
      </c>
      <c r="O218" s="198"/>
      <c r="P218" s="198"/>
      <c r="Q218" s="199" t="s">
        <v>137</v>
      </c>
      <c r="R218" s="200">
        <v>133.96</v>
      </c>
      <c r="S218" s="200">
        <v>133.96</v>
      </c>
      <c r="T218" s="198"/>
      <c r="U218" s="198"/>
      <c r="V218" s="198"/>
      <c r="W218" s="198"/>
      <c r="X218" s="198"/>
      <c r="Y218" s="198"/>
      <c r="Z218" s="198"/>
      <c r="AA218" s="199" t="s">
        <v>63</v>
      </c>
      <c r="AB218" s="199" t="s">
        <v>64</v>
      </c>
      <c r="AC218" s="199" t="s">
        <v>138</v>
      </c>
      <c r="AD218" s="199" t="s">
        <v>147</v>
      </c>
      <c r="AE218" s="199" t="s">
        <v>148</v>
      </c>
      <c r="AF218" s="199">
        <v>135440</v>
      </c>
      <c r="AG218" s="199" t="s">
        <v>89</v>
      </c>
      <c r="AH218" s="199">
        <v>2</v>
      </c>
      <c r="AI218" s="199" t="s">
        <v>69</v>
      </c>
      <c r="AJ218" s="199">
        <v>11</v>
      </c>
      <c r="AK218" s="199">
        <v>4340</v>
      </c>
      <c r="AL218" s="199">
        <v>4340</v>
      </c>
      <c r="AM218" s="199">
        <v>131</v>
      </c>
      <c r="AN218" s="200">
        <v>0.28345973767999999</v>
      </c>
      <c r="AO218" s="201">
        <v>1</v>
      </c>
      <c r="AP218" s="214">
        <f t="shared" si="15"/>
        <v>0.28345973767999999</v>
      </c>
      <c r="AQ218" s="202">
        <v>4.0668569999999997</v>
      </c>
      <c r="AR218" s="203">
        <v>0.41202</v>
      </c>
      <c r="AS218" s="214">
        <f t="shared" si="16"/>
        <v>1.1527902184020717</v>
      </c>
      <c r="AT218" s="214">
        <f t="shared" si="17"/>
        <v>0.11679108111891359</v>
      </c>
      <c r="AU218" s="201">
        <v>0.68879999999999997</v>
      </c>
      <c r="AV218" s="201">
        <v>0.78210000000000002</v>
      </c>
      <c r="AW218" s="214">
        <f t="shared" si="18"/>
        <v>0.794041902435347</v>
      </c>
      <c r="AX218" s="214">
        <f t="shared" si="19"/>
        <v>9.1342304543102326E-2</v>
      </c>
    </row>
    <row r="219" spans="1:50">
      <c r="A219" s="199">
        <v>18</v>
      </c>
      <c r="B219" s="199" t="s">
        <v>135</v>
      </c>
      <c r="C219" s="199" t="s">
        <v>135</v>
      </c>
      <c r="D219" s="199" t="s">
        <v>52</v>
      </c>
      <c r="E219" s="199" t="s">
        <v>53</v>
      </c>
      <c r="F219" s="199" t="s">
        <v>54</v>
      </c>
      <c r="G219" s="199" t="s">
        <v>55</v>
      </c>
      <c r="H219" s="198"/>
      <c r="I219" s="199" t="s">
        <v>136</v>
      </c>
      <c r="J219" s="198"/>
      <c r="K219" s="199">
        <v>0</v>
      </c>
      <c r="L219" s="199">
        <v>0</v>
      </c>
      <c r="M219" s="200">
        <v>0</v>
      </c>
      <c r="N219" s="200">
        <v>0</v>
      </c>
      <c r="O219" s="198"/>
      <c r="P219" s="198"/>
      <c r="Q219" s="199" t="s">
        <v>137</v>
      </c>
      <c r="R219" s="200">
        <v>133.96</v>
      </c>
      <c r="S219" s="200">
        <v>133.96</v>
      </c>
      <c r="T219" s="198"/>
      <c r="U219" s="198"/>
      <c r="V219" s="198"/>
      <c r="W219" s="198"/>
      <c r="X219" s="198"/>
      <c r="Y219" s="198"/>
      <c r="Z219" s="198"/>
      <c r="AA219" s="199" t="s">
        <v>63</v>
      </c>
      <c r="AB219" s="199" t="s">
        <v>64</v>
      </c>
      <c r="AC219" s="199" t="s">
        <v>138</v>
      </c>
      <c r="AD219" s="199" t="s">
        <v>147</v>
      </c>
      <c r="AE219" s="199" t="s">
        <v>148</v>
      </c>
      <c r="AF219" s="199">
        <v>134803</v>
      </c>
      <c r="AG219" s="199" t="s">
        <v>89</v>
      </c>
      <c r="AH219" s="199">
        <v>2</v>
      </c>
      <c r="AI219" s="199" t="s">
        <v>70</v>
      </c>
      <c r="AJ219" s="199">
        <v>13</v>
      </c>
      <c r="AK219" s="199">
        <v>6170</v>
      </c>
      <c r="AL219" s="199">
        <v>6170</v>
      </c>
      <c r="AM219" s="199">
        <v>133</v>
      </c>
      <c r="AN219" s="200">
        <v>4.1384530986300003E-2</v>
      </c>
      <c r="AO219" s="201">
        <v>0.999</v>
      </c>
      <c r="AP219" s="214">
        <f t="shared" si="15"/>
        <v>4.1343146455313701E-2</v>
      </c>
      <c r="AQ219" s="202">
        <v>2.6886009999999998</v>
      </c>
      <c r="AR219" s="203">
        <v>0.25939000000000001</v>
      </c>
      <c r="AS219" s="214">
        <f t="shared" si="16"/>
        <v>0.11115522490290286</v>
      </c>
      <c r="AT219" s="214">
        <f t="shared" si="17"/>
        <v>1.0723998759043821E-2</v>
      </c>
      <c r="AU219" s="201">
        <v>0.68879999999999997</v>
      </c>
      <c r="AV219" s="201">
        <v>0.78210000000000002</v>
      </c>
      <c r="AW219" s="214">
        <f t="shared" si="18"/>
        <v>7.6563718913119486E-2</v>
      </c>
      <c r="AX219" s="214">
        <f t="shared" si="19"/>
        <v>8.3872394294481727E-3</v>
      </c>
    </row>
    <row r="220" spans="1:50">
      <c r="A220" s="199">
        <v>18</v>
      </c>
      <c r="B220" s="199" t="s">
        <v>135</v>
      </c>
      <c r="C220" s="199" t="s">
        <v>135</v>
      </c>
      <c r="D220" s="199" t="s">
        <v>52</v>
      </c>
      <c r="E220" s="199" t="s">
        <v>53</v>
      </c>
      <c r="F220" s="199" t="s">
        <v>54</v>
      </c>
      <c r="G220" s="199" t="s">
        <v>55</v>
      </c>
      <c r="H220" s="198"/>
      <c r="I220" s="199" t="s">
        <v>136</v>
      </c>
      <c r="J220" s="198"/>
      <c r="K220" s="199">
        <v>0</v>
      </c>
      <c r="L220" s="199">
        <v>0</v>
      </c>
      <c r="M220" s="200">
        <v>0</v>
      </c>
      <c r="N220" s="200">
        <v>0</v>
      </c>
      <c r="O220" s="198"/>
      <c r="P220" s="198"/>
      <c r="Q220" s="199" t="s">
        <v>137</v>
      </c>
      <c r="R220" s="200">
        <v>133.96</v>
      </c>
      <c r="S220" s="200">
        <v>133.96</v>
      </c>
      <c r="T220" s="198"/>
      <c r="U220" s="198"/>
      <c r="V220" s="198"/>
      <c r="W220" s="198"/>
      <c r="X220" s="198"/>
      <c r="Y220" s="198"/>
      <c r="Z220" s="198"/>
      <c r="AA220" s="199" t="s">
        <v>63</v>
      </c>
      <c r="AB220" s="199" t="s">
        <v>64</v>
      </c>
      <c r="AC220" s="199" t="s">
        <v>138</v>
      </c>
      <c r="AD220" s="199" t="s">
        <v>147</v>
      </c>
      <c r="AE220" s="199" t="s">
        <v>148</v>
      </c>
      <c r="AF220" s="199">
        <v>135561</v>
      </c>
      <c r="AG220" s="199" t="s">
        <v>89</v>
      </c>
      <c r="AH220" s="199">
        <v>2</v>
      </c>
      <c r="AI220" s="199" t="s">
        <v>83</v>
      </c>
      <c r="AJ220" s="199">
        <v>6</v>
      </c>
      <c r="AK220" s="199">
        <v>8200</v>
      </c>
      <c r="AL220" s="199">
        <v>8200</v>
      </c>
      <c r="AM220" s="199">
        <v>126</v>
      </c>
      <c r="AN220" s="200">
        <v>1.58609703421E-2</v>
      </c>
      <c r="AO220" s="201">
        <v>1</v>
      </c>
      <c r="AP220" s="214">
        <f t="shared" si="15"/>
        <v>1.58609703421E-2</v>
      </c>
      <c r="AQ220" s="202">
        <v>4.6449379999999998</v>
      </c>
      <c r="AR220" s="203">
        <v>0.17129</v>
      </c>
      <c r="AS220" s="214">
        <f t="shared" si="16"/>
        <v>7.3673223858893286E-2</v>
      </c>
      <c r="AT220" s="214">
        <f t="shared" si="17"/>
        <v>2.7168256098983089E-3</v>
      </c>
      <c r="AU220" s="201">
        <v>0.68879999999999997</v>
      </c>
      <c r="AV220" s="201">
        <v>0.78210000000000002</v>
      </c>
      <c r="AW220" s="214">
        <f t="shared" si="18"/>
        <v>5.0746116594005693E-2</v>
      </c>
      <c r="AX220" s="214">
        <f t="shared" si="19"/>
        <v>2.1248293095014674E-3</v>
      </c>
    </row>
    <row r="221" spans="1:50">
      <c r="A221" s="199">
        <v>18</v>
      </c>
      <c r="B221" s="199" t="s">
        <v>135</v>
      </c>
      <c r="C221" s="199" t="s">
        <v>135</v>
      </c>
      <c r="D221" s="199" t="s">
        <v>52</v>
      </c>
      <c r="E221" s="199" t="s">
        <v>53</v>
      </c>
      <c r="F221" s="199" t="s">
        <v>54</v>
      </c>
      <c r="G221" s="199" t="s">
        <v>55</v>
      </c>
      <c r="H221" s="198"/>
      <c r="I221" s="199" t="s">
        <v>136</v>
      </c>
      <c r="J221" s="198"/>
      <c r="K221" s="199">
        <v>0</v>
      </c>
      <c r="L221" s="199">
        <v>0</v>
      </c>
      <c r="M221" s="200">
        <v>0</v>
      </c>
      <c r="N221" s="200">
        <v>0</v>
      </c>
      <c r="O221" s="198"/>
      <c r="P221" s="198"/>
      <c r="Q221" s="199" t="s">
        <v>137</v>
      </c>
      <c r="R221" s="200">
        <v>133.96</v>
      </c>
      <c r="S221" s="200">
        <v>133.96</v>
      </c>
      <c r="T221" s="198"/>
      <c r="U221" s="198"/>
      <c r="V221" s="198"/>
      <c r="W221" s="198"/>
      <c r="X221" s="198"/>
      <c r="Y221" s="198"/>
      <c r="Z221" s="198"/>
      <c r="AA221" s="199" t="s">
        <v>63</v>
      </c>
      <c r="AB221" s="199" t="s">
        <v>64</v>
      </c>
      <c r="AC221" s="199" t="s">
        <v>138</v>
      </c>
      <c r="AD221" s="199" t="s">
        <v>147</v>
      </c>
      <c r="AE221" s="199" t="s">
        <v>148</v>
      </c>
      <c r="AF221" s="199">
        <v>135332</v>
      </c>
      <c r="AG221" s="199" t="s">
        <v>89</v>
      </c>
      <c r="AH221" s="199">
        <v>2</v>
      </c>
      <c r="AI221" s="199" t="s">
        <v>84</v>
      </c>
      <c r="AJ221" s="199">
        <v>10</v>
      </c>
      <c r="AK221" s="199">
        <v>3300</v>
      </c>
      <c r="AL221" s="199">
        <v>3300</v>
      </c>
      <c r="AM221" s="199">
        <v>130</v>
      </c>
      <c r="AN221" s="200">
        <v>0.27764540934300003</v>
      </c>
      <c r="AO221" s="201">
        <v>1</v>
      </c>
      <c r="AP221" s="214">
        <f t="shared" si="15"/>
        <v>0.27764540934300003</v>
      </c>
      <c r="AQ221" s="202">
        <v>4.3715109999999999</v>
      </c>
      <c r="AR221" s="203">
        <v>0.45284999999999997</v>
      </c>
      <c r="AS221" s="214">
        <f t="shared" si="16"/>
        <v>1.2137299610424275</v>
      </c>
      <c r="AT221" s="214">
        <f t="shared" si="17"/>
        <v>0.12573172362097756</v>
      </c>
      <c r="AU221" s="201">
        <v>0.68879999999999997</v>
      </c>
      <c r="AV221" s="201">
        <v>0.78210000000000002</v>
      </c>
      <c r="AW221" s="214">
        <f t="shared" si="18"/>
        <v>0.83601719716602396</v>
      </c>
      <c r="AX221" s="214">
        <f t="shared" si="19"/>
        <v>9.8334781043966549E-2</v>
      </c>
    </row>
    <row r="222" spans="1:50">
      <c r="A222" s="199">
        <v>18</v>
      </c>
      <c r="B222" s="199" t="s">
        <v>135</v>
      </c>
      <c r="C222" s="199" t="s">
        <v>135</v>
      </c>
      <c r="D222" s="199" t="s">
        <v>52</v>
      </c>
      <c r="E222" s="199" t="s">
        <v>53</v>
      </c>
      <c r="F222" s="199" t="s">
        <v>54</v>
      </c>
      <c r="G222" s="199" t="s">
        <v>55</v>
      </c>
      <c r="H222" s="198"/>
      <c r="I222" s="199" t="s">
        <v>136</v>
      </c>
      <c r="J222" s="198"/>
      <c r="K222" s="199">
        <v>0</v>
      </c>
      <c r="L222" s="199">
        <v>0</v>
      </c>
      <c r="M222" s="200">
        <v>0</v>
      </c>
      <c r="N222" s="200">
        <v>0</v>
      </c>
      <c r="O222" s="198"/>
      <c r="P222" s="198"/>
      <c r="Q222" s="199" t="s">
        <v>137</v>
      </c>
      <c r="R222" s="200">
        <v>133.96</v>
      </c>
      <c r="S222" s="200">
        <v>133.96</v>
      </c>
      <c r="T222" s="198"/>
      <c r="U222" s="198"/>
      <c r="V222" s="198"/>
      <c r="W222" s="198"/>
      <c r="X222" s="198"/>
      <c r="Y222" s="198"/>
      <c r="Z222" s="198"/>
      <c r="AA222" s="199" t="s">
        <v>63</v>
      </c>
      <c r="AB222" s="199" t="s">
        <v>64</v>
      </c>
      <c r="AC222" s="199" t="s">
        <v>138</v>
      </c>
      <c r="AD222" s="199" t="s">
        <v>147</v>
      </c>
      <c r="AE222" s="199" t="s">
        <v>148</v>
      </c>
      <c r="AF222" s="199">
        <v>135599</v>
      </c>
      <c r="AG222" s="199" t="s">
        <v>89</v>
      </c>
      <c r="AH222" s="199">
        <v>2</v>
      </c>
      <c r="AI222" s="199" t="s">
        <v>70</v>
      </c>
      <c r="AJ222" s="199">
        <v>13</v>
      </c>
      <c r="AK222" s="199">
        <v>6300</v>
      </c>
      <c r="AL222" s="199">
        <v>6300</v>
      </c>
      <c r="AM222" s="199">
        <v>133</v>
      </c>
      <c r="AN222" s="200">
        <v>3.1519191593799997E-2</v>
      </c>
      <c r="AO222" s="201">
        <v>0.999</v>
      </c>
      <c r="AP222" s="214">
        <f t="shared" si="15"/>
        <v>3.14876724022062E-2</v>
      </c>
      <c r="AQ222" s="202">
        <v>2.6886009999999998</v>
      </c>
      <c r="AR222" s="203">
        <v>0.25939000000000001</v>
      </c>
      <c r="AS222" s="214">
        <f t="shared" si="16"/>
        <v>8.4657787508243987E-2</v>
      </c>
      <c r="AT222" s="214">
        <f t="shared" si="17"/>
        <v>8.1675873444082663E-3</v>
      </c>
      <c r="AU222" s="201">
        <v>0.68879999999999997</v>
      </c>
      <c r="AV222" s="201">
        <v>0.78210000000000002</v>
      </c>
      <c r="AW222" s="214">
        <f t="shared" si="18"/>
        <v>5.8312284035678452E-2</v>
      </c>
      <c r="AX222" s="214">
        <f t="shared" si="19"/>
        <v>6.3878700620617051E-3</v>
      </c>
    </row>
    <row r="223" spans="1:50">
      <c r="A223" s="199">
        <v>18</v>
      </c>
      <c r="B223" s="199" t="s">
        <v>135</v>
      </c>
      <c r="C223" s="199" t="s">
        <v>135</v>
      </c>
      <c r="D223" s="199" t="s">
        <v>52</v>
      </c>
      <c r="E223" s="199" t="s">
        <v>53</v>
      </c>
      <c r="F223" s="199" t="s">
        <v>54</v>
      </c>
      <c r="G223" s="199" t="s">
        <v>55</v>
      </c>
      <c r="H223" s="198"/>
      <c r="I223" s="199" t="s">
        <v>136</v>
      </c>
      <c r="J223" s="198"/>
      <c r="K223" s="199">
        <v>0</v>
      </c>
      <c r="L223" s="199">
        <v>0</v>
      </c>
      <c r="M223" s="200">
        <v>0</v>
      </c>
      <c r="N223" s="200">
        <v>0</v>
      </c>
      <c r="O223" s="198"/>
      <c r="P223" s="198"/>
      <c r="Q223" s="199" t="s">
        <v>137</v>
      </c>
      <c r="R223" s="200">
        <v>133.96</v>
      </c>
      <c r="S223" s="200">
        <v>133.96</v>
      </c>
      <c r="T223" s="198"/>
      <c r="U223" s="198"/>
      <c r="V223" s="198"/>
      <c r="W223" s="198"/>
      <c r="X223" s="198"/>
      <c r="Y223" s="198"/>
      <c r="Z223" s="198"/>
      <c r="AA223" s="199" t="s">
        <v>63</v>
      </c>
      <c r="AB223" s="199" t="s">
        <v>64</v>
      </c>
      <c r="AC223" s="199" t="s">
        <v>138</v>
      </c>
      <c r="AD223" s="199" t="s">
        <v>147</v>
      </c>
      <c r="AE223" s="199" t="s">
        <v>148</v>
      </c>
      <c r="AF223" s="199">
        <v>135487</v>
      </c>
      <c r="AG223" s="199" t="s">
        <v>89</v>
      </c>
      <c r="AH223" s="199">
        <v>2</v>
      </c>
      <c r="AI223" s="199" t="s">
        <v>70</v>
      </c>
      <c r="AJ223" s="199">
        <v>13</v>
      </c>
      <c r="AK223" s="199">
        <v>6300</v>
      </c>
      <c r="AL223" s="199">
        <v>6300</v>
      </c>
      <c r="AM223" s="199">
        <v>133</v>
      </c>
      <c r="AN223" s="200">
        <v>8.6820365322999998E-3</v>
      </c>
      <c r="AO223" s="201">
        <v>0.999</v>
      </c>
      <c r="AP223" s="214">
        <f t="shared" si="15"/>
        <v>8.6733544957677006E-3</v>
      </c>
      <c r="AQ223" s="202">
        <v>2.6886009999999998</v>
      </c>
      <c r="AR223" s="203">
        <v>0.25939000000000001</v>
      </c>
      <c r="AS223" s="214">
        <f t="shared" si="16"/>
        <v>2.3319189570675535E-2</v>
      </c>
      <c r="AT223" s="214">
        <f t="shared" si="17"/>
        <v>2.2497814226571837E-3</v>
      </c>
      <c r="AU223" s="201">
        <v>0.68879999999999997</v>
      </c>
      <c r="AV223" s="201">
        <v>0.78210000000000002</v>
      </c>
      <c r="AW223" s="214">
        <f t="shared" si="18"/>
        <v>1.6062257776281307E-2</v>
      </c>
      <c r="AX223" s="214">
        <f t="shared" si="19"/>
        <v>1.7595540506601835E-3</v>
      </c>
    </row>
    <row r="224" spans="1:50">
      <c r="A224" s="199">
        <v>18</v>
      </c>
      <c r="B224" s="199" t="s">
        <v>135</v>
      </c>
      <c r="C224" s="199" t="s">
        <v>135</v>
      </c>
      <c r="D224" s="199" t="s">
        <v>52</v>
      </c>
      <c r="E224" s="199" t="s">
        <v>53</v>
      </c>
      <c r="F224" s="199" t="s">
        <v>54</v>
      </c>
      <c r="G224" s="199" t="s">
        <v>55</v>
      </c>
      <c r="H224" s="198"/>
      <c r="I224" s="199" t="s">
        <v>136</v>
      </c>
      <c r="J224" s="198"/>
      <c r="K224" s="199">
        <v>0</v>
      </c>
      <c r="L224" s="199">
        <v>0</v>
      </c>
      <c r="M224" s="200">
        <v>0</v>
      </c>
      <c r="N224" s="200">
        <v>0</v>
      </c>
      <c r="O224" s="198"/>
      <c r="P224" s="198"/>
      <c r="Q224" s="199" t="s">
        <v>137</v>
      </c>
      <c r="R224" s="200">
        <v>133.96</v>
      </c>
      <c r="S224" s="200">
        <v>133.96</v>
      </c>
      <c r="T224" s="198"/>
      <c r="U224" s="198"/>
      <c r="V224" s="198"/>
      <c r="W224" s="198"/>
      <c r="X224" s="198"/>
      <c r="Y224" s="198"/>
      <c r="Z224" s="198"/>
      <c r="AA224" s="199" t="s">
        <v>63</v>
      </c>
      <c r="AB224" s="199" t="s">
        <v>64</v>
      </c>
      <c r="AC224" s="199" t="s">
        <v>138</v>
      </c>
      <c r="AD224" s="199" t="s">
        <v>147</v>
      </c>
      <c r="AE224" s="199" t="s">
        <v>148</v>
      </c>
      <c r="AF224" s="199">
        <v>135286</v>
      </c>
      <c r="AG224" s="199" t="s">
        <v>89</v>
      </c>
      <c r="AH224" s="199">
        <v>2</v>
      </c>
      <c r="AI224" s="199" t="s">
        <v>84</v>
      </c>
      <c r="AJ224" s="199">
        <v>10</v>
      </c>
      <c r="AK224" s="199">
        <v>3100</v>
      </c>
      <c r="AL224" s="199">
        <v>1180</v>
      </c>
      <c r="AM224" s="199">
        <v>130</v>
      </c>
      <c r="AN224" s="200">
        <v>6.7607643664599995E-2</v>
      </c>
      <c r="AO224" s="201">
        <v>1</v>
      </c>
      <c r="AP224" s="214">
        <f t="shared" si="15"/>
        <v>6.7607643664599995E-2</v>
      </c>
      <c r="AQ224" s="202">
        <v>4.3715109999999999</v>
      </c>
      <c r="AR224" s="203">
        <v>0.45284999999999997</v>
      </c>
      <c r="AS224" s="214">
        <f t="shared" si="16"/>
        <v>0.29554755796387916</v>
      </c>
      <c r="AT224" s="214">
        <f t="shared" si="17"/>
        <v>3.0616121433514106E-2</v>
      </c>
      <c r="AU224" s="201">
        <v>0.68879999999999997</v>
      </c>
      <c r="AV224" s="201">
        <v>0.78210000000000002</v>
      </c>
      <c r="AW224" s="214">
        <f t="shared" si="18"/>
        <v>0.20357315792551994</v>
      </c>
      <c r="AX224" s="214">
        <f t="shared" si="19"/>
        <v>2.3944868573151382E-2</v>
      </c>
    </row>
    <row r="225" spans="1:50">
      <c r="A225" s="199">
        <v>18</v>
      </c>
      <c r="B225" s="199" t="s">
        <v>135</v>
      </c>
      <c r="C225" s="199" t="s">
        <v>135</v>
      </c>
      <c r="D225" s="199" t="s">
        <v>52</v>
      </c>
      <c r="E225" s="199" t="s">
        <v>53</v>
      </c>
      <c r="F225" s="199" t="s">
        <v>54</v>
      </c>
      <c r="G225" s="199" t="s">
        <v>55</v>
      </c>
      <c r="H225" s="198"/>
      <c r="I225" s="199" t="s">
        <v>136</v>
      </c>
      <c r="J225" s="198"/>
      <c r="K225" s="199">
        <v>0</v>
      </c>
      <c r="L225" s="199">
        <v>0</v>
      </c>
      <c r="M225" s="200">
        <v>0</v>
      </c>
      <c r="N225" s="200">
        <v>0</v>
      </c>
      <c r="O225" s="198"/>
      <c r="P225" s="198"/>
      <c r="Q225" s="199" t="s">
        <v>137</v>
      </c>
      <c r="R225" s="200">
        <v>133.96</v>
      </c>
      <c r="S225" s="200">
        <v>133.96</v>
      </c>
      <c r="T225" s="198"/>
      <c r="U225" s="198"/>
      <c r="V225" s="198"/>
      <c r="W225" s="198"/>
      <c r="X225" s="198"/>
      <c r="Y225" s="198"/>
      <c r="Z225" s="198"/>
      <c r="AA225" s="199" t="s">
        <v>63</v>
      </c>
      <c r="AB225" s="199" t="s">
        <v>64</v>
      </c>
      <c r="AC225" s="199" t="s">
        <v>138</v>
      </c>
      <c r="AD225" s="199" t="s">
        <v>147</v>
      </c>
      <c r="AE225" s="199" t="s">
        <v>148</v>
      </c>
      <c r="AF225" s="199">
        <v>135332</v>
      </c>
      <c r="AG225" s="199" t="s">
        <v>89</v>
      </c>
      <c r="AH225" s="199">
        <v>2</v>
      </c>
      <c r="AI225" s="199" t="s">
        <v>84</v>
      </c>
      <c r="AJ225" s="199">
        <v>10</v>
      </c>
      <c r="AK225" s="199">
        <v>3300</v>
      </c>
      <c r="AL225" s="199">
        <v>3300</v>
      </c>
      <c r="AM225" s="199">
        <v>130</v>
      </c>
      <c r="AN225" s="200">
        <v>0.66861921424699999</v>
      </c>
      <c r="AO225" s="201">
        <v>1</v>
      </c>
      <c r="AP225" s="214">
        <f t="shared" si="15"/>
        <v>0.66861921424699999</v>
      </c>
      <c r="AQ225" s="202">
        <v>4.3715109999999999</v>
      </c>
      <c r="AR225" s="203">
        <v>0.45284999999999997</v>
      </c>
      <c r="AS225" s="214">
        <f t="shared" si="16"/>
        <v>2.9228762498921173</v>
      </c>
      <c r="AT225" s="214">
        <f t="shared" si="17"/>
        <v>0.30278421117175391</v>
      </c>
      <c r="AU225" s="201">
        <v>0.68879999999999997</v>
      </c>
      <c r="AV225" s="201">
        <v>0.78210000000000002</v>
      </c>
      <c r="AW225" s="214">
        <f t="shared" si="18"/>
        <v>2.0132771609256901</v>
      </c>
      <c r="AX225" s="214">
        <f t="shared" si="19"/>
        <v>0.23680753155742873</v>
      </c>
    </row>
    <row r="226" spans="1:50">
      <c r="A226" s="199">
        <v>18</v>
      </c>
      <c r="B226" s="199" t="s">
        <v>135</v>
      </c>
      <c r="C226" s="199" t="s">
        <v>135</v>
      </c>
      <c r="D226" s="199" t="s">
        <v>52</v>
      </c>
      <c r="E226" s="199" t="s">
        <v>53</v>
      </c>
      <c r="F226" s="199" t="s">
        <v>54</v>
      </c>
      <c r="G226" s="199" t="s">
        <v>55</v>
      </c>
      <c r="H226" s="198"/>
      <c r="I226" s="199" t="s">
        <v>136</v>
      </c>
      <c r="J226" s="198"/>
      <c r="K226" s="199">
        <v>0</v>
      </c>
      <c r="L226" s="199">
        <v>0</v>
      </c>
      <c r="M226" s="200">
        <v>0</v>
      </c>
      <c r="N226" s="200">
        <v>0</v>
      </c>
      <c r="O226" s="198"/>
      <c r="P226" s="198"/>
      <c r="Q226" s="199" t="s">
        <v>137</v>
      </c>
      <c r="R226" s="200">
        <v>133.96</v>
      </c>
      <c r="S226" s="200">
        <v>133.96</v>
      </c>
      <c r="T226" s="198"/>
      <c r="U226" s="198"/>
      <c r="V226" s="198"/>
      <c r="W226" s="198"/>
      <c r="X226" s="198"/>
      <c r="Y226" s="198"/>
      <c r="Z226" s="198"/>
      <c r="AA226" s="199" t="s">
        <v>63</v>
      </c>
      <c r="AB226" s="199" t="s">
        <v>64</v>
      </c>
      <c r="AC226" s="199" t="s">
        <v>138</v>
      </c>
      <c r="AD226" s="199" t="s">
        <v>147</v>
      </c>
      <c r="AE226" s="199" t="s">
        <v>148</v>
      </c>
      <c r="AF226" s="199">
        <v>135321</v>
      </c>
      <c r="AG226" s="199" t="s">
        <v>89</v>
      </c>
      <c r="AH226" s="199">
        <v>2</v>
      </c>
      <c r="AI226" s="199" t="s">
        <v>69</v>
      </c>
      <c r="AJ226" s="199">
        <v>11</v>
      </c>
      <c r="AK226" s="199">
        <v>4340</v>
      </c>
      <c r="AL226" s="199">
        <v>4340</v>
      </c>
      <c r="AM226" s="199">
        <v>131</v>
      </c>
      <c r="AN226" s="200">
        <v>3.8160623514399999E-2</v>
      </c>
      <c r="AO226" s="201">
        <v>1</v>
      </c>
      <c r="AP226" s="214">
        <f t="shared" si="15"/>
        <v>3.8160623514399999E-2</v>
      </c>
      <c r="AQ226" s="202">
        <v>4.0668569999999997</v>
      </c>
      <c r="AR226" s="203">
        <v>0.41202</v>
      </c>
      <c r="AS226" s="214">
        <f t="shared" si="16"/>
        <v>0.15519379886390222</v>
      </c>
      <c r="AT226" s="214">
        <f t="shared" si="17"/>
        <v>1.5722940100403086E-2</v>
      </c>
      <c r="AU226" s="201">
        <v>0.68879999999999997</v>
      </c>
      <c r="AV226" s="201">
        <v>0.78210000000000002</v>
      </c>
      <c r="AW226" s="214">
        <f t="shared" si="18"/>
        <v>0.10689748865745584</v>
      </c>
      <c r="AX226" s="214">
        <f t="shared" si="19"/>
        <v>1.2296911452525254E-2</v>
      </c>
    </row>
    <row r="227" spans="1:50">
      <c r="A227" s="199">
        <v>18</v>
      </c>
      <c r="B227" s="199" t="s">
        <v>135</v>
      </c>
      <c r="C227" s="199" t="s">
        <v>135</v>
      </c>
      <c r="D227" s="199" t="s">
        <v>52</v>
      </c>
      <c r="E227" s="199" t="s">
        <v>53</v>
      </c>
      <c r="F227" s="199" t="s">
        <v>54</v>
      </c>
      <c r="G227" s="199" t="s">
        <v>55</v>
      </c>
      <c r="H227" s="198"/>
      <c r="I227" s="199" t="s">
        <v>136</v>
      </c>
      <c r="J227" s="198"/>
      <c r="K227" s="199">
        <v>0</v>
      </c>
      <c r="L227" s="199">
        <v>0</v>
      </c>
      <c r="M227" s="200">
        <v>0</v>
      </c>
      <c r="N227" s="200">
        <v>0</v>
      </c>
      <c r="O227" s="198"/>
      <c r="P227" s="198"/>
      <c r="Q227" s="199" t="s">
        <v>137</v>
      </c>
      <c r="R227" s="200">
        <v>133.96</v>
      </c>
      <c r="S227" s="200">
        <v>133.96</v>
      </c>
      <c r="T227" s="198"/>
      <c r="U227" s="198"/>
      <c r="V227" s="198"/>
      <c r="W227" s="198"/>
      <c r="X227" s="198"/>
      <c r="Y227" s="198"/>
      <c r="Z227" s="198"/>
      <c r="AA227" s="199" t="s">
        <v>63</v>
      </c>
      <c r="AB227" s="199" t="s">
        <v>64</v>
      </c>
      <c r="AC227" s="199" t="s">
        <v>138</v>
      </c>
      <c r="AD227" s="199" t="s">
        <v>147</v>
      </c>
      <c r="AE227" s="199" t="s">
        <v>148</v>
      </c>
      <c r="AF227" s="199">
        <v>135108</v>
      </c>
      <c r="AG227" s="199" t="s">
        <v>89</v>
      </c>
      <c r="AH227" s="199">
        <v>2</v>
      </c>
      <c r="AI227" s="199" t="s">
        <v>90</v>
      </c>
      <c r="AJ227" s="199">
        <v>7</v>
      </c>
      <c r="AK227" s="199">
        <v>2120</v>
      </c>
      <c r="AL227" s="199">
        <v>2120</v>
      </c>
      <c r="AM227" s="199">
        <v>127</v>
      </c>
      <c r="AN227" s="200">
        <v>6.5170271531600002E-2</v>
      </c>
      <c r="AO227" s="201">
        <v>1</v>
      </c>
      <c r="AP227" s="214">
        <f t="shared" si="15"/>
        <v>6.5170271531600002E-2</v>
      </c>
      <c r="AQ227" s="202">
        <v>6.7567469999999998</v>
      </c>
      <c r="AR227" s="203">
        <v>2.20899</v>
      </c>
      <c r="AS227" s="214">
        <f t="shared" si="16"/>
        <v>0.4403390366603237</v>
      </c>
      <c r="AT227" s="214">
        <f t="shared" si="17"/>
        <v>0.1439604781105891</v>
      </c>
      <c r="AU227" s="201">
        <v>0.68879999999999997</v>
      </c>
      <c r="AV227" s="201">
        <v>0.78210000000000002</v>
      </c>
      <c r="AW227" s="214">
        <f t="shared" si="18"/>
        <v>0.30330552845163095</v>
      </c>
      <c r="AX227" s="214">
        <f t="shared" si="19"/>
        <v>0.11259148993029174</v>
      </c>
    </row>
    <row r="228" spans="1:50">
      <c r="A228" s="199">
        <v>18</v>
      </c>
      <c r="B228" s="199" t="s">
        <v>135</v>
      </c>
      <c r="C228" s="199" t="s">
        <v>135</v>
      </c>
      <c r="D228" s="199" t="s">
        <v>52</v>
      </c>
      <c r="E228" s="199" t="s">
        <v>53</v>
      </c>
      <c r="F228" s="199" t="s">
        <v>54</v>
      </c>
      <c r="G228" s="199" t="s">
        <v>55</v>
      </c>
      <c r="H228" s="198"/>
      <c r="I228" s="199" t="s">
        <v>136</v>
      </c>
      <c r="J228" s="198"/>
      <c r="K228" s="199">
        <v>0</v>
      </c>
      <c r="L228" s="199">
        <v>0</v>
      </c>
      <c r="M228" s="200">
        <v>0</v>
      </c>
      <c r="N228" s="200">
        <v>0</v>
      </c>
      <c r="O228" s="198"/>
      <c r="P228" s="198"/>
      <c r="Q228" s="199" t="s">
        <v>137</v>
      </c>
      <c r="R228" s="200">
        <v>133.96</v>
      </c>
      <c r="S228" s="200">
        <v>133.96</v>
      </c>
      <c r="T228" s="198"/>
      <c r="U228" s="198"/>
      <c r="V228" s="198"/>
      <c r="W228" s="198"/>
      <c r="X228" s="198"/>
      <c r="Y228" s="198"/>
      <c r="Z228" s="198"/>
      <c r="AA228" s="199" t="s">
        <v>63</v>
      </c>
      <c r="AB228" s="199" t="s">
        <v>64</v>
      </c>
      <c r="AC228" s="199" t="s">
        <v>138</v>
      </c>
      <c r="AD228" s="199" t="s">
        <v>147</v>
      </c>
      <c r="AE228" s="199" t="s">
        <v>148</v>
      </c>
      <c r="AF228" s="199">
        <v>135332</v>
      </c>
      <c r="AG228" s="199" t="s">
        <v>89</v>
      </c>
      <c r="AH228" s="199">
        <v>2</v>
      </c>
      <c r="AI228" s="199" t="s">
        <v>84</v>
      </c>
      <c r="AJ228" s="199">
        <v>10</v>
      </c>
      <c r="AK228" s="199">
        <v>3300</v>
      </c>
      <c r="AL228" s="199">
        <v>3300</v>
      </c>
      <c r="AM228" s="199">
        <v>130</v>
      </c>
      <c r="AN228" s="200">
        <v>1.24064430285</v>
      </c>
      <c r="AO228" s="201">
        <v>1</v>
      </c>
      <c r="AP228" s="214">
        <f t="shared" si="15"/>
        <v>1.24064430285</v>
      </c>
      <c r="AQ228" s="202">
        <v>4.3715109999999999</v>
      </c>
      <c r="AR228" s="203">
        <v>0.45284999999999997</v>
      </c>
      <c r="AS228" s="214">
        <f t="shared" si="16"/>
        <v>5.4234902169961066</v>
      </c>
      <c r="AT228" s="214">
        <f t="shared" si="17"/>
        <v>0.56182577254562249</v>
      </c>
      <c r="AU228" s="201">
        <v>0.68879999999999997</v>
      </c>
      <c r="AV228" s="201">
        <v>0.78210000000000002</v>
      </c>
      <c r="AW228" s="214">
        <f t="shared" si="18"/>
        <v>3.7357000614669182</v>
      </c>
      <c r="AX228" s="214">
        <f t="shared" si="19"/>
        <v>0.43940393670793138</v>
      </c>
    </row>
    <row r="229" spans="1:50">
      <c r="A229" s="199">
        <v>18</v>
      </c>
      <c r="B229" s="199" t="s">
        <v>135</v>
      </c>
      <c r="C229" s="199" t="s">
        <v>135</v>
      </c>
      <c r="D229" s="199" t="s">
        <v>52</v>
      </c>
      <c r="E229" s="199" t="s">
        <v>53</v>
      </c>
      <c r="F229" s="199" t="s">
        <v>54</v>
      </c>
      <c r="G229" s="199" t="s">
        <v>55</v>
      </c>
      <c r="H229" s="198"/>
      <c r="I229" s="199" t="s">
        <v>136</v>
      </c>
      <c r="J229" s="198"/>
      <c r="K229" s="199">
        <v>0</v>
      </c>
      <c r="L229" s="199">
        <v>0</v>
      </c>
      <c r="M229" s="200">
        <v>0</v>
      </c>
      <c r="N229" s="200">
        <v>0</v>
      </c>
      <c r="O229" s="198"/>
      <c r="P229" s="198"/>
      <c r="Q229" s="199" t="s">
        <v>137</v>
      </c>
      <c r="R229" s="200">
        <v>133.96</v>
      </c>
      <c r="S229" s="200">
        <v>133.96</v>
      </c>
      <c r="T229" s="198"/>
      <c r="U229" s="198"/>
      <c r="V229" s="198"/>
      <c r="W229" s="198"/>
      <c r="X229" s="198"/>
      <c r="Y229" s="198"/>
      <c r="Z229" s="198"/>
      <c r="AA229" s="199" t="s">
        <v>63</v>
      </c>
      <c r="AB229" s="199" t="s">
        <v>64</v>
      </c>
      <c r="AC229" s="199" t="s">
        <v>138</v>
      </c>
      <c r="AD229" s="199" t="s">
        <v>147</v>
      </c>
      <c r="AE229" s="199" t="s">
        <v>148</v>
      </c>
      <c r="AF229" s="199">
        <v>135440</v>
      </c>
      <c r="AG229" s="199" t="s">
        <v>89</v>
      </c>
      <c r="AH229" s="199">
        <v>2</v>
      </c>
      <c r="AI229" s="199" t="s">
        <v>69</v>
      </c>
      <c r="AJ229" s="199">
        <v>11</v>
      </c>
      <c r="AK229" s="199">
        <v>4340</v>
      </c>
      <c r="AL229" s="199">
        <v>4340</v>
      </c>
      <c r="AM229" s="199">
        <v>131</v>
      </c>
      <c r="AN229" s="200">
        <v>4.9958187832799997E-2</v>
      </c>
      <c r="AO229" s="201">
        <v>1</v>
      </c>
      <c r="AP229" s="214">
        <f t="shared" si="15"/>
        <v>4.9958187832799997E-2</v>
      </c>
      <c r="AQ229" s="202">
        <v>4.0668569999999997</v>
      </c>
      <c r="AR229" s="203">
        <v>0.41202</v>
      </c>
      <c r="AS229" s="214">
        <f t="shared" si="16"/>
        <v>0.20317280589513748</v>
      </c>
      <c r="AT229" s="214">
        <f t="shared" si="17"/>
        <v>2.0583772550870256E-2</v>
      </c>
      <c r="AU229" s="201">
        <v>0.68879999999999997</v>
      </c>
      <c r="AV229" s="201">
        <v>0.78210000000000002</v>
      </c>
      <c r="AW229" s="214">
        <f t="shared" si="18"/>
        <v>0.1399454287005707</v>
      </c>
      <c r="AX229" s="214">
        <f t="shared" si="19"/>
        <v>1.6098568512035626E-2</v>
      </c>
    </row>
    <row r="230" spans="1:50">
      <c r="A230" s="199">
        <v>18</v>
      </c>
      <c r="B230" s="199" t="s">
        <v>135</v>
      </c>
      <c r="C230" s="199" t="s">
        <v>135</v>
      </c>
      <c r="D230" s="199" t="s">
        <v>52</v>
      </c>
      <c r="E230" s="199" t="s">
        <v>53</v>
      </c>
      <c r="F230" s="199" t="s">
        <v>54</v>
      </c>
      <c r="G230" s="199" t="s">
        <v>55</v>
      </c>
      <c r="H230" s="198"/>
      <c r="I230" s="199" t="s">
        <v>136</v>
      </c>
      <c r="J230" s="198"/>
      <c r="K230" s="199">
        <v>0</v>
      </c>
      <c r="L230" s="199">
        <v>0</v>
      </c>
      <c r="M230" s="200">
        <v>0</v>
      </c>
      <c r="N230" s="200">
        <v>0</v>
      </c>
      <c r="O230" s="198"/>
      <c r="P230" s="198"/>
      <c r="Q230" s="199" t="s">
        <v>137</v>
      </c>
      <c r="R230" s="200">
        <v>133.96</v>
      </c>
      <c r="S230" s="200">
        <v>133.96</v>
      </c>
      <c r="T230" s="198"/>
      <c r="U230" s="198"/>
      <c r="V230" s="198"/>
      <c r="W230" s="198"/>
      <c r="X230" s="198"/>
      <c r="Y230" s="198"/>
      <c r="Z230" s="198"/>
      <c r="AA230" s="199" t="s">
        <v>63</v>
      </c>
      <c r="AB230" s="199" t="s">
        <v>64</v>
      </c>
      <c r="AC230" s="199" t="s">
        <v>138</v>
      </c>
      <c r="AD230" s="199" t="s">
        <v>147</v>
      </c>
      <c r="AE230" s="199" t="s">
        <v>148</v>
      </c>
      <c r="AF230" s="199">
        <v>134803</v>
      </c>
      <c r="AG230" s="199" t="s">
        <v>89</v>
      </c>
      <c r="AH230" s="199">
        <v>2</v>
      </c>
      <c r="AI230" s="199" t="s">
        <v>70</v>
      </c>
      <c r="AJ230" s="199">
        <v>13</v>
      </c>
      <c r="AK230" s="199">
        <v>6170</v>
      </c>
      <c r="AL230" s="199">
        <v>6170</v>
      </c>
      <c r="AM230" s="199">
        <v>133</v>
      </c>
      <c r="AN230" s="200">
        <v>9.7480016707600001E-4</v>
      </c>
      <c r="AO230" s="201">
        <v>0.999</v>
      </c>
      <c r="AP230" s="214">
        <f t="shared" si="15"/>
        <v>9.7382536690892403E-4</v>
      </c>
      <c r="AQ230" s="202">
        <v>2.6886009999999998</v>
      </c>
      <c r="AR230" s="203">
        <v>0.25939000000000001</v>
      </c>
      <c r="AS230" s="214">
        <f t="shared" si="16"/>
        <v>2.6182278552966997E-3</v>
      </c>
      <c r="AT230" s="214">
        <f t="shared" si="17"/>
        <v>2.5260056192250583E-4</v>
      </c>
      <c r="AU230" s="201">
        <v>0.68879999999999997</v>
      </c>
      <c r="AV230" s="201">
        <v>0.78210000000000002</v>
      </c>
      <c r="AW230" s="214">
        <f t="shared" si="18"/>
        <v>1.8034353467283667E-3</v>
      </c>
      <c r="AX230" s="214">
        <f t="shared" si="19"/>
        <v>1.9755889947959182E-4</v>
      </c>
    </row>
    <row r="231" spans="1:50">
      <c r="A231" s="199">
        <v>18</v>
      </c>
      <c r="B231" s="199" t="s">
        <v>135</v>
      </c>
      <c r="C231" s="199" t="s">
        <v>135</v>
      </c>
      <c r="D231" s="199" t="s">
        <v>52</v>
      </c>
      <c r="E231" s="199" t="s">
        <v>53</v>
      </c>
      <c r="F231" s="199" t="s">
        <v>54</v>
      </c>
      <c r="G231" s="199" t="s">
        <v>55</v>
      </c>
      <c r="H231" s="198"/>
      <c r="I231" s="199" t="s">
        <v>136</v>
      </c>
      <c r="J231" s="198"/>
      <c r="K231" s="199">
        <v>0</v>
      </c>
      <c r="L231" s="199">
        <v>0</v>
      </c>
      <c r="M231" s="200">
        <v>0</v>
      </c>
      <c r="N231" s="200">
        <v>0</v>
      </c>
      <c r="O231" s="198"/>
      <c r="P231" s="198"/>
      <c r="Q231" s="199" t="s">
        <v>137</v>
      </c>
      <c r="R231" s="200">
        <v>133.96</v>
      </c>
      <c r="S231" s="200">
        <v>133.96</v>
      </c>
      <c r="T231" s="198"/>
      <c r="U231" s="198"/>
      <c r="V231" s="198"/>
      <c r="W231" s="198"/>
      <c r="X231" s="198"/>
      <c r="Y231" s="198"/>
      <c r="Z231" s="198"/>
      <c r="AA231" s="199" t="s">
        <v>63</v>
      </c>
      <c r="AB231" s="199" t="s">
        <v>64</v>
      </c>
      <c r="AC231" s="199" t="s">
        <v>138</v>
      </c>
      <c r="AD231" s="199" t="s">
        <v>147</v>
      </c>
      <c r="AE231" s="199" t="s">
        <v>148</v>
      </c>
      <c r="AF231" s="199">
        <v>135599</v>
      </c>
      <c r="AG231" s="199" t="s">
        <v>89</v>
      </c>
      <c r="AH231" s="199">
        <v>2</v>
      </c>
      <c r="AI231" s="199" t="s">
        <v>70</v>
      </c>
      <c r="AJ231" s="199">
        <v>13</v>
      </c>
      <c r="AK231" s="199">
        <v>6300</v>
      </c>
      <c r="AL231" s="199">
        <v>6300</v>
      </c>
      <c r="AM231" s="199">
        <v>133</v>
      </c>
      <c r="AN231" s="200">
        <v>3.8172493659600001E-2</v>
      </c>
      <c r="AO231" s="201">
        <v>0.999</v>
      </c>
      <c r="AP231" s="214">
        <f t="shared" si="15"/>
        <v>3.8134321165940399E-2</v>
      </c>
      <c r="AQ231" s="202">
        <v>2.6886009999999998</v>
      </c>
      <c r="AR231" s="203">
        <v>0.25939000000000001</v>
      </c>
      <c r="AS231" s="214">
        <f t="shared" si="16"/>
        <v>0.10252797402106852</v>
      </c>
      <c r="AT231" s="214">
        <f t="shared" si="17"/>
        <v>9.8916615672332807E-3</v>
      </c>
      <c r="AU231" s="201">
        <v>0.68879999999999997</v>
      </c>
      <c r="AV231" s="201">
        <v>0.78210000000000002</v>
      </c>
      <c r="AW231" s="214">
        <f t="shared" si="18"/>
        <v>7.0621268505711987E-2</v>
      </c>
      <c r="AX231" s="214">
        <f t="shared" si="19"/>
        <v>7.736268511733149E-3</v>
      </c>
    </row>
    <row r="232" spans="1:50">
      <c r="A232" s="199">
        <v>18</v>
      </c>
      <c r="B232" s="199" t="s">
        <v>135</v>
      </c>
      <c r="C232" s="199" t="s">
        <v>135</v>
      </c>
      <c r="D232" s="199" t="s">
        <v>52</v>
      </c>
      <c r="E232" s="199" t="s">
        <v>53</v>
      </c>
      <c r="F232" s="199" t="s">
        <v>54</v>
      </c>
      <c r="G232" s="199" t="s">
        <v>55</v>
      </c>
      <c r="H232" s="198"/>
      <c r="I232" s="199" t="s">
        <v>136</v>
      </c>
      <c r="J232" s="198"/>
      <c r="K232" s="199">
        <v>0</v>
      </c>
      <c r="L232" s="199">
        <v>0</v>
      </c>
      <c r="M232" s="200">
        <v>0</v>
      </c>
      <c r="N232" s="200">
        <v>0</v>
      </c>
      <c r="O232" s="198"/>
      <c r="P232" s="198"/>
      <c r="Q232" s="199" t="s">
        <v>137</v>
      </c>
      <c r="R232" s="200">
        <v>133.96</v>
      </c>
      <c r="S232" s="200">
        <v>133.96</v>
      </c>
      <c r="T232" s="198"/>
      <c r="U232" s="198"/>
      <c r="V232" s="198"/>
      <c r="W232" s="198"/>
      <c r="X232" s="198"/>
      <c r="Y232" s="198"/>
      <c r="Z232" s="198"/>
      <c r="AA232" s="199" t="s">
        <v>63</v>
      </c>
      <c r="AB232" s="199" t="s">
        <v>64</v>
      </c>
      <c r="AC232" s="199" t="s">
        <v>138</v>
      </c>
      <c r="AD232" s="199" t="s">
        <v>147</v>
      </c>
      <c r="AE232" s="199" t="s">
        <v>148</v>
      </c>
      <c r="AF232" s="199">
        <v>135601</v>
      </c>
      <c r="AG232" s="199" t="s">
        <v>89</v>
      </c>
      <c r="AH232" s="199">
        <v>2</v>
      </c>
      <c r="AI232" s="199" t="s">
        <v>90</v>
      </c>
      <c r="AJ232" s="199">
        <v>7</v>
      </c>
      <c r="AK232" s="199">
        <v>2110</v>
      </c>
      <c r="AL232" s="199">
        <v>2110</v>
      </c>
      <c r="AM232" s="199">
        <v>127</v>
      </c>
      <c r="AN232" s="200">
        <v>1.4274640297200001E-2</v>
      </c>
      <c r="AO232" s="201">
        <v>1</v>
      </c>
      <c r="AP232" s="214">
        <f t="shared" si="15"/>
        <v>1.4274640297200001E-2</v>
      </c>
      <c r="AQ232" s="202">
        <v>6.7567469999999998</v>
      </c>
      <c r="AR232" s="203">
        <v>2.20899</v>
      </c>
      <c r="AS232" s="214">
        <f t="shared" si="16"/>
        <v>9.6450133004185215E-2</v>
      </c>
      <c r="AT232" s="214">
        <f t="shared" si="17"/>
        <v>3.1532537670111827E-2</v>
      </c>
      <c r="AU232" s="201">
        <v>0.68879999999999997</v>
      </c>
      <c r="AV232" s="201">
        <v>0.78210000000000002</v>
      </c>
      <c r="AW232" s="214">
        <f t="shared" si="18"/>
        <v>6.6434851613282775E-2</v>
      </c>
      <c r="AX232" s="214">
        <f t="shared" si="19"/>
        <v>2.4661597711794461E-2</v>
      </c>
    </row>
    <row r="233" spans="1:50">
      <c r="A233" s="199">
        <v>18</v>
      </c>
      <c r="B233" s="199" t="s">
        <v>135</v>
      </c>
      <c r="C233" s="199" t="s">
        <v>135</v>
      </c>
      <c r="D233" s="199" t="s">
        <v>52</v>
      </c>
      <c r="E233" s="199" t="s">
        <v>53</v>
      </c>
      <c r="F233" s="199" t="s">
        <v>54</v>
      </c>
      <c r="G233" s="199" t="s">
        <v>55</v>
      </c>
      <c r="H233" s="198"/>
      <c r="I233" s="199" t="s">
        <v>136</v>
      </c>
      <c r="J233" s="198"/>
      <c r="K233" s="199">
        <v>0</v>
      </c>
      <c r="L233" s="199">
        <v>0</v>
      </c>
      <c r="M233" s="200">
        <v>0</v>
      </c>
      <c r="N233" s="200">
        <v>0</v>
      </c>
      <c r="O233" s="198"/>
      <c r="P233" s="198"/>
      <c r="Q233" s="199" t="s">
        <v>137</v>
      </c>
      <c r="R233" s="200">
        <v>133.96</v>
      </c>
      <c r="S233" s="200">
        <v>133.96</v>
      </c>
      <c r="T233" s="198"/>
      <c r="U233" s="198"/>
      <c r="V233" s="198"/>
      <c r="W233" s="198"/>
      <c r="X233" s="198"/>
      <c r="Y233" s="198"/>
      <c r="Z233" s="198"/>
      <c r="AA233" s="199" t="s">
        <v>63</v>
      </c>
      <c r="AB233" s="199" t="s">
        <v>64</v>
      </c>
      <c r="AC233" s="199" t="s">
        <v>138</v>
      </c>
      <c r="AD233" s="199" t="s">
        <v>147</v>
      </c>
      <c r="AE233" s="199" t="s">
        <v>148</v>
      </c>
      <c r="AF233" s="199">
        <v>135898</v>
      </c>
      <c r="AG233" s="199" t="s">
        <v>89</v>
      </c>
      <c r="AH233" s="199">
        <v>2</v>
      </c>
      <c r="AI233" s="199" t="s">
        <v>69</v>
      </c>
      <c r="AJ233" s="199">
        <v>11</v>
      </c>
      <c r="AK233" s="199">
        <v>4110</v>
      </c>
      <c r="AL233" s="199">
        <v>4110</v>
      </c>
      <c r="AM233" s="199">
        <v>131</v>
      </c>
      <c r="AN233" s="200">
        <v>3.8240676839899998E-2</v>
      </c>
      <c r="AO233" s="201">
        <v>1</v>
      </c>
      <c r="AP233" s="214">
        <f t="shared" si="15"/>
        <v>3.8240676839899998E-2</v>
      </c>
      <c r="AQ233" s="202">
        <v>4.0668569999999997</v>
      </c>
      <c r="AR233" s="203">
        <v>0.41202</v>
      </c>
      <c r="AS233" s="214">
        <f t="shared" si="16"/>
        <v>0.15551936429108518</v>
      </c>
      <c r="AT233" s="214">
        <f t="shared" si="17"/>
        <v>1.5755923671575599E-2</v>
      </c>
      <c r="AU233" s="201">
        <v>0.68879999999999997</v>
      </c>
      <c r="AV233" s="201">
        <v>0.78210000000000002</v>
      </c>
      <c r="AW233" s="214">
        <f t="shared" si="18"/>
        <v>0.10712173812369946</v>
      </c>
      <c r="AX233" s="214">
        <f t="shared" si="19"/>
        <v>1.2322707903539277E-2</v>
      </c>
    </row>
    <row r="234" spans="1:50">
      <c r="A234" s="199">
        <v>18</v>
      </c>
      <c r="B234" s="199" t="s">
        <v>135</v>
      </c>
      <c r="C234" s="199" t="s">
        <v>135</v>
      </c>
      <c r="D234" s="199" t="s">
        <v>52</v>
      </c>
      <c r="E234" s="199" t="s">
        <v>53</v>
      </c>
      <c r="F234" s="199" t="s">
        <v>54</v>
      </c>
      <c r="G234" s="199" t="s">
        <v>55</v>
      </c>
      <c r="H234" s="198"/>
      <c r="I234" s="199" t="s">
        <v>136</v>
      </c>
      <c r="J234" s="198"/>
      <c r="K234" s="199">
        <v>0</v>
      </c>
      <c r="L234" s="199">
        <v>0</v>
      </c>
      <c r="M234" s="200">
        <v>0</v>
      </c>
      <c r="N234" s="200">
        <v>0</v>
      </c>
      <c r="O234" s="198"/>
      <c r="P234" s="198"/>
      <c r="Q234" s="199" t="s">
        <v>137</v>
      </c>
      <c r="R234" s="200">
        <v>133.96</v>
      </c>
      <c r="S234" s="200">
        <v>133.96</v>
      </c>
      <c r="T234" s="198"/>
      <c r="U234" s="198"/>
      <c r="V234" s="198"/>
      <c r="W234" s="198"/>
      <c r="X234" s="198"/>
      <c r="Y234" s="198"/>
      <c r="Z234" s="198"/>
      <c r="AA234" s="199" t="s">
        <v>63</v>
      </c>
      <c r="AB234" s="199" t="s">
        <v>64</v>
      </c>
      <c r="AC234" s="199" t="s">
        <v>138</v>
      </c>
      <c r="AD234" s="199" t="s">
        <v>147</v>
      </c>
      <c r="AE234" s="199" t="s">
        <v>148</v>
      </c>
      <c r="AF234" s="199">
        <v>135488</v>
      </c>
      <c r="AG234" s="199" t="s">
        <v>89</v>
      </c>
      <c r="AH234" s="199">
        <v>2</v>
      </c>
      <c r="AI234" s="199" t="s">
        <v>84</v>
      </c>
      <c r="AJ234" s="199">
        <v>10</v>
      </c>
      <c r="AK234" s="199">
        <v>3100</v>
      </c>
      <c r="AL234" s="199">
        <v>1180</v>
      </c>
      <c r="AM234" s="199">
        <v>130</v>
      </c>
      <c r="AN234" s="200">
        <v>0.44126612603600002</v>
      </c>
      <c r="AO234" s="201">
        <v>1</v>
      </c>
      <c r="AP234" s="214">
        <f t="shared" si="15"/>
        <v>0.44126612603600002</v>
      </c>
      <c r="AQ234" s="202">
        <v>4.3715109999999999</v>
      </c>
      <c r="AR234" s="203">
        <v>0.45284999999999997</v>
      </c>
      <c r="AS234" s="214">
        <f t="shared" si="16"/>
        <v>1.9289997238937604</v>
      </c>
      <c r="AT234" s="214">
        <f t="shared" si="17"/>
        <v>0.19982736517540259</v>
      </c>
      <c r="AU234" s="201">
        <v>0.68879999999999997</v>
      </c>
      <c r="AV234" s="201">
        <v>0.78210000000000002</v>
      </c>
      <c r="AW234" s="214">
        <f t="shared" si="18"/>
        <v>1.3286950098180221</v>
      </c>
      <c r="AX234" s="214">
        <f t="shared" si="19"/>
        <v>0.15628498230368237</v>
      </c>
    </row>
    <row r="235" spans="1:50">
      <c r="A235" s="199">
        <v>18</v>
      </c>
      <c r="B235" s="199" t="s">
        <v>135</v>
      </c>
      <c r="C235" s="199" t="s">
        <v>135</v>
      </c>
      <c r="D235" s="199" t="s">
        <v>52</v>
      </c>
      <c r="E235" s="199" t="s">
        <v>53</v>
      </c>
      <c r="F235" s="199" t="s">
        <v>54</v>
      </c>
      <c r="G235" s="199" t="s">
        <v>55</v>
      </c>
      <c r="H235" s="198"/>
      <c r="I235" s="199" t="s">
        <v>136</v>
      </c>
      <c r="J235" s="198"/>
      <c r="K235" s="199">
        <v>0</v>
      </c>
      <c r="L235" s="199">
        <v>0</v>
      </c>
      <c r="M235" s="200">
        <v>0</v>
      </c>
      <c r="N235" s="200">
        <v>0</v>
      </c>
      <c r="O235" s="198"/>
      <c r="P235" s="198"/>
      <c r="Q235" s="199" t="s">
        <v>137</v>
      </c>
      <c r="R235" s="200">
        <v>133.96</v>
      </c>
      <c r="S235" s="200">
        <v>133.96</v>
      </c>
      <c r="T235" s="198"/>
      <c r="U235" s="198"/>
      <c r="V235" s="198"/>
      <c r="W235" s="198"/>
      <c r="X235" s="198"/>
      <c r="Y235" s="198"/>
      <c r="Z235" s="198"/>
      <c r="AA235" s="199" t="s">
        <v>63</v>
      </c>
      <c r="AB235" s="199" t="s">
        <v>64</v>
      </c>
      <c r="AC235" s="199" t="s">
        <v>138</v>
      </c>
      <c r="AD235" s="199" t="s">
        <v>88</v>
      </c>
      <c r="AE235" s="199" t="s">
        <v>67</v>
      </c>
      <c r="AF235" s="199">
        <v>136771</v>
      </c>
      <c r="AG235" s="199" t="s">
        <v>89</v>
      </c>
      <c r="AH235" s="199">
        <v>2</v>
      </c>
      <c r="AI235" s="199" t="s">
        <v>84</v>
      </c>
      <c r="AJ235" s="199">
        <v>10</v>
      </c>
      <c r="AK235" s="199">
        <v>3300</v>
      </c>
      <c r="AL235" s="199">
        <v>3300</v>
      </c>
      <c r="AM235" s="199">
        <v>130</v>
      </c>
      <c r="AN235" s="200">
        <v>1.30421748601</v>
      </c>
      <c r="AO235" s="201">
        <v>1</v>
      </c>
      <c r="AP235" s="214">
        <f t="shared" si="15"/>
        <v>1.30421748601</v>
      </c>
      <c r="AQ235" s="202">
        <v>4.3715109999999999</v>
      </c>
      <c r="AR235" s="203">
        <v>0.45284999999999997</v>
      </c>
      <c r="AS235" s="214">
        <f t="shared" si="16"/>
        <v>5.7014010864850606</v>
      </c>
      <c r="AT235" s="214">
        <f t="shared" si="17"/>
        <v>0.59061488853962851</v>
      </c>
      <c r="AU235" s="201">
        <v>0.68879999999999997</v>
      </c>
      <c r="AV235" s="201">
        <v>0.78210000000000002</v>
      </c>
      <c r="AW235" s="214">
        <f t="shared" si="18"/>
        <v>3.9271250683709096</v>
      </c>
      <c r="AX235" s="214">
        <f t="shared" si="19"/>
        <v>0.46191990432684349</v>
      </c>
    </row>
    <row r="236" spans="1:50">
      <c r="A236" s="199">
        <v>18</v>
      </c>
      <c r="B236" s="199" t="s">
        <v>135</v>
      </c>
      <c r="C236" s="199" t="s">
        <v>135</v>
      </c>
      <c r="D236" s="199" t="s">
        <v>52</v>
      </c>
      <c r="E236" s="199" t="s">
        <v>53</v>
      </c>
      <c r="F236" s="199" t="s">
        <v>54</v>
      </c>
      <c r="G236" s="199" t="s">
        <v>55</v>
      </c>
      <c r="H236" s="198"/>
      <c r="I236" s="199" t="s">
        <v>136</v>
      </c>
      <c r="J236" s="198"/>
      <c r="K236" s="199">
        <v>0</v>
      </c>
      <c r="L236" s="199">
        <v>0</v>
      </c>
      <c r="M236" s="200">
        <v>0</v>
      </c>
      <c r="N236" s="200">
        <v>0</v>
      </c>
      <c r="O236" s="198"/>
      <c r="P236" s="198"/>
      <c r="Q236" s="199" t="s">
        <v>137</v>
      </c>
      <c r="R236" s="200">
        <v>133.96</v>
      </c>
      <c r="S236" s="200">
        <v>133.96</v>
      </c>
      <c r="T236" s="198"/>
      <c r="U236" s="198"/>
      <c r="V236" s="198"/>
      <c r="W236" s="198"/>
      <c r="X236" s="198"/>
      <c r="Y236" s="198"/>
      <c r="Z236" s="198"/>
      <c r="AA236" s="199" t="s">
        <v>63</v>
      </c>
      <c r="AB236" s="199" t="s">
        <v>64</v>
      </c>
      <c r="AC236" s="199" t="s">
        <v>138</v>
      </c>
      <c r="AD236" s="199" t="s">
        <v>88</v>
      </c>
      <c r="AE236" s="199" t="s">
        <v>67</v>
      </c>
      <c r="AF236" s="199">
        <v>136226</v>
      </c>
      <c r="AG236" s="199" t="s">
        <v>89</v>
      </c>
      <c r="AH236" s="199">
        <v>2</v>
      </c>
      <c r="AI236" s="199" t="s">
        <v>84</v>
      </c>
      <c r="AJ236" s="199">
        <v>10</v>
      </c>
      <c r="AK236" s="199">
        <v>3200</v>
      </c>
      <c r="AL236" s="199">
        <v>1180</v>
      </c>
      <c r="AM236" s="199">
        <v>130</v>
      </c>
      <c r="AN236" s="200">
        <v>2.1906594407600002</v>
      </c>
      <c r="AO236" s="201">
        <v>1</v>
      </c>
      <c r="AP236" s="214">
        <f t="shared" si="15"/>
        <v>2.1906594407600002</v>
      </c>
      <c r="AQ236" s="202">
        <v>4.3715109999999999</v>
      </c>
      <c r="AR236" s="203">
        <v>0.45284999999999997</v>
      </c>
      <c r="AS236" s="214">
        <f t="shared" si="16"/>
        <v>9.5764918425361891</v>
      </c>
      <c r="AT236" s="214">
        <f t="shared" si="17"/>
        <v>0.99204012774816608</v>
      </c>
      <c r="AU236" s="201">
        <v>0.68879999999999997</v>
      </c>
      <c r="AV236" s="201">
        <v>0.78210000000000002</v>
      </c>
      <c r="AW236" s="214">
        <f t="shared" si="18"/>
        <v>6.5962875811389265</v>
      </c>
      <c r="AX236" s="214">
        <f t="shared" si="19"/>
        <v>0.77587458391184072</v>
      </c>
    </row>
    <row r="237" spans="1:50">
      <c r="A237" s="199">
        <v>18</v>
      </c>
      <c r="B237" s="199" t="s">
        <v>135</v>
      </c>
      <c r="C237" s="199" t="s">
        <v>135</v>
      </c>
      <c r="D237" s="199" t="s">
        <v>52</v>
      </c>
      <c r="E237" s="199" t="s">
        <v>53</v>
      </c>
      <c r="F237" s="199" t="s">
        <v>54</v>
      </c>
      <c r="G237" s="199" t="s">
        <v>55</v>
      </c>
      <c r="H237" s="198"/>
      <c r="I237" s="199" t="s">
        <v>136</v>
      </c>
      <c r="J237" s="198"/>
      <c r="K237" s="199">
        <v>0</v>
      </c>
      <c r="L237" s="199">
        <v>0</v>
      </c>
      <c r="M237" s="200">
        <v>0</v>
      </c>
      <c r="N237" s="200">
        <v>0</v>
      </c>
      <c r="O237" s="198"/>
      <c r="P237" s="198"/>
      <c r="Q237" s="199" t="s">
        <v>137</v>
      </c>
      <c r="R237" s="200">
        <v>133.96</v>
      </c>
      <c r="S237" s="200">
        <v>133.96</v>
      </c>
      <c r="T237" s="198"/>
      <c r="U237" s="198"/>
      <c r="V237" s="198"/>
      <c r="W237" s="198"/>
      <c r="X237" s="198"/>
      <c r="Y237" s="198"/>
      <c r="Z237" s="198"/>
      <c r="AA237" s="199" t="s">
        <v>63</v>
      </c>
      <c r="AB237" s="199" t="s">
        <v>64</v>
      </c>
      <c r="AC237" s="199" t="s">
        <v>138</v>
      </c>
      <c r="AD237" s="199" t="s">
        <v>88</v>
      </c>
      <c r="AE237" s="199" t="s">
        <v>67</v>
      </c>
      <c r="AF237" s="199">
        <v>136898</v>
      </c>
      <c r="AG237" s="199" t="s">
        <v>89</v>
      </c>
      <c r="AH237" s="199">
        <v>2</v>
      </c>
      <c r="AI237" s="199" t="s">
        <v>69</v>
      </c>
      <c r="AJ237" s="199">
        <v>11</v>
      </c>
      <c r="AK237" s="199">
        <v>4340</v>
      </c>
      <c r="AL237" s="199">
        <v>4340</v>
      </c>
      <c r="AM237" s="199">
        <v>131</v>
      </c>
      <c r="AN237" s="200">
        <v>0.23275380607400001</v>
      </c>
      <c r="AO237" s="201">
        <v>1</v>
      </c>
      <c r="AP237" s="214">
        <f t="shared" si="15"/>
        <v>0.23275380607400001</v>
      </c>
      <c r="AQ237" s="202">
        <v>4.0668569999999997</v>
      </c>
      <c r="AR237" s="203">
        <v>0.41202</v>
      </c>
      <c r="AS237" s="214">
        <f t="shared" si="16"/>
        <v>0.94657644550868936</v>
      </c>
      <c r="AT237" s="214">
        <f t="shared" si="17"/>
        <v>9.589922317860948E-2</v>
      </c>
      <c r="AU237" s="201">
        <v>0.68879999999999997</v>
      </c>
      <c r="AV237" s="201">
        <v>0.78210000000000002</v>
      </c>
      <c r="AW237" s="214">
        <f t="shared" si="18"/>
        <v>0.65200185566638524</v>
      </c>
      <c r="AX237" s="214">
        <f t="shared" si="19"/>
        <v>7.5002782447990482E-2</v>
      </c>
    </row>
    <row r="238" spans="1:50">
      <c r="A238" s="199">
        <v>18</v>
      </c>
      <c r="B238" s="199" t="s">
        <v>135</v>
      </c>
      <c r="C238" s="199" t="s">
        <v>135</v>
      </c>
      <c r="D238" s="199" t="s">
        <v>52</v>
      </c>
      <c r="E238" s="199" t="s">
        <v>53</v>
      </c>
      <c r="F238" s="199" t="s">
        <v>54</v>
      </c>
      <c r="G238" s="199" t="s">
        <v>55</v>
      </c>
      <c r="H238" s="198"/>
      <c r="I238" s="199" t="s">
        <v>136</v>
      </c>
      <c r="J238" s="198"/>
      <c r="K238" s="199">
        <v>0</v>
      </c>
      <c r="L238" s="199">
        <v>0</v>
      </c>
      <c r="M238" s="200">
        <v>0</v>
      </c>
      <c r="N238" s="200">
        <v>0</v>
      </c>
      <c r="O238" s="198"/>
      <c r="P238" s="198"/>
      <c r="Q238" s="199" t="s">
        <v>137</v>
      </c>
      <c r="R238" s="200">
        <v>133.96</v>
      </c>
      <c r="S238" s="200">
        <v>133.96</v>
      </c>
      <c r="T238" s="198"/>
      <c r="U238" s="198"/>
      <c r="V238" s="198"/>
      <c r="W238" s="198"/>
      <c r="X238" s="198"/>
      <c r="Y238" s="198"/>
      <c r="Z238" s="198"/>
      <c r="AA238" s="199" t="s">
        <v>63</v>
      </c>
      <c r="AB238" s="199" t="s">
        <v>64</v>
      </c>
      <c r="AC238" s="199" t="s">
        <v>138</v>
      </c>
      <c r="AD238" s="199" t="s">
        <v>88</v>
      </c>
      <c r="AE238" s="199" t="s">
        <v>67</v>
      </c>
      <c r="AF238" s="199">
        <v>135440</v>
      </c>
      <c r="AG238" s="199" t="s">
        <v>89</v>
      </c>
      <c r="AH238" s="199">
        <v>2</v>
      </c>
      <c r="AI238" s="199" t="s">
        <v>69</v>
      </c>
      <c r="AJ238" s="199">
        <v>11</v>
      </c>
      <c r="AK238" s="199">
        <v>4340</v>
      </c>
      <c r="AL238" s="199">
        <v>4340</v>
      </c>
      <c r="AM238" s="199">
        <v>131</v>
      </c>
      <c r="AN238" s="200">
        <v>0.194835187735</v>
      </c>
      <c r="AO238" s="201">
        <v>1</v>
      </c>
      <c r="AP238" s="214">
        <f t="shared" si="15"/>
        <v>0.194835187735</v>
      </c>
      <c r="AQ238" s="202">
        <v>4.0668569999999997</v>
      </c>
      <c r="AR238" s="203">
        <v>0.41202</v>
      </c>
      <c r="AS238" s="214">
        <f t="shared" si="16"/>
        <v>0.79236684708639882</v>
      </c>
      <c r="AT238" s="214">
        <f t="shared" si="17"/>
        <v>8.0275994050574701E-2</v>
      </c>
      <c r="AU238" s="201">
        <v>0.68879999999999997</v>
      </c>
      <c r="AV238" s="201">
        <v>0.78210000000000002</v>
      </c>
      <c r="AW238" s="214">
        <f t="shared" si="18"/>
        <v>0.54578228427311148</v>
      </c>
      <c r="AX238" s="214">
        <f t="shared" si="19"/>
        <v>6.2783854946954473E-2</v>
      </c>
    </row>
    <row r="239" spans="1:50">
      <c r="A239" s="199">
        <v>18</v>
      </c>
      <c r="B239" s="199" t="s">
        <v>135</v>
      </c>
      <c r="C239" s="199" t="s">
        <v>135</v>
      </c>
      <c r="D239" s="199" t="s">
        <v>52</v>
      </c>
      <c r="E239" s="199" t="s">
        <v>53</v>
      </c>
      <c r="F239" s="199" t="s">
        <v>54</v>
      </c>
      <c r="G239" s="199" t="s">
        <v>55</v>
      </c>
      <c r="H239" s="198"/>
      <c r="I239" s="199" t="s">
        <v>136</v>
      </c>
      <c r="J239" s="198"/>
      <c r="K239" s="199">
        <v>0</v>
      </c>
      <c r="L239" s="199">
        <v>0</v>
      </c>
      <c r="M239" s="200">
        <v>0</v>
      </c>
      <c r="N239" s="200">
        <v>0</v>
      </c>
      <c r="O239" s="198"/>
      <c r="P239" s="198"/>
      <c r="Q239" s="199" t="s">
        <v>137</v>
      </c>
      <c r="R239" s="200">
        <v>133.96</v>
      </c>
      <c r="S239" s="200">
        <v>133.96</v>
      </c>
      <c r="T239" s="198"/>
      <c r="U239" s="198"/>
      <c r="V239" s="198"/>
      <c r="W239" s="198"/>
      <c r="X239" s="198"/>
      <c r="Y239" s="198"/>
      <c r="Z239" s="198"/>
      <c r="AA239" s="199" t="s">
        <v>63</v>
      </c>
      <c r="AB239" s="199" t="s">
        <v>64</v>
      </c>
      <c r="AC239" s="199" t="s">
        <v>138</v>
      </c>
      <c r="AD239" s="199" t="s">
        <v>88</v>
      </c>
      <c r="AE239" s="199" t="s">
        <v>67</v>
      </c>
      <c r="AF239" s="199">
        <v>135488</v>
      </c>
      <c r="AG239" s="199" t="s">
        <v>89</v>
      </c>
      <c r="AH239" s="199">
        <v>2</v>
      </c>
      <c r="AI239" s="199" t="s">
        <v>84</v>
      </c>
      <c r="AJ239" s="199">
        <v>10</v>
      </c>
      <c r="AK239" s="199">
        <v>3100</v>
      </c>
      <c r="AL239" s="199">
        <v>1180</v>
      </c>
      <c r="AM239" s="199">
        <v>130</v>
      </c>
      <c r="AN239" s="200">
        <v>0.70561738372500005</v>
      </c>
      <c r="AO239" s="201">
        <v>1</v>
      </c>
      <c r="AP239" s="214">
        <f t="shared" si="15"/>
        <v>0.70561738372500005</v>
      </c>
      <c r="AQ239" s="202">
        <v>4.3715109999999999</v>
      </c>
      <c r="AR239" s="203">
        <v>0.45284999999999997</v>
      </c>
      <c r="AS239" s="214">
        <f t="shared" si="16"/>
        <v>3.0846141547450587</v>
      </c>
      <c r="AT239" s="214">
        <f t="shared" si="17"/>
        <v>0.31953883221986623</v>
      </c>
      <c r="AU239" s="201">
        <v>0.68879999999999997</v>
      </c>
      <c r="AV239" s="201">
        <v>0.78210000000000002</v>
      </c>
      <c r="AW239" s="214">
        <f t="shared" si="18"/>
        <v>2.1246822297883963</v>
      </c>
      <c r="AX239" s="214">
        <f t="shared" si="19"/>
        <v>0.24991132067915739</v>
      </c>
    </row>
    <row r="240" spans="1:50">
      <c r="A240" s="199">
        <v>18</v>
      </c>
      <c r="B240" s="199" t="s">
        <v>135</v>
      </c>
      <c r="C240" s="199" t="s">
        <v>135</v>
      </c>
      <c r="D240" s="199" t="s">
        <v>52</v>
      </c>
      <c r="E240" s="199" t="s">
        <v>53</v>
      </c>
      <c r="F240" s="199" t="s">
        <v>54</v>
      </c>
      <c r="G240" s="199" t="s">
        <v>55</v>
      </c>
      <c r="H240" s="198"/>
      <c r="I240" s="199" t="s">
        <v>136</v>
      </c>
      <c r="J240" s="198"/>
      <c r="K240" s="199">
        <v>0</v>
      </c>
      <c r="L240" s="199">
        <v>0</v>
      </c>
      <c r="M240" s="200">
        <v>0</v>
      </c>
      <c r="N240" s="200">
        <v>0</v>
      </c>
      <c r="O240" s="198"/>
      <c r="P240" s="198"/>
      <c r="Q240" s="199" t="s">
        <v>137</v>
      </c>
      <c r="R240" s="200">
        <v>133.96</v>
      </c>
      <c r="S240" s="200">
        <v>133.96</v>
      </c>
      <c r="T240" s="198"/>
      <c r="U240" s="198"/>
      <c r="V240" s="198"/>
      <c r="W240" s="198"/>
      <c r="X240" s="198"/>
      <c r="Y240" s="198"/>
      <c r="Z240" s="198"/>
      <c r="AA240" s="199" t="s">
        <v>63</v>
      </c>
      <c r="AB240" s="199" t="s">
        <v>64</v>
      </c>
      <c r="AC240" s="199" t="s">
        <v>138</v>
      </c>
      <c r="AD240" s="199" t="s">
        <v>88</v>
      </c>
      <c r="AE240" s="199" t="s">
        <v>67</v>
      </c>
      <c r="AF240" s="199">
        <v>136458</v>
      </c>
      <c r="AG240" s="199" t="s">
        <v>89</v>
      </c>
      <c r="AH240" s="199">
        <v>2</v>
      </c>
      <c r="AI240" s="199" t="s">
        <v>69</v>
      </c>
      <c r="AJ240" s="199">
        <v>11</v>
      </c>
      <c r="AK240" s="199">
        <v>4110</v>
      </c>
      <c r="AL240" s="199">
        <v>4110</v>
      </c>
      <c r="AM240" s="199">
        <v>131</v>
      </c>
      <c r="AN240" s="200">
        <v>1.6180739006500001E-2</v>
      </c>
      <c r="AO240" s="201">
        <v>1</v>
      </c>
      <c r="AP240" s="214">
        <f t="shared" si="15"/>
        <v>1.6180739006500001E-2</v>
      </c>
      <c r="AQ240" s="202">
        <v>4.0668569999999997</v>
      </c>
      <c r="AR240" s="203">
        <v>0.41202</v>
      </c>
      <c r="AS240" s="214">
        <f t="shared" si="16"/>
        <v>6.5804751693757574E-2</v>
      </c>
      <c r="AT240" s="214">
        <f t="shared" si="17"/>
        <v>6.6667880854581309E-3</v>
      </c>
      <c r="AU240" s="201">
        <v>0.68879999999999997</v>
      </c>
      <c r="AV240" s="201">
        <v>0.78210000000000002</v>
      </c>
      <c r="AW240" s="214">
        <f t="shared" si="18"/>
        <v>4.5326312966660218E-2</v>
      </c>
      <c r="AX240" s="214">
        <f t="shared" si="19"/>
        <v>5.2140949616368039E-3</v>
      </c>
    </row>
    <row r="241" spans="1:50">
      <c r="A241" s="199">
        <v>18</v>
      </c>
      <c r="B241" s="199" t="s">
        <v>135</v>
      </c>
      <c r="C241" s="199" t="s">
        <v>135</v>
      </c>
      <c r="D241" s="199" t="s">
        <v>52</v>
      </c>
      <c r="E241" s="199" t="s">
        <v>53</v>
      </c>
      <c r="F241" s="199" t="s">
        <v>54</v>
      </c>
      <c r="G241" s="199" t="s">
        <v>55</v>
      </c>
      <c r="H241" s="198"/>
      <c r="I241" s="199" t="s">
        <v>136</v>
      </c>
      <c r="J241" s="198"/>
      <c r="K241" s="199">
        <v>0</v>
      </c>
      <c r="L241" s="199">
        <v>0</v>
      </c>
      <c r="M241" s="200">
        <v>0</v>
      </c>
      <c r="N241" s="200">
        <v>0</v>
      </c>
      <c r="O241" s="198"/>
      <c r="P241" s="198"/>
      <c r="Q241" s="199" t="s">
        <v>137</v>
      </c>
      <c r="R241" s="200">
        <v>133.96</v>
      </c>
      <c r="S241" s="200">
        <v>133.96</v>
      </c>
      <c r="T241" s="198"/>
      <c r="U241" s="198"/>
      <c r="V241" s="198"/>
      <c r="W241" s="198"/>
      <c r="X241" s="198"/>
      <c r="Y241" s="198"/>
      <c r="Z241" s="198"/>
      <c r="AA241" s="199" t="s">
        <v>63</v>
      </c>
      <c r="AB241" s="199" t="s">
        <v>64</v>
      </c>
      <c r="AC241" s="199" t="s">
        <v>138</v>
      </c>
      <c r="AD241" s="199" t="s">
        <v>88</v>
      </c>
      <c r="AE241" s="199" t="s">
        <v>67</v>
      </c>
      <c r="AF241" s="199">
        <v>136517</v>
      </c>
      <c r="AG241" s="199" t="s">
        <v>89</v>
      </c>
      <c r="AH241" s="199">
        <v>2</v>
      </c>
      <c r="AI241" s="199" t="s">
        <v>69</v>
      </c>
      <c r="AJ241" s="199">
        <v>11</v>
      </c>
      <c r="AK241" s="199">
        <v>4110</v>
      </c>
      <c r="AL241" s="199">
        <v>4110</v>
      </c>
      <c r="AM241" s="199">
        <v>131</v>
      </c>
      <c r="AN241" s="200">
        <v>0.163173984843</v>
      </c>
      <c r="AO241" s="201">
        <v>1</v>
      </c>
      <c r="AP241" s="214">
        <f t="shared" si="15"/>
        <v>0.163173984843</v>
      </c>
      <c r="AQ241" s="202">
        <v>4.0668569999999997</v>
      </c>
      <c r="AR241" s="203">
        <v>0.41202</v>
      </c>
      <c r="AS241" s="214">
        <f t="shared" si="16"/>
        <v>0.66360526247664842</v>
      </c>
      <c r="AT241" s="214">
        <f t="shared" si="17"/>
        <v>6.7230945235012857E-2</v>
      </c>
      <c r="AU241" s="201">
        <v>0.68879999999999997</v>
      </c>
      <c r="AV241" s="201">
        <v>0.78210000000000002</v>
      </c>
      <c r="AW241" s="214">
        <f t="shared" si="18"/>
        <v>0.45709130479391541</v>
      </c>
      <c r="AX241" s="214">
        <f t="shared" si="19"/>
        <v>5.258132226830356E-2</v>
      </c>
    </row>
    <row r="242" spans="1:50">
      <c r="A242" s="199">
        <v>18</v>
      </c>
      <c r="B242" s="199" t="s">
        <v>135</v>
      </c>
      <c r="C242" s="199" t="s">
        <v>135</v>
      </c>
      <c r="D242" s="199" t="s">
        <v>52</v>
      </c>
      <c r="E242" s="199" t="s">
        <v>53</v>
      </c>
      <c r="F242" s="199" t="s">
        <v>54</v>
      </c>
      <c r="G242" s="199" t="s">
        <v>55</v>
      </c>
      <c r="H242" s="198"/>
      <c r="I242" s="199" t="s">
        <v>136</v>
      </c>
      <c r="J242" s="198"/>
      <c r="K242" s="199">
        <v>0</v>
      </c>
      <c r="L242" s="199">
        <v>0</v>
      </c>
      <c r="M242" s="200">
        <v>0</v>
      </c>
      <c r="N242" s="200">
        <v>0</v>
      </c>
      <c r="O242" s="198"/>
      <c r="P242" s="198"/>
      <c r="Q242" s="199" t="s">
        <v>137</v>
      </c>
      <c r="R242" s="200">
        <v>133.96</v>
      </c>
      <c r="S242" s="200">
        <v>133.96</v>
      </c>
      <c r="T242" s="198"/>
      <c r="U242" s="198"/>
      <c r="V242" s="198"/>
      <c r="W242" s="198"/>
      <c r="X242" s="198"/>
      <c r="Y242" s="198"/>
      <c r="Z242" s="198"/>
      <c r="AA242" s="199" t="s">
        <v>63</v>
      </c>
      <c r="AB242" s="199" t="s">
        <v>64</v>
      </c>
      <c r="AC242" s="199" t="s">
        <v>138</v>
      </c>
      <c r="AD242" s="199" t="s">
        <v>88</v>
      </c>
      <c r="AE242" s="199" t="s">
        <v>67</v>
      </c>
      <c r="AF242" s="199">
        <v>136226</v>
      </c>
      <c r="AG242" s="199" t="s">
        <v>89</v>
      </c>
      <c r="AH242" s="199">
        <v>2</v>
      </c>
      <c r="AI242" s="199" t="s">
        <v>84</v>
      </c>
      <c r="AJ242" s="199">
        <v>10</v>
      </c>
      <c r="AK242" s="199">
        <v>3200</v>
      </c>
      <c r="AL242" s="199">
        <v>1180</v>
      </c>
      <c r="AM242" s="199">
        <v>130</v>
      </c>
      <c r="AN242" s="200">
        <v>1.1753943815400001</v>
      </c>
      <c r="AO242" s="201">
        <v>1</v>
      </c>
      <c r="AP242" s="214">
        <f t="shared" si="15"/>
        <v>1.1753943815400001</v>
      </c>
      <c r="AQ242" s="202">
        <v>4.3715109999999999</v>
      </c>
      <c r="AR242" s="203">
        <v>0.45284999999999997</v>
      </c>
      <c r="AS242" s="214">
        <f t="shared" si="16"/>
        <v>5.138249468240307</v>
      </c>
      <c r="AT242" s="214">
        <f t="shared" si="17"/>
        <v>0.53227734568038898</v>
      </c>
      <c r="AU242" s="201">
        <v>0.68879999999999997</v>
      </c>
      <c r="AV242" s="201">
        <v>0.78210000000000002</v>
      </c>
      <c r="AW242" s="214">
        <f t="shared" si="18"/>
        <v>3.5392262337239235</v>
      </c>
      <c r="AX242" s="214">
        <f t="shared" si="19"/>
        <v>0.41629411205663225</v>
      </c>
    </row>
    <row r="243" spans="1:50">
      <c r="A243" s="199">
        <v>18</v>
      </c>
      <c r="B243" s="199" t="s">
        <v>135</v>
      </c>
      <c r="C243" s="199" t="s">
        <v>135</v>
      </c>
      <c r="D243" s="199" t="s">
        <v>52</v>
      </c>
      <c r="E243" s="199" t="s">
        <v>53</v>
      </c>
      <c r="F243" s="199" t="s">
        <v>54</v>
      </c>
      <c r="G243" s="199" t="s">
        <v>55</v>
      </c>
      <c r="H243" s="198"/>
      <c r="I243" s="199" t="s">
        <v>136</v>
      </c>
      <c r="J243" s="198"/>
      <c r="K243" s="199">
        <v>0</v>
      </c>
      <c r="L243" s="199">
        <v>0</v>
      </c>
      <c r="M243" s="200">
        <v>0</v>
      </c>
      <c r="N243" s="200">
        <v>0</v>
      </c>
      <c r="O243" s="198"/>
      <c r="P243" s="198"/>
      <c r="Q243" s="199" t="s">
        <v>137</v>
      </c>
      <c r="R243" s="200">
        <v>133.96</v>
      </c>
      <c r="S243" s="200">
        <v>133.96</v>
      </c>
      <c r="T243" s="198"/>
      <c r="U243" s="198"/>
      <c r="V243" s="198"/>
      <c r="W243" s="198"/>
      <c r="X243" s="198"/>
      <c r="Y243" s="198"/>
      <c r="Z243" s="198"/>
      <c r="AA243" s="199" t="s">
        <v>63</v>
      </c>
      <c r="AB243" s="199" t="s">
        <v>64</v>
      </c>
      <c r="AC243" s="199" t="s">
        <v>138</v>
      </c>
      <c r="AD243" s="199" t="s">
        <v>88</v>
      </c>
      <c r="AE243" s="199" t="s">
        <v>67</v>
      </c>
      <c r="AF243" s="199">
        <v>136026</v>
      </c>
      <c r="AG243" s="199" t="s">
        <v>89</v>
      </c>
      <c r="AH243" s="199">
        <v>2</v>
      </c>
      <c r="AI243" s="199" t="s">
        <v>83</v>
      </c>
      <c r="AJ243" s="199">
        <v>6</v>
      </c>
      <c r="AK243" s="199">
        <v>7410</v>
      </c>
      <c r="AL243" s="199">
        <v>7410</v>
      </c>
      <c r="AM243" s="199">
        <v>126</v>
      </c>
      <c r="AN243" s="200">
        <v>3.45763271303E-3</v>
      </c>
      <c r="AO243" s="201">
        <v>1</v>
      </c>
      <c r="AP243" s="214">
        <f t="shared" si="15"/>
        <v>3.45763271303E-3</v>
      </c>
      <c r="AQ243" s="202">
        <v>4.6449379999999998</v>
      </c>
      <c r="AR243" s="203">
        <v>0.17129</v>
      </c>
      <c r="AS243" s="214">
        <f t="shared" si="16"/>
        <v>1.606048957879614E-2</v>
      </c>
      <c r="AT243" s="214">
        <f t="shared" si="17"/>
        <v>5.9225790741490873E-4</v>
      </c>
      <c r="AU243" s="201">
        <v>0.68879999999999997</v>
      </c>
      <c r="AV243" s="201">
        <v>0.78210000000000002</v>
      </c>
      <c r="AW243" s="214">
        <f t="shared" si="18"/>
        <v>1.1062465221874781E-2</v>
      </c>
      <c r="AX243" s="214">
        <f t="shared" si="19"/>
        <v>4.6320490938920011E-4</v>
      </c>
    </row>
    <row r="244" spans="1:50">
      <c r="A244" s="199">
        <v>18</v>
      </c>
      <c r="B244" s="199" t="s">
        <v>135</v>
      </c>
      <c r="C244" s="199" t="s">
        <v>135</v>
      </c>
      <c r="D244" s="199" t="s">
        <v>52</v>
      </c>
      <c r="E244" s="199" t="s">
        <v>53</v>
      </c>
      <c r="F244" s="199" t="s">
        <v>54</v>
      </c>
      <c r="G244" s="199" t="s">
        <v>55</v>
      </c>
      <c r="H244" s="198"/>
      <c r="I244" s="199" t="s">
        <v>136</v>
      </c>
      <c r="J244" s="198"/>
      <c r="K244" s="199">
        <v>0</v>
      </c>
      <c r="L244" s="199">
        <v>0</v>
      </c>
      <c r="M244" s="200">
        <v>0</v>
      </c>
      <c r="N244" s="200">
        <v>0</v>
      </c>
      <c r="O244" s="198"/>
      <c r="P244" s="198"/>
      <c r="Q244" s="199" t="s">
        <v>137</v>
      </c>
      <c r="R244" s="200">
        <v>133.96</v>
      </c>
      <c r="S244" s="200">
        <v>133.96</v>
      </c>
      <c r="T244" s="198"/>
      <c r="U244" s="198"/>
      <c r="V244" s="198"/>
      <c r="W244" s="198"/>
      <c r="X244" s="198"/>
      <c r="Y244" s="198"/>
      <c r="Z244" s="198"/>
      <c r="AA244" s="199" t="s">
        <v>63</v>
      </c>
      <c r="AB244" s="199" t="s">
        <v>64</v>
      </c>
      <c r="AC244" s="199" t="s">
        <v>138</v>
      </c>
      <c r="AD244" s="199" t="s">
        <v>88</v>
      </c>
      <c r="AE244" s="199" t="s">
        <v>67</v>
      </c>
      <c r="AF244" s="199">
        <v>135440</v>
      </c>
      <c r="AG244" s="199" t="s">
        <v>89</v>
      </c>
      <c r="AH244" s="199">
        <v>2</v>
      </c>
      <c r="AI244" s="199" t="s">
        <v>69</v>
      </c>
      <c r="AJ244" s="199">
        <v>11</v>
      </c>
      <c r="AK244" s="199">
        <v>4340</v>
      </c>
      <c r="AL244" s="199">
        <v>4340</v>
      </c>
      <c r="AM244" s="199">
        <v>131</v>
      </c>
      <c r="AN244" s="200">
        <v>0.87151255800299998</v>
      </c>
      <c r="AO244" s="201">
        <v>1</v>
      </c>
      <c r="AP244" s="214">
        <f t="shared" si="15"/>
        <v>0.87151255800299998</v>
      </c>
      <c r="AQ244" s="202">
        <v>4.0668569999999997</v>
      </c>
      <c r="AR244" s="203">
        <v>0.41202</v>
      </c>
      <c r="AS244" s="214">
        <f t="shared" si="16"/>
        <v>3.5443169471024061</v>
      </c>
      <c r="AT244" s="214">
        <f t="shared" si="17"/>
        <v>0.35908060414839604</v>
      </c>
      <c r="AU244" s="201">
        <v>0.68879999999999997</v>
      </c>
      <c r="AV244" s="201">
        <v>0.78210000000000002</v>
      </c>
      <c r="AW244" s="214">
        <f t="shared" si="18"/>
        <v>2.4413255131641374</v>
      </c>
      <c r="AX244" s="214">
        <f t="shared" si="19"/>
        <v>0.28083694050446056</v>
      </c>
    </row>
    <row r="245" spans="1:50">
      <c r="A245" s="199">
        <v>18</v>
      </c>
      <c r="B245" s="199" t="s">
        <v>135</v>
      </c>
      <c r="C245" s="199" t="s">
        <v>135</v>
      </c>
      <c r="D245" s="199" t="s">
        <v>52</v>
      </c>
      <c r="E245" s="199" t="s">
        <v>53</v>
      </c>
      <c r="F245" s="199" t="s">
        <v>54</v>
      </c>
      <c r="G245" s="199" t="s">
        <v>55</v>
      </c>
      <c r="H245" s="198"/>
      <c r="I245" s="199" t="s">
        <v>136</v>
      </c>
      <c r="J245" s="198"/>
      <c r="K245" s="199">
        <v>0</v>
      </c>
      <c r="L245" s="199">
        <v>0</v>
      </c>
      <c r="M245" s="200">
        <v>0</v>
      </c>
      <c r="N245" s="200">
        <v>0</v>
      </c>
      <c r="O245" s="198"/>
      <c r="P245" s="198"/>
      <c r="Q245" s="199" t="s">
        <v>137</v>
      </c>
      <c r="R245" s="200">
        <v>133.96</v>
      </c>
      <c r="S245" s="200">
        <v>133.96</v>
      </c>
      <c r="T245" s="198"/>
      <c r="U245" s="198"/>
      <c r="V245" s="198"/>
      <c r="W245" s="198"/>
      <c r="X245" s="198"/>
      <c r="Y245" s="198"/>
      <c r="Z245" s="198"/>
      <c r="AA245" s="199" t="s">
        <v>63</v>
      </c>
      <c r="AB245" s="199" t="s">
        <v>64</v>
      </c>
      <c r="AC245" s="199" t="s">
        <v>138</v>
      </c>
      <c r="AD245" s="199" t="s">
        <v>88</v>
      </c>
      <c r="AE245" s="199" t="s">
        <v>67</v>
      </c>
      <c r="AF245" s="199">
        <v>135440</v>
      </c>
      <c r="AG245" s="199" t="s">
        <v>89</v>
      </c>
      <c r="AH245" s="199">
        <v>2</v>
      </c>
      <c r="AI245" s="199" t="s">
        <v>69</v>
      </c>
      <c r="AJ245" s="199">
        <v>11</v>
      </c>
      <c r="AK245" s="199">
        <v>4340</v>
      </c>
      <c r="AL245" s="199">
        <v>4340</v>
      </c>
      <c r="AM245" s="199">
        <v>131</v>
      </c>
      <c r="AN245" s="200">
        <v>2.61263667993</v>
      </c>
      <c r="AO245" s="201">
        <v>1</v>
      </c>
      <c r="AP245" s="214">
        <f t="shared" si="15"/>
        <v>2.61263667993</v>
      </c>
      <c r="AQ245" s="202">
        <v>4.0668569999999997</v>
      </c>
      <c r="AR245" s="203">
        <v>0.41202</v>
      </c>
      <c r="AS245" s="214">
        <f t="shared" si="16"/>
        <v>10.62521977023008</v>
      </c>
      <c r="AT245" s="214">
        <f t="shared" si="17"/>
        <v>1.0764585648647587</v>
      </c>
      <c r="AU245" s="201">
        <v>0.68879999999999997</v>
      </c>
      <c r="AV245" s="201">
        <v>0.78210000000000002</v>
      </c>
      <c r="AW245" s="214">
        <f t="shared" si="18"/>
        <v>7.3186513777344793</v>
      </c>
      <c r="AX245" s="214">
        <f t="shared" si="19"/>
        <v>0.84189824358072773</v>
      </c>
    </row>
    <row r="246" spans="1:50">
      <c r="A246" s="199">
        <v>18</v>
      </c>
      <c r="B246" s="199" t="s">
        <v>135</v>
      </c>
      <c r="C246" s="199" t="s">
        <v>135</v>
      </c>
      <c r="D246" s="199" t="s">
        <v>52</v>
      </c>
      <c r="E246" s="199" t="s">
        <v>53</v>
      </c>
      <c r="F246" s="199" t="s">
        <v>54</v>
      </c>
      <c r="G246" s="199" t="s">
        <v>55</v>
      </c>
      <c r="H246" s="198"/>
      <c r="I246" s="199" t="s">
        <v>136</v>
      </c>
      <c r="J246" s="198"/>
      <c r="K246" s="199">
        <v>0</v>
      </c>
      <c r="L246" s="199">
        <v>0</v>
      </c>
      <c r="M246" s="200">
        <v>0</v>
      </c>
      <c r="N246" s="200">
        <v>0</v>
      </c>
      <c r="O246" s="198"/>
      <c r="P246" s="198"/>
      <c r="Q246" s="199" t="s">
        <v>137</v>
      </c>
      <c r="R246" s="200">
        <v>133.96</v>
      </c>
      <c r="S246" s="200">
        <v>133.96</v>
      </c>
      <c r="T246" s="198"/>
      <c r="U246" s="198"/>
      <c r="V246" s="198"/>
      <c r="W246" s="198"/>
      <c r="X246" s="198"/>
      <c r="Y246" s="198"/>
      <c r="Z246" s="198"/>
      <c r="AA246" s="199" t="s">
        <v>63</v>
      </c>
      <c r="AB246" s="199" t="s">
        <v>64</v>
      </c>
      <c r="AC246" s="199" t="s">
        <v>138</v>
      </c>
      <c r="AD246" s="199" t="s">
        <v>88</v>
      </c>
      <c r="AE246" s="199" t="s">
        <v>67</v>
      </c>
      <c r="AF246" s="199">
        <v>136175</v>
      </c>
      <c r="AG246" s="199" t="s">
        <v>89</v>
      </c>
      <c r="AH246" s="199">
        <v>2</v>
      </c>
      <c r="AI246" s="199" t="s">
        <v>70</v>
      </c>
      <c r="AJ246" s="199">
        <v>13</v>
      </c>
      <c r="AK246" s="199">
        <v>6460</v>
      </c>
      <c r="AL246" s="199">
        <v>6460</v>
      </c>
      <c r="AM246" s="199">
        <v>133</v>
      </c>
      <c r="AN246" s="200">
        <v>1.47617902316E-2</v>
      </c>
      <c r="AO246" s="201">
        <v>0.999</v>
      </c>
      <c r="AP246" s="214">
        <f t="shared" si="15"/>
        <v>1.4747028441368401E-2</v>
      </c>
      <c r="AQ246" s="202">
        <v>2.6886009999999998</v>
      </c>
      <c r="AR246" s="203">
        <v>0.25939000000000001</v>
      </c>
      <c r="AS246" s="214">
        <f t="shared" si="16"/>
        <v>3.9648875414491518E-2</v>
      </c>
      <c r="AT246" s="214">
        <f t="shared" si="17"/>
        <v>3.8252317074065497E-3</v>
      </c>
      <c r="AU246" s="201">
        <v>0.68879999999999997</v>
      </c>
      <c r="AV246" s="201">
        <v>0.78210000000000002</v>
      </c>
      <c r="AW246" s="214">
        <f t="shared" si="18"/>
        <v>2.7310145385501756E-2</v>
      </c>
      <c r="AX246" s="214">
        <f t="shared" si="19"/>
        <v>2.9917137183626628E-3</v>
      </c>
    </row>
    <row r="247" spans="1:50">
      <c r="A247" s="199">
        <v>18</v>
      </c>
      <c r="B247" s="199" t="s">
        <v>135</v>
      </c>
      <c r="C247" s="199" t="s">
        <v>135</v>
      </c>
      <c r="D247" s="199" t="s">
        <v>52</v>
      </c>
      <c r="E247" s="199" t="s">
        <v>53</v>
      </c>
      <c r="F247" s="199" t="s">
        <v>54</v>
      </c>
      <c r="G247" s="199" t="s">
        <v>55</v>
      </c>
      <c r="H247" s="198"/>
      <c r="I247" s="199" t="s">
        <v>136</v>
      </c>
      <c r="J247" s="198"/>
      <c r="K247" s="199">
        <v>0</v>
      </c>
      <c r="L247" s="199">
        <v>0</v>
      </c>
      <c r="M247" s="200">
        <v>0</v>
      </c>
      <c r="N247" s="200">
        <v>0</v>
      </c>
      <c r="O247" s="198"/>
      <c r="P247" s="198"/>
      <c r="Q247" s="199" t="s">
        <v>137</v>
      </c>
      <c r="R247" s="200">
        <v>133.96</v>
      </c>
      <c r="S247" s="200">
        <v>133.96</v>
      </c>
      <c r="T247" s="198"/>
      <c r="U247" s="198"/>
      <c r="V247" s="198"/>
      <c r="W247" s="198"/>
      <c r="X247" s="198"/>
      <c r="Y247" s="198"/>
      <c r="Z247" s="198"/>
      <c r="AA247" s="199" t="s">
        <v>63</v>
      </c>
      <c r="AB247" s="199" t="s">
        <v>64</v>
      </c>
      <c r="AC247" s="199" t="s">
        <v>138</v>
      </c>
      <c r="AD247" s="199" t="s">
        <v>88</v>
      </c>
      <c r="AE247" s="199" t="s">
        <v>67</v>
      </c>
      <c r="AF247" s="199">
        <v>136458</v>
      </c>
      <c r="AG247" s="199" t="s">
        <v>89</v>
      </c>
      <c r="AH247" s="199">
        <v>2</v>
      </c>
      <c r="AI247" s="199" t="s">
        <v>69</v>
      </c>
      <c r="AJ247" s="199">
        <v>11</v>
      </c>
      <c r="AK247" s="199">
        <v>4110</v>
      </c>
      <c r="AL247" s="199">
        <v>4110</v>
      </c>
      <c r="AM247" s="199">
        <v>131</v>
      </c>
      <c r="AN247" s="200">
        <v>0.36278171852199997</v>
      </c>
      <c r="AO247" s="201">
        <v>1</v>
      </c>
      <c r="AP247" s="214">
        <f t="shared" si="15"/>
        <v>0.36278171852199997</v>
      </c>
      <c r="AQ247" s="202">
        <v>4.0668569999999997</v>
      </c>
      <c r="AR247" s="203">
        <v>0.41202</v>
      </c>
      <c r="AS247" s="214">
        <f t="shared" si="16"/>
        <v>1.4753813714432251</v>
      </c>
      <c r="AT247" s="214">
        <f t="shared" si="17"/>
        <v>0.14947332366543442</v>
      </c>
      <c r="AU247" s="201">
        <v>0.68879999999999997</v>
      </c>
      <c r="AV247" s="201">
        <v>0.78210000000000002</v>
      </c>
      <c r="AW247" s="214">
        <f t="shared" si="18"/>
        <v>1.0162426886500935</v>
      </c>
      <c r="AX247" s="214">
        <f t="shared" si="19"/>
        <v>0.11690308643873626</v>
      </c>
    </row>
    <row r="248" spans="1:50">
      <c r="A248" s="199">
        <v>18</v>
      </c>
      <c r="B248" s="199" t="s">
        <v>135</v>
      </c>
      <c r="C248" s="199" t="s">
        <v>135</v>
      </c>
      <c r="D248" s="199" t="s">
        <v>52</v>
      </c>
      <c r="E248" s="199" t="s">
        <v>53</v>
      </c>
      <c r="F248" s="199" t="s">
        <v>54</v>
      </c>
      <c r="G248" s="199" t="s">
        <v>55</v>
      </c>
      <c r="H248" s="198"/>
      <c r="I248" s="199" t="s">
        <v>136</v>
      </c>
      <c r="J248" s="198"/>
      <c r="K248" s="199">
        <v>0</v>
      </c>
      <c r="L248" s="199">
        <v>0</v>
      </c>
      <c r="M248" s="200">
        <v>0</v>
      </c>
      <c r="N248" s="200">
        <v>0</v>
      </c>
      <c r="O248" s="198"/>
      <c r="P248" s="198"/>
      <c r="Q248" s="199" t="s">
        <v>137</v>
      </c>
      <c r="R248" s="200">
        <v>133.96</v>
      </c>
      <c r="S248" s="200">
        <v>133.96</v>
      </c>
      <c r="T248" s="198"/>
      <c r="U248" s="198"/>
      <c r="V248" s="198"/>
      <c r="W248" s="198"/>
      <c r="X248" s="198"/>
      <c r="Y248" s="198"/>
      <c r="Z248" s="198"/>
      <c r="AA248" s="199" t="s">
        <v>63</v>
      </c>
      <c r="AB248" s="199" t="s">
        <v>64</v>
      </c>
      <c r="AC248" s="199" t="s">
        <v>138</v>
      </c>
      <c r="AD248" s="199" t="s">
        <v>88</v>
      </c>
      <c r="AE248" s="199" t="s">
        <v>67</v>
      </c>
      <c r="AF248" s="199">
        <v>136517</v>
      </c>
      <c r="AG248" s="199" t="s">
        <v>89</v>
      </c>
      <c r="AH248" s="199">
        <v>2</v>
      </c>
      <c r="AI248" s="199" t="s">
        <v>69</v>
      </c>
      <c r="AJ248" s="199">
        <v>11</v>
      </c>
      <c r="AK248" s="199">
        <v>4110</v>
      </c>
      <c r="AL248" s="199">
        <v>4110</v>
      </c>
      <c r="AM248" s="199">
        <v>131</v>
      </c>
      <c r="AN248" s="200">
        <v>2.80654521629E-2</v>
      </c>
      <c r="AO248" s="201">
        <v>1</v>
      </c>
      <c r="AP248" s="214">
        <f t="shared" si="15"/>
        <v>2.80654521629E-2</v>
      </c>
      <c r="AQ248" s="202">
        <v>4.0668569999999997</v>
      </c>
      <c r="AR248" s="203">
        <v>0.41202</v>
      </c>
      <c r="AS248" s="214">
        <f t="shared" si="16"/>
        <v>0.114138180586855</v>
      </c>
      <c r="AT248" s="214">
        <f t="shared" si="17"/>
        <v>1.1563527600158057E-2</v>
      </c>
      <c r="AU248" s="201">
        <v>0.68879999999999997</v>
      </c>
      <c r="AV248" s="201">
        <v>0.78210000000000002</v>
      </c>
      <c r="AW248" s="214">
        <f t="shared" si="18"/>
        <v>7.8618378788225723E-2</v>
      </c>
      <c r="AX248" s="214">
        <f t="shared" si="19"/>
        <v>9.0438349360836175E-3</v>
      </c>
    </row>
    <row r="249" spans="1:50">
      <c r="A249" s="199">
        <v>18</v>
      </c>
      <c r="B249" s="199" t="s">
        <v>135</v>
      </c>
      <c r="C249" s="199" t="s">
        <v>135</v>
      </c>
      <c r="D249" s="199" t="s">
        <v>52</v>
      </c>
      <c r="E249" s="199" t="s">
        <v>53</v>
      </c>
      <c r="F249" s="199" t="s">
        <v>54</v>
      </c>
      <c r="G249" s="199" t="s">
        <v>55</v>
      </c>
      <c r="H249" s="198"/>
      <c r="I249" s="199" t="s">
        <v>136</v>
      </c>
      <c r="J249" s="198"/>
      <c r="K249" s="199">
        <v>0</v>
      </c>
      <c r="L249" s="199">
        <v>0</v>
      </c>
      <c r="M249" s="200">
        <v>0</v>
      </c>
      <c r="N249" s="200">
        <v>0</v>
      </c>
      <c r="O249" s="198"/>
      <c r="P249" s="198"/>
      <c r="Q249" s="199" t="s">
        <v>137</v>
      </c>
      <c r="R249" s="200">
        <v>133.96</v>
      </c>
      <c r="S249" s="200">
        <v>133.96</v>
      </c>
      <c r="T249" s="198"/>
      <c r="U249" s="198"/>
      <c r="V249" s="198"/>
      <c r="W249" s="198"/>
      <c r="X249" s="198"/>
      <c r="Y249" s="198"/>
      <c r="Z249" s="198"/>
      <c r="AA249" s="199" t="s">
        <v>63</v>
      </c>
      <c r="AB249" s="199" t="s">
        <v>64</v>
      </c>
      <c r="AC249" s="199" t="s">
        <v>138</v>
      </c>
      <c r="AD249" s="199" t="s">
        <v>88</v>
      </c>
      <c r="AE249" s="199" t="s">
        <v>67</v>
      </c>
      <c r="AF249" s="199">
        <v>136226</v>
      </c>
      <c r="AG249" s="199" t="s">
        <v>89</v>
      </c>
      <c r="AH249" s="199">
        <v>2</v>
      </c>
      <c r="AI249" s="199" t="s">
        <v>84</v>
      </c>
      <c r="AJ249" s="199">
        <v>10</v>
      </c>
      <c r="AK249" s="199">
        <v>3200</v>
      </c>
      <c r="AL249" s="199">
        <v>1180</v>
      </c>
      <c r="AM249" s="199">
        <v>130</v>
      </c>
      <c r="AN249" s="200">
        <v>4.4462666883099997</v>
      </c>
      <c r="AO249" s="201">
        <v>1</v>
      </c>
      <c r="AP249" s="214">
        <f t="shared" si="15"/>
        <v>4.4462666883099997</v>
      </c>
      <c r="AQ249" s="202">
        <v>4.3715109999999999</v>
      </c>
      <c r="AR249" s="203">
        <v>0.45284999999999997</v>
      </c>
      <c r="AS249" s="214">
        <f t="shared" si="16"/>
        <v>19.436903736880733</v>
      </c>
      <c r="AT249" s="214">
        <f t="shared" si="17"/>
        <v>2.0134918698011832</v>
      </c>
      <c r="AU249" s="201">
        <v>0.68879999999999997</v>
      </c>
      <c r="AV249" s="201">
        <v>0.78210000000000002</v>
      </c>
      <c r="AW249" s="214">
        <f t="shared" si="18"/>
        <v>13.388139293963448</v>
      </c>
      <c r="AX249" s="214">
        <f t="shared" si="19"/>
        <v>1.5747519913715053</v>
      </c>
    </row>
    <row r="250" spans="1:50">
      <c r="A250" s="199">
        <v>18</v>
      </c>
      <c r="B250" s="199" t="s">
        <v>135</v>
      </c>
      <c r="C250" s="199" t="s">
        <v>135</v>
      </c>
      <c r="D250" s="199" t="s">
        <v>52</v>
      </c>
      <c r="E250" s="199" t="s">
        <v>53</v>
      </c>
      <c r="F250" s="199" t="s">
        <v>54</v>
      </c>
      <c r="G250" s="199" t="s">
        <v>55</v>
      </c>
      <c r="H250" s="198"/>
      <c r="I250" s="199" t="s">
        <v>136</v>
      </c>
      <c r="J250" s="198"/>
      <c r="K250" s="199">
        <v>0</v>
      </c>
      <c r="L250" s="199">
        <v>0</v>
      </c>
      <c r="M250" s="200">
        <v>0</v>
      </c>
      <c r="N250" s="200">
        <v>0</v>
      </c>
      <c r="O250" s="198"/>
      <c r="P250" s="198"/>
      <c r="Q250" s="199" t="s">
        <v>137</v>
      </c>
      <c r="R250" s="200">
        <v>133.96</v>
      </c>
      <c r="S250" s="200">
        <v>133.96</v>
      </c>
      <c r="T250" s="198"/>
      <c r="U250" s="198"/>
      <c r="V250" s="198"/>
      <c r="W250" s="198"/>
      <c r="X250" s="198"/>
      <c r="Y250" s="198"/>
      <c r="Z250" s="198"/>
      <c r="AA250" s="199" t="s">
        <v>63</v>
      </c>
      <c r="AB250" s="199" t="s">
        <v>64</v>
      </c>
      <c r="AC250" s="199" t="s">
        <v>138</v>
      </c>
      <c r="AD250" s="199" t="s">
        <v>88</v>
      </c>
      <c r="AE250" s="199" t="s">
        <v>67</v>
      </c>
      <c r="AF250" s="199">
        <v>136026</v>
      </c>
      <c r="AG250" s="199" t="s">
        <v>89</v>
      </c>
      <c r="AH250" s="199">
        <v>2</v>
      </c>
      <c r="AI250" s="199" t="s">
        <v>83</v>
      </c>
      <c r="AJ250" s="199">
        <v>6</v>
      </c>
      <c r="AK250" s="199">
        <v>7410</v>
      </c>
      <c r="AL250" s="199">
        <v>7410</v>
      </c>
      <c r="AM250" s="199">
        <v>126</v>
      </c>
      <c r="AN250" s="200">
        <v>6.9492581941499997E-3</v>
      </c>
      <c r="AO250" s="201">
        <v>1</v>
      </c>
      <c r="AP250" s="214">
        <f t="shared" si="15"/>
        <v>6.9492581941499997E-3</v>
      </c>
      <c r="AQ250" s="202">
        <v>4.6449379999999998</v>
      </c>
      <c r="AR250" s="203">
        <v>0.17129</v>
      </c>
      <c r="AS250" s="214">
        <f t="shared" si="16"/>
        <v>3.2278873457818713E-2</v>
      </c>
      <c r="AT250" s="214">
        <f t="shared" si="17"/>
        <v>1.1903384360759535E-3</v>
      </c>
      <c r="AU250" s="201">
        <v>0.68879999999999997</v>
      </c>
      <c r="AV250" s="201">
        <v>0.78210000000000002</v>
      </c>
      <c r="AW250" s="214">
        <f t="shared" si="18"/>
        <v>2.2233688037745527E-2</v>
      </c>
      <c r="AX250" s="214">
        <f t="shared" si="19"/>
        <v>9.3096369085500334E-4</v>
      </c>
    </row>
    <row r="251" spans="1:50">
      <c r="A251" s="199">
        <v>18</v>
      </c>
      <c r="B251" s="199" t="s">
        <v>135</v>
      </c>
      <c r="C251" s="199" t="s">
        <v>135</v>
      </c>
      <c r="D251" s="199" t="s">
        <v>52</v>
      </c>
      <c r="E251" s="199" t="s">
        <v>53</v>
      </c>
      <c r="F251" s="199" t="s">
        <v>54</v>
      </c>
      <c r="G251" s="199" t="s">
        <v>55</v>
      </c>
      <c r="H251" s="198"/>
      <c r="I251" s="199" t="s">
        <v>136</v>
      </c>
      <c r="J251" s="198"/>
      <c r="K251" s="199">
        <v>0</v>
      </c>
      <c r="L251" s="199">
        <v>0</v>
      </c>
      <c r="M251" s="200">
        <v>0</v>
      </c>
      <c r="N251" s="200">
        <v>0</v>
      </c>
      <c r="O251" s="198"/>
      <c r="P251" s="198"/>
      <c r="Q251" s="199" t="s">
        <v>137</v>
      </c>
      <c r="R251" s="200">
        <v>133.96</v>
      </c>
      <c r="S251" s="200">
        <v>133.96</v>
      </c>
      <c r="T251" s="198"/>
      <c r="U251" s="198"/>
      <c r="V251" s="198"/>
      <c r="W251" s="198"/>
      <c r="X251" s="198"/>
      <c r="Y251" s="198"/>
      <c r="Z251" s="198"/>
      <c r="AA251" s="199" t="s">
        <v>63</v>
      </c>
      <c r="AB251" s="199" t="s">
        <v>64</v>
      </c>
      <c r="AC251" s="199" t="s">
        <v>138</v>
      </c>
      <c r="AD251" s="199" t="s">
        <v>88</v>
      </c>
      <c r="AE251" s="199" t="s">
        <v>67</v>
      </c>
      <c r="AF251" s="199">
        <v>135440</v>
      </c>
      <c r="AG251" s="199" t="s">
        <v>89</v>
      </c>
      <c r="AH251" s="199">
        <v>2</v>
      </c>
      <c r="AI251" s="199" t="s">
        <v>69</v>
      </c>
      <c r="AJ251" s="199">
        <v>11</v>
      </c>
      <c r="AK251" s="199">
        <v>4340</v>
      </c>
      <c r="AL251" s="199">
        <v>4340</v>
      </c>
      <c r="AM251" s="199">
        <v>131</v>
      </c>
      <c r="AN251" s="200">
        <v>1.71654249078</v>
      </c>
      <c r="AO251" s="201">
        <v>1</v>
      </c>
      <c r="AP251" s="214">
        <f t="shared" si="15"/>
        <v>1.71654249078</v>
      </c>
      <c r="AQ251" s="202">
        <v>4.0668569999999997</v>
      </c>
      <c r="AR251" s="203">
        <v>0.41202</v>
      </c>
      <c r="AS251" s="214">
        <f t="shared" si="16"/>
        <v>6.9809328444260776</v>
      </c>
      <c r="AT251" s="214">
        <f t="shared" si="17"/>
        <v>0.70724983705117561</v>
      </c>
      <c r="AU251" s="201">
        <v>0.68879999999999997</v>
      </c>
      <c r="AV251" s="201">
        <v>0.78210000000000002</v>
      </c>
      <c r="AW251" s="214">
        <f t="shared" si="18"/>
        <v>4.8084665432406819</v>
      </c>
      <c r="AX251" s="214">
        <f t="shared" si="19"/>
        <v>0.55314009755772442</v>
      </c>
    </row>
    <row r="252" spans="1:50">
      <c r="A252" s="199">
        <v>18</v>
      </c>
      <c r="B252" s="199" t="s">
        <v>135</v>
      </c>
      <c r="C252" s="199" t="s">
        <v>135</v>
      </c>
      <c r="D252" s="199" t="s">
        <v>52</v>
      </c>
      <c r="E252" s="199" t="s">
        <v>53</v>
      </c>
      <c r="F252" s="199" t="s">
        <v>54</v>
      </c>
      <c r="G252" s="199" t="s">
        <v>55</v>
      </c>
      <c r="H252" s="198"/>
      <c r="I252" s="199" t="s">
        <v>136</v>
      </c>
      <c r="J252" s="198"/>
      <c r="K252" s="199">
        <v>0</v>
      </c>
      <c r="L252" s="199">
        <v>0</v>
      </c>
      <c r="M252" s="200">
        <v>0</v>
      </c>
      <c r="N252" s="200">
        <v>0</v>
      </c>
      <c r="O252" s="198"/>
      <c r="P252" s="198"/>
      <c r="Q252" s="199" t="s">
        <v>137</v>
      </c>
      <c r="R252" s="200">
        <v>133.96</v>
      </c>
      <c r="S252" s="200">
        <v>133.96</v>
      </c>
      <c r="T252" s="198"/>
      <c r="U252" s="198"/>
      <c r="V252" s="198"/>
      <c r="W252" s="198"/>
      <c r="X252" s="198"/>
      <c r="Y252" s="198"/>
      <c r="Z252" s="198"/>
      <c r="AA252" s="199" t="s">
        <v>63</v>
      </c>
      <c r="AB252" s="199" t="s">
        <v>64</v>
      </c>
      <c r="AC252" s="199" t="s">
        <v>138</v>
      </c>
      <c r="AD252" s="199" t="s">
        <v>88</v>
      </c>
      <c r="AE252" s="199" t="s">
        <v>67</v>
      </c>
      <c r="AF252" s="199">
        <v>136151</v>
      </c>
      <c r="AG252" s="199" t="s">
        <v>89</v>
      </c>
      <c r="AH252" s="199">
        <v>2</v>
      </c>
      <c r="AI252" s="199" t="s">
        <v>84</v>
      </c>
      <c r="AJ252" s="199">
        <v>10</v>
      </c>
      <c r="AK252" s="199">
        <v>3200</v>
      </c>
      <c r="AL252" s="199">
        <v>3200</v>
      </c>
      <c r="AM252" s="199">
        <v>130</v>
      </c>
      <c r="AN252" s="200">
        <v>6.2954651293300006E-5</v>
      </c>
      <c r="AO252" s="201">
        <v>1</v>
      </c>
      <c r="AP252" s="214">
        <f t="shared" si="15"/>
        <v>6.2954651293300006E-5</v>
      </c>
      <c r="AQ252" s="202">
        <v>4.3715109999999999</v>
      </c>
      <c r="AR252" s="203">
        <v>0.45284999999999997</v>
      </c>
      <c r="AS252" s="214">
        <f t="shared" si="16"/>
        <v>2.7520695062982519E-4</v>
      </c>
      <c r="AT252" s="214">
        <f t="shared" si="17"/>
        <v>2.8509013838170906E-5</v>
      </c>
      <c r="AU252" s="201">
        <v>0.68879999999999997</v>
      </c>
      <c r="AV252" s="201">
        <v>0.78210000000000002</v>
      </c>
      <c r="AW252" s="214">
        <f t="shared" si="18"/>
        <v>1.8956254759382358E-4</v>
      </c>
      <c r="AX252" s="214">
        <f t="shared" si="19"/>
        <v>2.2296899722833466E-5</v>
      </c>
    </row>
    <row r="253" spans="1:50">
      <c r="A253" s="199">
        <v>18</v>
      </c>
      <c r="B253" s="199" t="s">
        <v>135</v>
      </c>
      <c r="C253" s="199" t="s">
        <v>135</v>
      </c>
      <c r="D253" s="199" t="s">
        <v>52</v>
      </c>
      <c r="E253" s="199" t="s">
        <v>53</v>
      </c>
      <c r="F253" s="199" t="s">
        <v>54</v>
      </c>
      <c r="G253" s="199" t="s">
        <v>55</v>
      </c>
      <c r="H253" s="198"/>
      <c r="I253" s="199" t="s">
        <v>136</v>
      </c>
      <c r="J253" s="198"/>
      <c r="K253" s="199">
        <v>0</v>
      </c>
      <c r="L253" s="199">
        <v>0</v>
      </c>
      <c r="M253" s="200">
        <v>0</v>
      </c>
      <c r="N253" s="200">
        <v>0</v>
      </c>
      <c r="O253" s="198"/>
      <c r="P253" s="198"/>
      <c r="Q253" s="199" t="s">
        <v>137</v>
      </c>
      <c r="R253" s="200">
        <v>133.96</v>
      </c>
      <c r="S253" s="200">
        <v>133.96</v>
      </c>
      <c r="T253" s="198"/>
      <c r="U253" s="198"/>
      <c r="V253" s="198"/>
      <c r="W253" s="198"/>
      <c r="X253" s="198"/>
      <c r="Y253" s="198"/>
      <c r="Z253" s="198"/>
      <c r="AA253" s="199" t="s">
        <v>63</v>
      </c>
      <c r="AB253" s="199" t="s">
        <v>64</v>
      </c>
      <c r="AC253" s="199" t="s">
        <v>138</v>
      </c>
      <c r="AD253" s="199" t="s">
        <v>88</v>
      </c>
      <c r="AE253" s="199" t="s">
        <v>67</v>
      </c>
      <c r="AF253" s="199">
        <v>136175</v>
      </c>
      <c r="AG253" s="199" t="s">
        <v>89</v>
      </c>
      <c r="AH253" s="199">
        <v>2</v>
      </c>
      <c r="AI253" s="199" t="s">
        <v>70</v>
      </c>
      <c r="AJ253" s="199">
        <v>13</v>
      </c>
      <c r="AK253" s="199">
        <v>6460</v>
      </c>
      <c r="AL253" s="199">
        <v>6460</v>
      </c>
      <c r="AM253" s="199">
        <v>133</v>
      </c>
      <c r="AN253" s="200">
        <v>1.5918017237499998E-2</v>
      </c>
      <c r="AO253" s="201">
        <v>0.999</v>
      </c>
      <c r="AP253" s="214">
        <f t="shared" si="15"/>
        <v>1.5902099220262499E-2</v>
      </c>
      <c r="AQ253" s="202">
        <v>2.6886009999999998</v>
      </c>
      <c r="AR253" s="203">
        <v>0.25939000000000001</v>
      </c>
      <c r="AS253" s="214">
        <f t="shared" si="16"/>
        <v>4.2754399865696971E-2</v>
      </c>
      <c r="AT253" s="214">
        <f t="shared" si="17"/>
        <v>4.1248455167438892E-3</v>
      </c>
      <c r="AU253" s="201">
        <v>0.68879999999999997</v>
      </c>
      <c r="AV253" s="201">
        <v>0.78210000000000002</v>
      </c>
      <c r="AW253" s="214">
        <f t="shared" si="18"/>
        <v>2.9449230627492072E-2</v>
      </c>
      <c r="AX253" s="214">
        <f t="shared" si="19"/>
        <v>3.2260416786453958E-3</v>
      </c>
    </row>
    <row r="254" spans="1:50">
      <c r="A254" s="199">
        <v>18</v>
      </c>
      <c r="B254" s="199" t="s">
        <v>135</v>
      </c>
      <c r="C254" s="199" t="s">
        <v>135</v>
      </c>
      <c r="D254" s="199" t="s">
        <v>52</v>
      </c>
      <c r="E254" s="199" t="s">
        <v>53</v>
      </c>
      <c r="F254" s="199" t="s">
        <v>54</v>
      </c>
      <c r="G254" s="199" t="s">
        <v>55</v>
      </c>
      <c r="H254" s="198"/>
      <c r="I254" s="199" t="s">
        <v>136</v>
      </c>
      <c r="J254" s="198"/>
      <c r="K254" s="199">
        <v>0</v>
      </c>
      <c r="L254" s="199">
        <v>0</v>
      </c>
      <c r="M254" s="200">
        <v>0</v>
      </c>
      <c r="N254" s="200">
        <v>0</v>
      </c>
      <c r="O254" s="198"/>
      <c r="P254" s="198"/>
      <c r="Q254" s="199" t="s">
        <v>137</v>
      </c>
      <c r="R254" s="200">
        <v>133.96</v>
      </c>
      <c r="S254" s="200">
        <v>133.96</v>
      </c>
      <c r="T254" s="198"/>
      <c r="U254" s="198"/>
      <c r="V254" s="198"/>
      <c r="W254" s="198"/>
      <c r="X254" s="198"/>
      <c r="Y254" s="198"/>
      <c r="Z254" s="198"/>
      <c r="AA254" s="199" t="s">
        <v>63</v>
      </c>
      <c r="AB254" s="199" t="s">
        <v>64</v>
      </c>
      <c r="AC254" s="199" t="s">
        <v>138</v>
      </c>
      <c r="AD254" s="199" t="s">
        <v>88</v>
      </c>
      <c r="AE254" s="199" t="s">
        <v>67</v>
      </c>
      <c r="AF254" s="199">
        <v>136497</v>
      </c>
      <c r="AG254" s="199" t="s">
        <v>89</v>
      </c>
      <c r="AH254" s="199">
        <v>2</v>
      </c>
      <c r="AI254" s="199" t="s">
        <v>84</v>
      </c>
      <c r="AJ254" s="199">
        <v>10</v>
      </c>
      <c r="AK254" s="199">
        <v>3200</v>
      </c>
      <c r="AL254" s="199">
        <v>3200</v>
      </c>
      <c r="AM254" s="199">
        <v>130</v>
      </c>
      <c r="AN254" s="200">
        <v>0.165999926204</v>
      </c>
      <c r="AO254" s="201">
        <v>1</v>
      </c>
      <c r="AP254" s="214">
        <f t="shared" si="15"/>
        <v>0.165999926204</v>
      </c>
      <c r="AQ254" s="202">
        <v>4.3715109999999999</v>
      </c>
      <c r="AR254" s="203">
        <v>0.45284999999999997</v>
      </c>
      <c r="AS254" s="214">
        <f t="shared" si="16"/>
        <v>0.7256705033999743</v>
      </c>
      <c r="AT254" s="214">
        <f t="shared" si="17"/>
        <v>7.5173066581481401E-2</v>
      </c>
      <c r="AU254" s="201">
        <v>0.68879999999999997</v>
      </c>
      <c r="AV254" s="201">
        <v>0.78210000000000002</v>
      </c>
      <c r="AW254" s="214">
        <f t="shared" si="18"/>
        <v>0.4998418427419023</v>
      </c>
      <c r="AX254" s="214">
        <f t="shared" si="19"/>
        <v>5.8792855373376605E-2</v>
      </c>
    </row>
    <row r="255" spans="1:50">
      <c r="A255" s="199">
        <v>18</v>
      </c>
      <c r="B255" s="199" t="s">
        <v>135</v>
      </c>
      <c r="C255" s="199" t="s">
        <v>135</v>
      </c>
      <c r="D255" s="199" t="s">
        <v>52</v>
      </c>
      <c r="E255" s="199" t="s">
        <v>53</v>
      </c>
      <c r="F255" s="199" t="s">
        <v>54</v>
      </c>
      <c r="G255" s="199" t="s">
        <v>55</v>
      </c>
      <c r="H255" s="198"/>
      <c r="I255" s="199" t="s">
        <v>136</v>
      </c>
      <c r="J255" s="198"/>
      <c r="K255" s="199">
        <v>0</v>
      </c>
      <c r="L255" s="199">
        <v>0</v>
      </c>
      <c r="M255" s="200">
        <v>0</v>
      </c>
      <c r="N255" s="200">
        <v>0</v>
      </c>
      <c r="O255" s="198"/>
      <c r="P255" s="198"/>
      <c r="Q255" s="199" t="s">
        <v>137</v>
      </c>
      <c r="R255" s="200">
        <v>133.96</v>
      </c>
      <c r="S255" s="200">
        <v>133.96</v>
      </c>
      <c r="T255" s="198"/>
      <c r="U255" s="198"/>
      <c r="V255" s="198"/>
      <c r="W255" s="198"/>
      <c r="X255" s="198"/>
      <c r="Y255" s="198"/>
      <c r="Z255" s="198"/>
      <c r="AA255" s="199" t="s">
        <v>63</v>
      </c>
      <c r="AB255" s="199" t="s">
        <v>64</v>
      </c>
      <c r="AC255" s="199" t="s">
        <v>138</v>
      </c>
      <c r="AD255" s="199" t="s">
        <v>88</v>
      </c>
      <c r="AE255" s="199" t="s">
        <v>67</v>
      </c>
      <c r="AF255" s="199">
        <v>135972</v>
      </c>
      <c r="AG255" s="199" t="s">
        <v>89</v>
      </c>
      <c r="AH255" s="199">
        <v>2</v>
      </c>
      <c r="AI255" s="199" t="s">
        <v>90</v>
      </c>
      <c r="AJ255" s="199">
        <v>7</v>
      </c>
      <c r="AK255" s="199">
        <v>2110</v>
      </c>
      <c r="AL255" s="199">
        <v>2110</v>
      </c>
      <c r="AM255" s="199">
        <v>127</v>
      </c>
      <c r="AN255" s="200">
        <v>4.0061160243099997E-2</v>
      </c>
      <c r="AO255" s="201">
        <v>1</v>
      </c>
      <c r="AP255" s="214">
        <f t="shared" si="15"/>
        <v>4.0061160243099997E-2</v>
      </c>
      <c r="AQ255" s="202">
        <v>6.7567469999999998</v>
      </c>
      <c r="AR255" s="203">
        <v>2.20899</v>
      </c>
      <c r="AS255" s="214">
        <f t="shared" si="16"/>
        <v>0.27068312428908514</v>
      </c>
      <c r="AT255" s="214">
        <f t="shared" si="17"/>
        <v>8.8494702365405464E-2</v>
      </c>
      <c r="AU255" s="201">
        <v>0.68879999999999997</v>
      </c>
      <c r="AV255" s="201">
        <v>0.78210000000000002</v>
      </c>
      <c r="AW255" s="214">
        <f t="shared" si="18"/>
        <v>0.18644653601032185</v>
      </c>
      <c r="AX255" s="214">
        <f t="shared" si="19"/>
        <v>6.9211706719983612E-2</v>
      </c>
    </row>
    <row r="256" spans="1:50">
      <c r="A256" s="199">
        <v>18</v>
      </c>
      <c r="B256" s="199" t="s">
        <v>135</v>
      </c>
      <c r="C256" s="199" t="s">
        <v>135</v>
      </c>
      <c r="D256" s="199" t="s">
        <v>52</v>
      </c>
      <c r="E256" s="199" t="s">
        <v>53</v>
      </c>
      <c r="F256" s="199" t="s">
        <v>54</v>
      </c>
      <c r="G256" s="199" t="s">
        <v>55</v>
      </c>
      <c r="H256" s="198"/>
      <c r="I256" s="199" t="s">
        <v>136</v>
      </c>
      <c r="J256" s="198"/>
      <c r="K256" s="199">
        <v>0</v>
      </c>
      <c r="L256" s="199">
        <v>0</v>
      </c>
      <c r="M256" s="200">
        <v>0</v>
      </c>
      <c r="N256" s="200">
        <v>0</v>
      </c>
      <c r="O256" s="198"/>
      <c r="P256" s="198"/>
      <c r="Q256" s="199" t="s">
        <v>137</v>
      </c>
      <c r="R256" s="200">
        <v>133.96</v>
      </c>
      <c r="S256" s="200">
        <v>133.96</v>
      </c>
      <c r="T256" s="198"/>
      <c r="U256" s="198"/>
      <c r="V256" s="198"/>
      <c r="W256" s="198"/>
      <c r="X256" s="198"/>
      <c r="Y256" s="198"/>
      <c r="Z256" s="198"/>
      <c r="AA256" s="199" t="s">
        <v>63</v>
      </c>
      <c r="AB256" s="199" t="s">
        <v>64</v>
      </c>
      <c r="AC256" s="199" t="s">
        <v>138</v>
      </c>
      <c r="AD256" s="199" t="s">
        <v>88</v>
      </c>
      <c r="AE256" s="199" t="s">
        <v>67</v>
      </c>
      <c r="AF256" s="199">
        <v>135488</v>
      </c>
      <c r="AG256" s="199" t="s">
        <v>89</v>
      </c>
      <c r="AH256" s="199">
        <v>2</v>
      </c>
      <c r="AI256" s="199" t="s">
        <v>84</v>
      </c>
      <c r="AJ256" s="199">
        <v>10</v>
      </c>
      <c r="AK256" s="199">
        <v>3100</v>
      </c>
      <c r="AL256" s="199">
        <v>1180</v>
      </c>
      <c r="AM256" s="199">
        <v>130</v>
      </c>
      <c r="AN256" s="200">
        <v>0.11289302359800001</v>
      </c>
      <c r="AO256" s="201">
        <v>1</v>
      </c>
      <c r="AP256" s="214">
        <f t="shared" si="15"/>
        <v>0.11289302359800001</v>
      </c>
      <c r="AQ256" s="202">
        <v>4.3715109999999999</v>
      </c>
      <c r="AR256" s="203">
        <v>0.45284999999999997</v>
      </c>
      <c r="AS256" s="214">
        <f t="shared" si="16"/>
        <v>0.4935130944819166</v>
      </c>
      <c r="AT256" s="214">
        <f t="shared" si="17"/>
        <v>5.11236057363543E-2</v>
      </c>
      <c r="AU256" s="201">
        <v>0.68879999999999997</v>
      </c>
      <c r="AV256" s="201">
        <v>0.78210000000000002</v>
      </c>
      <c r="AW256" s="214">
        <f t="shared" si="18"/>
        <v>0.33993181947914414</v>
      </c>
      <c r="AX256" s="214">
        <f t="shared" si="19"/>
        <v>3.9983772046402702E-2</v>
      </c>
    </row>
    <row r="257" spans="40:50">
      <c r="AN257" s="212">
        <f>SUM(AN2:AN256)</f>
        <v>133.94249948778253</v>
      </c>
      <c r="AP257" s="214">
        <f>SUM(AP2:AP256)</f>
        <v>133.92794738305798</v>
      </c>
      <c r="AW257" s="214">
        <f>SUM(AW2:AW256)</f>
        <v>600.60468418785422</v>
      </c>
      <c r="AX257" s="214">
        <f>SUM(AX2:AX256)</f>
        <v>94.287174906264028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X52"/>
  <sheetViews>
    <sheetView topLeftCell="AC1" workbookViewId="0">
      <pane ySplit="1" topLeftCell="A17" activePane="bottomLeft" state="frozen"/>
      <selection activeCell="AC1" sqref="AC1"/>
      <selection pane="bottomLeft" activeCell="AX2" sqref="AX2:AX52"/>
    </sheetView>
  </sheetViews>
  <sheetFormatPr defaultRowHeight="15"/>
  <cols>
    <col min="1" max="1" width="3" bestFit="1" customWidth="1"/>
    <col min="2" max="3" width="1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3.7109375" bestFit="1" customWidth="1"/>
    <col min="15" max="15" width="7" bestFit="1" customWidth="1"/>
    <col min="16" max="16" width="10.140625" bestFit="1" customWidth="1"/>
    <col min="17" max="17" width="15.710937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4.4257812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6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86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6" t="s">
        <v>6</v>
      </c>
      <c r="H1" s="86" t="s">
        <v>7</v>
      </c>
      <c r="I1" s="86" t="s">
        <v>8</v>
      </c>
      <c r="J1" s="86" t="s">
        <v>9</v>
      </c>
      <c r="K1" s="86" t="s">
        <v>10</v>
      </c>
      <c r="L1" s="86" t="s">
        <v>11</v>
      </c>
      <c r="M1" s="87" t="s">
        <v>12</v>
      </c>
      <c r="N1" s="87" t="s">
        <v>13</v>
      </c>
      <c r="O1" s="86" t="s">
        <v>14</v>
      </c>
      <c r="P1" s="86" t="s">
        <v>15</v>
      </c>
      <c r="Q1" s="86" t="s">
        <v>16</v>
      </c>
      <c r="R1" s="87" t="s">
        <v>17</v>
      </c>
      <c r="S1" s="87" t="s">
        <v>18</v>
      </c>
      <c r="T1" s="86" t="s">
        <v>19</v>
      </c>
      <c r="U1" s="86" t="s">
        <v>20</v>
      </c>
      <c r="V1" s="86" t="s">
        <v>21</v>
      </c>
      <c r="W1" s="86" t="s">
        <v>22</v>
      </c>
      <c r="X1" s="86" t="s">
        <v>23</v>
      </c>
      <c r="Y1" s="86" t="s">
        <v>24</v>
      </c>
      <c r="Z1" s="86" t="s">
        <v>25</v>
      </c>
      <c r="AA1" s="86" t="s">
        <v>26</v>
      </c>
      <c r="AB1" s="86" t="s">
        <v>27</v>
      </c>
      <c r="AC1" s="86" t="s">
        <v>28</v>
      </c>
      <c r="AD1" s="86" t="s">
        <v>29</v>
      </c>
      <c r="AE1" s="86" t="s">
        <v>30</v>
      </c>
      <c r="AF1" s="86" t="s">
        <v>31</v>
      </c>
      <c r="AG1" s="86" t="s">
        <v>32</v>
      </c>
      <c r="AH1" s="86" t="s">
        <v>33</v>
      </c>
      <c r="AI1" s="86" t="s">
        <v>34</v>
      </c>
      <c r="AJ1" s="86" t="s">
        <v>35</v>
      </c>
      <c r="AK1" s="86" t="s">
        <v>36</v>
      </c>
      <c r="AL1" s="86" t="s">
        <v>37</v>
      </c>
      <c r="AM1" s="86" t="s">
        <v>38</v>
      </c>
      <c r="AN1" s="87" t="s">
        <v>49</v>
      </c>
      <c r="AO1" s="88" t="s">
        <v>39</v>
      </c>
      <c r="AP1" s="89" t="s">
        <v>40</v>
      </c>
      <c r="AQ1" s="89" t="s">
        <v>41</v>
      </c>
      <c r="AR1" s="90" t="s">
        <v>42</v>
      </c>
      <c r="AS1" s="89" t="s">
        <v>43</v>
      </c>
      <c r="AT1" s="89" t="s">
        <v>44</v>
      </c>
      <c r="AU1" s="88" t="s">
        <v>45</v>
      </c>
      <c r="AV1" s="88" t="s">
        <v>46</v>
      </c>
      <c r="AW1" s="89" t="s">
        <v>47</v>
      </c>
      <c r="AX1" s="89" t="s">
        <v>48</v>
      </c>
    </row>
    <row r="2" spans="1:50">
      <c r="A2" s="205">
        <v>19</v>
      </c>
      <c r="B2" s="205" t="s">
        <v>149</v>
      </c>
      <c r="C2" s="205" t="s">
        <v>149</v>
      </c>
      <c r="D2" s="205" t="s">
        <v>52</v>
      </c>
      <c r="E2" s="205" t="s">
        <v>53</v>
      </c>
      <c r="F2" s="205" t="s">
        <v>54</v>
      </c>
      <c r="G2" s="205" t="s">
        <v>55</v>
      </c>
      <c r="H2" s="204"/>
      <c r="I2" s="205" t="s">
        <v>136</v>
      </c>
      <c r="J2" s="204"/>
      <c r="K2" s="205">
        <v>0</v>
      </c>
      <c r="L2" s="205">
        <v>0</v>
      </c>
      <c r="M2" s="206">
        <v>0</v>
      </c>
      <c r="N2" s="206">
        <v>0</v>
      </c>
      <c r="O2" s="204"/>
      <c r="P2" s="204"/>
      <c r="Q2" s="205" t="s">
        <v>137</v>
      </c>
      <c r="R2" s="206">
        <v>43.49</v>
      </c>
      <c r="S2" s="206">
        <v>43.49</v>
      </c>
      <c r="T2" s="204"/>
      <c r="U2" s="204"/>
      <c r="V2" s="204"/>
      <c r="W2" s="204"/>
      <c r="X2" s="204"/>
      <c r="Y2" s="204"/>
      <c r="Z2" s="204"/>
      <c r="AA2" s="205" t="s">
        <v>63</v>
      </c>
      <c r="AB2" s="205" t="s">
        <v>64</v>
      </c>
      <c r="AC2" s="205" t="s">
        <v>150</v>
      </c>
      <c r="AD2" s="205" t="s">
        <v>151</v>
      </c>
      <c r="AE2" s="205" t="s">
        <v>152</v>
      </c>
      <c r="AF2" s="205">
        <v>130890</v>
      </c>
      <c r="AG2" s="205" t="s">
        <v>68</v>
      </c>
      <c r="AH2" s="205">
        <v>1</v>
      </c>
      <c r="AI2" s="205" t="s">
        <v>70</v>
      </c>
      <c r="AJ2" s="205">
        <v>13</v>
      </c>
      <c r="AK2" s="205">
        <v>6460</v>
      </c>
      <c r="AL2" s="205">
        <v>6460</v>
      </c>
      <c r="AM2" s="205">
        <v>113</v>
      </c>
      <c r="AN2" s="206">
        <v>6.9355018975800001E-2</v>
      </c>
      <c r="AO2" s="207">
        <v>0.999</v>
      </c>
      <c r="AP2" s="208">
        <f>AN2*AO2</f>
        <v>6.9285663956824201E-2</v>
      </c>
      <c r="AQ2" s="208">
        <v>2.6718839999999999</v>
      </c>
      <c r="AR2" s="209">
        <v>8.8819999999999996E-2</v>
      </c>
      <c r="AS2" s="208">
        <f>AP2*AQ2</f>
        <v>0.18512325695561527</v>
      </c>
      <c r="AT2" s="208">
        <f>AP2*AR2</f>
        <v>6.1539526726451252E-3</v>
      </c>
      <c r="AU2" s="207">
        <v>0.873</v>
      </c>
      <c r="AV2" s="207">
        <v>0.76949999999999996</v>
      </c>
      <c r="AW2" s="208">
        <f>AS2*AU2</f>
        <v>0.16161260332225214</v>
      </c>
      <c r="AX2" s="208">
        <f>AT2*AV2</f>
        <v>4.7354665816004239E-3</v>
      </c>
    </row>
    <row r="3" spans="1:50">
      <c r="A3" s="205">
        <v>19</v>
      </c>
      <c r="B3" s="205" t="s">
        <v>149</v>
      </c>
      <c r="C3" s="205" t="s">
        <v>149</v>
      </c>
      <c r="D3" s="205" t="s">
        <v>52</v>
      </c>
      <c r="E3" s="205" t="s">
        <v>53</v>
      </c>
      <c r="F3" s="205" t="s">
        <v>54</v>
      </c>
      <c r="G3" s="205" t="s">
        <v>55</v>
      </c>
      <c r="H3" s="204"/>
      <c r="I3" s="205" t="s">
        <v>136</v>
      </c>
      <c r="J3" s="204"/>
      <c r="K3" s="205">
        <v>0</v>
      </c>
      <c r="L3" s="205">
        <v>0</v>
      </c>
      <c r="M3" s="206">
        <v>0</v>
      </c>
      <c r="N3" s="206">
        <v>0</v>
      </c>
      <c r="O3" s="204"/>
      <c r="P3" s="204"/>
      <c r="Q3" s="205" t="s">
        <v>137</v>
      </c>
      <c r="R3" s="206">
        <v>43.49</v>
      </c>
      <c r="S3" s="206">
        <v>43.49</v>
      </c>
      <c r="T3" s="204"/>
      <c r="U3" s="204"/>
      <c r="V3" s="204"/>
      <c r="W3" s="204"/>
      <c r="X3" s="204"/>
      <c r="Y3" s="204"/>
      <c r="Z3" s="204"/>
      <c r="AA3" s="205" t="s">
        <v>63</v>
      </c>
      <c r="AB3" s="205" t="s">
        <v>64</v>
      </c>
      <c r="AC3" s="205" t="s">
        <v>150</v>
      </c>
      <c r="AD3" s="205" t="s">
        <v>151</v>
      </c>
      <c r="AE3" s="205" t="s">
        <v>152</v>
      </c>
      <c r="AF3" s="205">
        <v>127951</v>
      </c>
      <c r="AG3" s="205" t="s">
        <v>68</v>
      </c>
      <c r="AH3" s="205">
        <v>1</v>
      </c>
      <c r="AI3" s="205" t="s">
        <v>96</v>
      </c>
      <c r="AJ3" s="205">
        <v>2</v>
      </c>
      <c r="AK3" s="205">
        <v>1200</v>
      </c>
      <c r="AL3" s="205">
        <v>1200</v>
      </c>
      <c r="AM3" s="205">
        <v>102</v>
      </c>
      <c r="AN3" s="206">
        <v>1.5874276945500001</v>
      </c>
      <c r="AO3" s="207">
        <v>1</v>
      </c>
      <c r="AP3" s="214">
        <f t="shared" ref="AP3:AP51" si="0">AN3*AO3</f>
        <v>1.5874276945500001</v>
      </c>
      <c r="AQ3" s="208">
        <v>7.5610790000000003</v>
      </c>
      <c r="AR3" s="209">
        <v>1.22292</v>
      </c>
      <c r="AS3" s="214">
        <f t="shared" ref="AS3:AS51" si="1">AP3*AQ3</f>
        <v>12.002666205280422</v>
      </c>
      <c r="AT3" s="214">
        <f t="shared" ref="AT3:AT51" si="2">AP3*AR3</f>
        <v>1.9412970762190862</v>
      </c>
      <c r="AU3" s="207">
        <v>0.873</v>
      </c>
      <c r="AV3" s="207">
        <v>0.76949999999999996</v>
      </c>
      <c r="AW3" s="214">
        <f t="shared" ref="AW3:AW51" si="3">AS3*AU3</f>
        <v>10.478327597209809</v>
      </c>
      <c r="AX3" s="214">
        <f t="shared" ref="AX3:AX51" si="4">AT3*AV3</f>
        <v>1.4938281001505869</v>
      </c>
    </row>
    <row r="4" spans="1:50">
      <c r="A4" s="205">
        <v>19</v>
      </c>
      <c r="B4" s="205" t="s">
        <v>149</v>
      </c>
      <c r="C4" s="205" t="s">
        <v>149</v>
      </c>
      <c r="D4" s="205" t="s">
        <v>52</v>
      </c>
      <c r="E4" s="205" t="s">
        <v>53</v>
      </c>
      <c r="F4" s="205" t="s">
        <v>54</v>
      </c>
      <c r="G4" s="205" t="s">
        <v>55</v>
      </c>
      <c r="H4" s="204"/>
      <c r="I4" s="205" t="s">
        <v>136</v>
      </c>
      <c r="J4" s="204"/>
      <c r="K4" s="205">
        <v>0</v>
      </c>
      <c r="L4" s="205">
        <v>0</v>
      </c>
      <c r="M4" s="206">
        <v>0</v>
      </c>
      <c r="N4" s="206">
        <v>0</v>
      </c>
      <c r="O4" s="204"/>
      <c r="P4" s="204"/>
      <c r="Q4" s="205" t="s">
        <v>137</v>
      </c>
      <c r="R4" s="206">
        <v>43.49</v>
      </c>
      <c r="S4" s="206">
        <v>43.49</v>
      </c>
      <c r="T4" s="204"/>
      <c r="U4" s="204"/>
      <c r="V4" s="204"/>
      <c r="W4" s="204"/>
      <c r="X4" s="204"/>
      <c r="Y4" s="204"/>
      <c r="Z4" s="204"/>
      <c r="AA4" s="205" t="s">
        <v>63</v>
      </c>
      <c r="AB4" s="205" t="s">
        <v>64</v>
      </c>
      <c r="AC4" s="205" t="s">
        <v>150</v>
      </c>
      <c r="AD4" s="205" t="s">
        <v>151</v>
      </c>
      <c r="AE4" s="205" t="s">
        <v>152</v>
      </c>
      <c r="AF4" s="205">
        <v>130926</v>
      </c>
      <c r="AG4" s="205" t="s">
        <v>68</v>
      </c>
      <c r="AH4" s="205">
        <v>1</v>
      </c>
      <c r="AI4" s="205" t="s">
        <v>122</v>
      </c>
      <c r="AJ4" s="205">
        <v>9</v>
      </c>
      <c r="AK4" s="205">
        <v>2240</v>
      </c>
      <c r="AL4" s="205">
        <v>2240</v>
      </c>
      <c r="AM4" s="205">
        <v>109</v>
      </c>
      <c r="AN4" s="206">
        <v>0.68580314106600004</v>
      </c>
      <c r="AO4" s="207">
        <v>1</v>
      </c>
      <c r="AP4" s="214">
        <f t="shared" si="0"/>
        <v>0.68580314106600004</v>
      </c>
      <c r="AQ4" s="208">
        <v>5.5371319999999997</v>
      </c>
      <c r="AR4" s="209">
        <v>1.09443</v>
      </c>
      <c r="AS4" s="214">
        <f t="shared" si="1"/>
        <v>3.7973825180970628</v>
      </c>
      <c r="AT4" s="214">
        <f t="shared" si="2"/>
        <v>0.75056353167686241</v>
      </c>
      <c r="AU4" s="207">
        <v>0.873</v>
      </c>
      <c r="AV4" s="207">
        <v>0.76949999999999996</v>
      </c>
      <c r="AW4" s="214">
        <f t="shared" si="3"/>
        <v>3.3151149382987359</v>
      </c>
      <c r="AX4" s="214">
        <f t="shared" si="4"/>
        <v>0.57755863762534554</v>
      </c>
    </row>
    <row r="5" spans="1:50">
      <c r="A5" s="205">
        <v>19</v>
      </c>
      <c r="B5" s="205" t="s">
        <v>149</v>
      </c>
      <c r="C5" s="205" t="s">
        <v>149</v>
      </c>
      <c r="D5" s="205" t="s">
        <v>52</v>
      </c>
      <c r="E5" s="205" t="s">
        <v>53</v>
      </c>
      <c r="F5" s="205" t="s">
        <v>54</v>
      </c>
      <c r="G5" s="205" t="s">
        <v>55</v>
      </c>
      <c r="H5" s="204"/>
      <c r="I5" s="205" t="s">
        <v>136</v>
      </c>
      <c r="J5" s="204"/>
      <c r="K5" s="205">
        <v>0</v>
      </c>
      <c r="L5" s="205">
        <v>0</v>
      </c>
      <c r="M5" s="206">
        <v>0</v>
      </c>
      <c r="N5" s="206">
        <v>0</v>
      </c>
      <c r="O5" s="204"/>
      <c r="P5" s="204"/>
      <c r="Q5" s="205" t="s">
        <v>137</v>
      </c>
      <c r="R5" s="206">
        <v>43.49</v>
      </c>
      <c r="S5" s="206">
        <v>43.49</v>
      </c>
      <c r="T5" s="204"/>
      <c r="U5" s="204"/>
      <c r="V5" s="204"/>
      <c r="W5" s="204"/>
      <c r="X5" s="204"/>
      <c r="Y5" s="204"/>
      <c r="Z5" s="204"/>
      <c r="AA5" s="205" t="s">
        <v>63</v>
      </c>
      <c r="AB5" s="205" t="s">
        <v>64</v>
      </c>
      <c r="AC5" s="205" t="s">
        <v>150</v>
      </c>
      <c r="AD5" s="205" t="s">
        <v>151</v>
      </c>
      <c r="AE5" s="205" t="s">
        <v>152</v>
      </c>
      <c r="AF5" s="205">
        <v>129512</v>
      </c>
      <c r="AG5" s="205" t="s">
        <v>68</v>
      </c>
      <c r="AH5" s="205">
        <v>1</v>
      </c>
      <c r="AI5" s="205" t="s">
        <v>122</v>
      </c>
      <c r="AJ5" s="205">
        <v>9</v>
      </c>
      <c r="AK5" s="205">
        <v>2240</v>
      </c>
      <c r="AL5" s="205">
        <v>2240</v>
      </c>
      <c r="AM5" s="205">
        <v>109</v>
      </c>
      <c r="AN5" s="206">
        <v>0.161578345846</v>
      </c>
      <c r="AO5" s="207">
        <v>1</v>
      </c>
      <c r="AP5" s="214">
        <f t="shared" si="0"/>
        <v>0.161578345846</v>
      </c>
      <c r="AQ5" s="208">
        <v>5.5371319999999997</v>
      </c>
      <c r="AR5" s="209">
        <v>1.09443</v>
      </c>
      <c r="AS5" s="214">
        <f t="shared" si="1"/>
        <v>0.8946806292909536</v>
      </c>
      <c r="AT5" s="214">
        <f t="shared" si="2"/>
        <v>0.17683618904423778</v>
      </c>
      <c r="AU5" s="207">
        <v>0.873</v>
      </c>
      <c r="AV5" s="207">
        <v>0.76949999999999996</v>
      </c>
      <c r="AW5" s="214">
        <f t="shared" si="3"/>
        <v>0.78105618937100252</v>
      </c>
      <c r="AX5" s="214">
        <f t="shared" si="4"/>
        <v>0.13607544746954098</v>
      </c>
    </row>
    <row r="6" spans="1:50">
      <c r="A6" s="205">
        <v>19</v>
      </c>
      <c r="B6" s="205" t="s">
        <v>149</v>
      </c>
      <c r="C6" s="205" t="s">
        <v>149</v>
      </c>
      <c r="D6" s="205" t="s">
        <v>52</v>
      </c>
      <c r="E6" s="205" t="s">
        <v>53</v>
      </c>
      <c r="F6" s="205" t="s">
        <v>54</v>
      </c>
      <c r="G6" s="205" t="s">
        <v>55</v>
      </c>
      <c r="H6" s="204"/>
      <c r="I6" s="205" t="s">
        <v>136</v>
      </c>
      <c r="J6" s="204"/>
      <c r="K6" s="205">
        <v>0</v>
      </c>
      <c r="L6" s="205">
        <v>0</v>
      </c>
      <c r="M6" s="206">
        <v>0</v>
      </c>
      <c r="N6" s="206">
        <v>0</v>
      </c>
      <c r="O6" s="204"/>
      <c r="P6" s="204"/>
      <c r="Q6" s="205" t="s">
        <v>137</v>
      </c>
      <c r="R6" s="206">
        <v>43.49</v>
      </c>
      <c r="S6" s="206">
        <v>43.49</v>
      </c>
      <c r="T6" s="204"/>
      <c r="U6" s="204"/>
      <c r="V6" s="204"/>
      <c r="W6" s="204"/>
      <c r="X6" s="204"/>
      <c r="Y6" s="204"/>
      <c r="Z6" s="204"/>
      <c r="AA6" s="205" t="s">
        <v>63</v>
      </c>
      <c r="AB6" s="205" t="s">
        <v>64</v>
      </c>
      <c r="AC6" s="205" t="s">
        <v>150</v>
      </c>
      <c r="AD6" s="205" t="s">
        <v>151</v>
      </c>
      <c r="AE6" s="205" t="s">
        <v>152</v>
      </c>
      <c r="AF6" s="205">
        <v>130823</v>
      </c>
      <c r="AG6" s="205" t="s">
        <v>68</v>
      </c>
      <c r="AH6" s="205">
        <v>1</v>
      </c>
      <c r="AI6" s="205" t="s">
        <v>70</v>
      </c>
      <c r="AJ6" s="205">
        <v>13</v>
      </c>
      <c r="AK6" s="205">
        <v>6170</v>
      </c>
      <c r="AL6" s="205">
        <v>6170</v>
      </c>
      <c r="AM6" s="205">
        <v>113</v>
      </c>
      <c r="AN6" s="206">
        <v>0.34199840823299998</v>
      </c>
      <c r="AO6" s="207">
        <v>0.999</v>
      </c>
      <c r="AP6" s="214">
        <f t="shared" si="0"/>
        <v>0.34165640982476697</v>
      </c>
      <c r="AQ6" s="208">
        <v>2.6718839999999999</v>
      </c>
      <c r="AR6" s="209">
        <v>8.8819999999999996E-2</v>
      </c>
      <c r="AS6" s="214">
        <f t="shared" si="1"/>
        <v>0.91286629490823767</v>
      </c>
      <c r="AT6" s="214">
        <f t="shared" si="2"/>
        <v>3.03459223206358E-2</v>
      </c>
      <c r="AU6" s="207">
        <v>0.873</v>
      </c>
      <c r="AV6" s="207">
        <v>0.76949999999999996</v>
      </c>
      <c r="AW6" s="214">
        <f t="shared" si="3"/>
        <v>0.79693227545489154</v>
      </c>
      <c r="AX6" s="214">
        <f t="shared" si="4"/>
        <v>2.3351187225729247E-2</v>
      </c>
    </row>
    <row r="7" spans="1:50">
      <c r="A7" s="205">
        <v>19</v>
      </c>
      <c r="B7" s="205" t="s">
        <v>149</v>
      </c>
      <c r="C7" s="205" t="s">
        <v>149</v>
      </c>
      <c r="D7" s="205" t="s">
        <v>52</v>
      </c>
      <c r="E7" s="205" t="s">
        <v>53</v>
      </c>
      <c r="F7" s="205" t="s">
        <v>54</v>
      </c>
      <c r="G7" s="205" t="s">
        <v>55</v>
      </c>
      <c r="H7" s="204"/>
      <c r="I7" s="205" t="s">
        <v>136</v>
      </c>
      <c r="J7" s="204"/>
      <c r="K7" s="205">
        <v>0</v>
      </c>
      <c r="L7" s="205">
        <v>0</v>
      </c>
      <c r="M7" s="206">
        <v>0</v>
      </c>
      <c r="N7" s="206">
        <v>0</v>
      </c>
      <c r="O7" s="204"/>
      <c r="P7" s="204"/>
      <c r="Q7" s="205" t="s">
        <v>137</v>
      </c>
      <c r="R7" s="206">
        <v>43.49</v>
      </c>
      <c r="S7" s="206">
        <v>43.49</v>
      </c>
      <c r="T7" s="204"/>
      <c r="U7" s="204"/>
      <c r="V7" s="204"/>
      <c r="W7" s="204"/>
      <c r="X7" s="204"/>
      <c r="Y7" s="204"/>
      <c r="Z7" s="204"/>
      <c r="AA7" s="205" t="s">
        <v>63</v>
      </c>
      <c r="AB7" s="205" t="s">
        <v>64</v>
      </c>
      <c r="AC7" s="205" t="s">
        <v>150</v>
      </c>
      <c r="AD7" s="205" t="s">
        <v>151</v>
      </c>
      <c r="AE7" s="205" t="s">
        <v>152</v>
      </c>
      <c r="AF7" s="205">
        <v>130995</v>
      </c>
      <c r="AG7" s="205" t="s">
        <v>68</v>
      </c>
      <c r="AH7" s="205">
        <v>1</v>
      </c>
      <c r="AI7" s="205" t="s">
        <v>70</v>
      </c>
      <c r="AJ7" s="205">
        <v>13</v>
      </c>
      <c r="AK7" s="205">
        <v>6170</v>
      </c>
      <c r="AL7" s="205">
        <v>6170</v>
      </c>
      <c r="AM7" s="205">
        <v>113</v>
      </c>
      <c r="AN7" s="206">
        <v>8.9704702680399998E-2</v>
      </c>
      <c r="AO7" s="207">
        <v>0.999</v>
      </c>
      <c r="AP7" s="214">
        <f t="shared" si="0"/>
        <v>8.9614997977719602E-2</v>
      </c>
      <c r="AQ7" s="208">
        <v>2.6718839999999999</v>
      </c>
      <c r="AR7" s="209">
        <v>8.8819999999999996E-2</v>
      </c>
      <c r="AS7" s="214">
        <f t="shared" si="1"/>
        <v>0.23944087925670135</v>
      </c>
      <c r="AT7" s="214">
        <f t="shared" si="2"/>
        <v>7.9596041203810544E-3</v>
      </c>
      <c r="AU7" s="207">
        <v>0.873</v>
      </c>
      <c r="AV7" s="207">
        <v>0.76949999999999996</v>
      </c>
      <c r="AW7" s="214">
        <f t="shared" si="3"/>
        <v>0.20903188759110028</v>
      </c>
      <c r="AX7" s="214">
        <f t="shared" si="4"/>
        <v>6.124915370633221E-3</v>
      </c>
    </row>
    <row r="8" spans="1:50">
      <c r="A8" s="205">
        <v>19</v>
      </c>
      <c r="B8" s="205" t="s">
        <v>149</v>
      </c>
      <c r="C8" s="205" t="s">
        <v>149</v>
      </c>
      <c r="D8" s="205" t="s">
        <v>52</v>
      </c>
      <c r="E8" s="205" t="s">
        <v>53</v>
      </c>
      <c r="F8" s="205" t="s">
        <v>54</v>
      </c>
      <c r="G8" s="205" t="s">
        <v>55</v>
      </c>
      <c r="H8" s="204"/>
      <c r="I8" s="205" t="s">
        <v>136</v>
      </c>
      <c r="J8" s="204"/>
      <c r="K8" s="205">
        <v>0</v>
      </c>
      <c r="L8" s="205">
        <v>0</v>
      </c>
      <c r="M8" s="206">
        <v>0</v>
      </c>
      <c r="N8" s="206">
        <v>0</v>
      </c>
      <c r="O8" s="204"/>
      <c r="P8" s="204"/>
      <c r="Q8" s="205" t="s">
        <v>137</v>
      </c>
      <c r="R8" s="206">
        <v>43.49</v>
      </c>
      <c r="S8" s="206">
        <v>43.49</v>
      </c>
      <c r="T8" s="204"/>
      <c r="U8" s="204"/>
      <c r="V8" s="204"/>
      <c r="W8" s="204"/>
      <c r="X8" s="204"/>
      <c r="Y8" s="204"/>
      <c r="Z8" s="204"/>
      <c r="AA8" s="205" t="s">
        <v>63</v>
      </c>
      <c r="AB8" s="205" t="s">
        <v>64</v>
      </c>
      <c r="AC8" s="205" t="s">
        <v>150</v>
      </c>
      <c r="AD8" s="205" t="s">
        <v>151</v>
      </c>
      <c r="AE8" s="205" t="s">
        <v>152</v>
      </c>
      <c r="AF8" s="205">
        <v>130926</v>
      </c>
      <c r="AG8" s="205" t="s">
        <v>68</v>
      </c>
      <c r="AH8" s="205">
        <v>1</v>
      </c>
      <c r="AI8" s="205" t="s">
        <v>122</v>
      </c>
      <c r="AJ8" s="205">
        <v>9</v>
      </c>
      <c r="AK8" s="205">
        <v>2240</v>
      </c>
      <c r="AL8" s="205">
        <v>2240</v>
      </c>
      <c r="AM8" s="205">
        <v>109</v>
      </c>
      <c r="AN8" s="206">
        <v>0.44594361256300002</v>
      </c>
      <c r="AO8" s="207">
        <v>1</v>
      </c>
      <c r="AP8" s="214">
        <f t="shared" si="0"/>
        <v>0.44594361256300002</v>
      </c>
      <c r="AQ8" s="208">
        <v>5.5371319999999997</v>
      </c>
      <c r="AR8" s="209">
        <v>1.09443</v>
      </c>
      <c r="AS8" s="214">
        <f t="shared" si="1"/>
        <v>2.4692486473181892</v>
      </c>
      <c r="AT8" s="214">
        <f t="shared" si="2"/>
        <v>0.48805406789732414</v>
      </c>
      <c r="AU8" s="207">
        <v>0.873</v>
      </c>
      <c r="AV8" s="207">
        <v>0.76949999999999996</v>
      </c>
      <c r="AW8" s="214">
        <f t="shared" si="3"/>
        <v>2.1556540691087793</v>
      </c>
      <c r="AX8" s="214">
        <f t="shared" si="4"/>
        <v>0.37555760524699089</v>
      </c>
    </row>
    <row r="9" spans="1:50">
      <c r="A9" s="205">
        <v>19</v>
      </c>
      <c r="B9" s="205" t="s">
        <v>149</v>
      </c>
      <c r="C9" s="205" t="s">
        <v>149</v>
      </c>
      <c r="D9" s="205" t="s">
        <v>52</v>
      </c>
      <c r="E9" s="205" t="s">
        <v>53</v>
      </c>
      <c r="F9" s="205" t="s">
        <v>54</v>
      </c>
      <c r="G9" s="205" t="s">
        <v>55</v>
      </c>
      <c r="H9" s="204"/>
      <c r="I9" s="205" t="s">
        <v>136</v>
      </c>
      <c r="J9" s="204"/>
      <c r="K9" s="205">
        <v>0</v>
      </c>
      <c r="L9" s="205">
        <v>0</v>
      </c>
      <c r="M9" s="206">
        <v>0</v>
      </c>
      <c r="N9" s="206">
        <v>0</v>
      </c>
      <c r="O9" s="204"/>
      <c r="P9" s="204"/>
      <c r="Q9" s="205" t="s">
        <v>137</v>
      </c>
      <c r="R9" s="206">
        <v>43.49</v>
      </c>
      <c r="S9" s="206">
        <v>43.49</v>
      </c>
      <c r="T9" s="204"/>
      <c r="U9" s="204"/>
      <c r="V9" s="204"/>
      <c r="W9" s="204"/>
      <c r="X9" s="204"/>
      <c r="Y9" s="204"/>
      <c r="Z9" s="204"/>
      <c r="AA9" s="205" t="s">
        <v>63</v>
      </c>
      <c r="AB9" s="205" t="s">
        <v>64</v>
      </c>
      <c r="AC9" s="205" t="s">
        <v>150</v>
      </c>
      <c r="AD9" s="205" t="s">
        <v>151</v>
      </c>
      <c r="AE9" s="205" t="s">
        <v>152</v>
      </c>
      <c r="AF9" s="205">
        <v>130367</v>
      </c>
      <c r="AG9" s="205" t="s">
        <v>68</v>
      </c>
      <c r="AH9" s="205">
        <v>1</v>
      </c>
      <c r="AI9" s="205" t="s">
        <v>69</v>
      </c>
      <c r="AJ9" s="205">
        <v>11</v>
      </c>
      <c r="AK9" s="205">
        <v>4340</v>
      </c>
      <c r="AL9" s="205">
        <v>4340</v>
      </c>
      <c r="AM9" s="205">
        <v>111</v>
      </c>
      <c r="AN9" s="206">
        <v>5.7759654030700002E-3</v>
      </c>
      <c r="AO9" s="207">
        <v>1</v>
      </c>
      <c r="AP9" s="214">
        <f t="shared" si="0"/>
        <v>5.7759654030700002E-3</v>
      </c>
      <c r="AQ9" s="208">
        <v>4.2217599999999997</v>
      </c>
      <c r="AR9" s="209">
        <v>0.14412</v>
      </c>
      <c r="AS9" s="214">
        <f t="shared" si="1"/>
        <v>2.4384739700064804E-2</v>
      </c>
      <c r="AT9" s="214">
        <f t="shared" si="2"/>
        <v>8.3243213389044845E-4</v>
      </c>
      <c r="AU9" s="207">
        <v>0.873</v>
      </c>
      <c r="AV9" s="207">
        <v>0.76949999999999996</v>
      </c>
      <c r="AW9" s="214">
        <f t="shared" si="3"/>
        <v>2.1287877758156572E-2</v>
      </c>
      <c r="AX9" s="214">
        <f t="shared" si="4"/>
        <v>6.405565270287E-4</v>
      </c>
    </row>
    <row r="10" spans="1:50">
      <c r="A10" s="205">
        <v>19</v>
      </c>
      <c r="B10" s="205" t="s">
        <v>149</v>
      </c>
      <c r="C10" s="205" t="s">
        <v>149</v>
      </c>
      <c r="D10" s="205" t="s">
        <v>52</v>
      </c>
      <c r="E10" s="205" t="s">
        <v>53</v>
      </c>
      <c r="F10" s="205" t="s">
        <v>54</v>
      </c>
      <c r="G10" s="205" t="s">
        <v>55</v>
      </c>
      <c r="H10" s="204"/>
      <c r="I10" s="205" t="s">
        <v>136</v>
      </c>
      <c r="J10" s="204"/>
      <c r="K10" s="205">
        <v>0</v>
      </c>
      <c r="L10" s="205">
        <v>0</v>
      </c>
      <c r="M10" s="206">
        <v>0</v>
      </c>
      <c r="N10" s="206">
        <v>0</v>
      </c>
      <c r="O10" s="204"/>
      <c r="P10" s="204"/>
      <c r="Q10" s="205" t="s">
        <v>137</v>
      </c>
      <c r="R10" s="206">
        <v>43.49</v>
      </c>
      <c r="S10" s="206">
        <v>43.49</v>
      </c>
      <c r="T10" s="204"/>
      <c r="U10" s="204"/>
      <c r="V10" s="204"/>
      <c r="W10" s="204"/>
      <c r="X10" s="204"/>
      <c r="Y10" s="204"/>
      <c r="Z10" s="204"/>
      <c r="AA10" s="205" t="s">
        <v>63</v>
      </c>
      <c r="AB10" s="205" t="s">
        <v>64</v>
      </c>
      <c r="AC10" s="205" t="s">
        <v>150</v>
      </c>
      <c r="AD10" s="205" t="s">
        <v>151</v>
      </c>
      <c r="AE10" s="205" t="s">
        <v>152</v>
      </c>
      <c r="AF10" s="205">
        <v>127951</v>
      </c>
      <c r="AG10" s="205" t="s">
        <v>68</v>
      </c>
      <c r="AH10" s="205">
        <v>1</v>
      </c>
      <c r="AI10" s="205" t="s">
        <v>96</v>
      </c>
      <c r="AJ10" s="205">
        <v>2</v>
      </c>
      <c r="AK10" s="205">
        <v>1200</v>
      </c>
      <c r="AL10" s="205">
        <v>1200</v>
      </c>
      <c r="AM10" s="205">
        <v>102</v>
      </c>
      <c r="AN10" s="206">
        <v>0.88492561782699997</v>
      </c>
      <c r="AO10" s="207">
        <v>1</v>
      </c>
      <c r="AP10" s="214">
        <f t="shared" si="0"/>
        <v>0.88492561782699997</v>
      </c>
      <c r="AQ10" s="208">
        <v>7.5610790000000003</v>
      </c>
      <c r="AR10" s="209">
        <v>1.22292</v>
      </c>
      <c r="AS10" s="214">
        <f t="shared" si="1"/>
        <v>6.6909925055137558</v>
      </c>
      <c r="AT10" s="214">
        <f t="shared" si="2"/>
        <v>1.0821932365529947</v>
      </c>
      <c r="AU10" s="207">
        <v>0.873</v>
      </c>
      <c r="AV10" s="207">
        <v>0.76949999999999996</v>
      </c>
      <c r="AW10" s="214">
        <f t="shared" si="3"/>
        <v>5.8412364573135092</v>
      </c>
      <c r="AX10" s="214">
        <f t="shared" si="4"/>
        <v>0.83274769552752936</v>
      </c>
    </row>
    <row r="11" spans="1:50">
      <c r="A11" s="205">
        <v>19</v>
      </c>
      <c r="B11" s="205" t="s">
        <v>149</v>
      </c>
      <c r="C11" s="205" t="s">
        <v>149</v>
      </c>
      <c r="D11" s="205" t="s">
        <v>52</v>
      </c>
      <c r="E11" s="205" t="s">
        <v>53</v>
      </c>
      <c r="F11" s="205" t="s">
        <v>54</v>
      </c>
      <c r="G11" s="205" t="s">
        <v>55</v>
      </c>
      <c r="H11" s="204"/>
      <c r="I11" s="205" t="s">
        <v>136</v>
      </c>
      <c r="J11" s="204"/>
      <c r="K11" s="205">
        <v>0</v>
      </c>
      <c r="L11" s="205">
        <v>0</v>
      </c>
      <c r="M11" s="206">
        <v>0</v>
      </c>
      <c r="N11" s="206">
        <v>0</v>
      </c>
      <c r="O11" s="204"/>
      <c r="P11" s="204"/>
      <c r="Q11" s="205" t="s">
        <v>137</v>
      </c>
      <c r="R11" s="206">
        <v>43.49</v>
      </c>
      <c r="S11" s="206">
        <v>43.49</v>
      </c>
      <c r="T11" s="204"/>
      <c r="U11" s="204"/>
      <c r="V11" s="204"/>
      <c r="W11" s="204"/>
      <c r="X11" s="204"/>
      <c r="Y11" s="204"/>
      <c r="Z11" s="204"/>
      <c r="AA11" s="205" t="s">
        <v>63</v>
      </c>
      <c r="AB11" s="205" t="s">
        <v>64</v>
      </c>
      <c r="AC11" s="205" t="s">
        <v>150</v>
      </c>
      <c r="AD11" s="205" t="s">
        <v>151</v>
      </c>
      <c r="AE11" s="205" t="s">
        <v>152</v>
      </c>
      <c r="AF11" s="205">
        <v>129512</v>
      </c>
      <c r="AG11" s="205" t="s">
        <v>68</v>
      </c>
      <c r="AH11" s="205">
        <v>1</v>
      </c>
      <c r="AI11" s="205" t="s">
        <v>122</v>
      </c>
      <c r="AJ11" s="205">
        <v>9</v>
      </c>
      <c r="AK11" s="205">
        <v>2240</v>
      </c>
      <c r="AL11" s="205">
        <v>2240</v>
      </c>
      <c r="AM11" s="205">
        <v>109</v>
      </c>
      <c r="AN11" s="206">
        <v>0.22414427055899999</v>
      </c>
      <c r="AO11" s="207">
        <v>1</v>
      </c>
      <c r="AP11" s="214">
        <f t="shared" si="0"/>
        <v>0.22414427055899999</v>
      </c>
      <c r="AQ11" s="208">
        <v>5.5371319999999997</v>
      </c>
      <c r="AR11" s="209">
        <v>1.09443</v>
      </c>
      <c r="AS11" s="214">
        <f t="shared" si="1"/>
        <v>1.2411164131288968</v>
      </c>
      <c r="AT11" s="214">
        <f t="shared" si="2"/>
        <v>0.24531021402788636</v>
      </c>
      <c r="AU11" s="207">
        <v>0.873</v>
      </c>
      <c r="AV11" s="207">
        <v>0.76949999999999996</v>
      </c>
      <c r="AW11" s="214">
        <f t="shared" si="3"/>
        <v>1.0834946286615268</v>
      </c>
      <c r="AX11" s="214">
        <f t="shared" si="4"/>
        <v>0.18876620969445854</v>
      </c>
    </row>
    <row r="12" spans="1:50">
      <c r="A12" s="205">
        <v>19</v>
      </c>
      <c r="B12" s="205" t="s">
        <v>149</v>
      </c>
      <c r="C12" s="205" t="s">
        <v>149</v>
      </c>
      <c r="D12" s="205" t="s">
        <v>52</v>
      </c>
      <c r="E12" s="205" t="s">
        <v>53</v>
      </c>
      <c r="F12" s="205" t="s">
        <v>54</v>
      </c>
      <c r="G12" s="205" t="s">
        <v>55</v>
      </c>
      <c r="H12" s="204"/>
      <c r="I12" s="205" t="s">
        <v>136</v>
      </c>
      <c r="J12" s="204"/>
      <c r="K12" s="205">
        <v>0</v>
      </c>
      <c r="L12" s="205">
        <v>0</v>
      </c>
      <c r="M12" s="206">
        <v>0</v>
      </c>
      <c r="N12" s="206">
        <v>0</v>
      </c>
      <c r="O12" s="204"/>
      <c r="P12" s="204"/>
      <c r="Q12" s="205" t="s">
        <v>137</v>
      </c>
      <c r="R12" s="206">
        <v>43.49</v>
      </c>
      <c r="S12" s="206">
        <v>43.49</v>
      </c>
      <c r="T12" s="204"/>
      <c r="U12" s="204"/>
      <c r="V12" s="204"/>
      <c r="W12" s="204"/>
      <c r="X12" s="204"/>
      <c r="Y12" s="204"/>
      <c r="Z12" s="204"/>
      <c r="AA12" s="205" t="s">
        <v>63</v>
      </c>
      <c r="AB12" s="205" t="s">
        <v>64</v>
      </c>
      <c r="AC12" s="205" t="s">
        <v>150</v>
      </c>
      <c r="AD12" s="205" t="s">
        <v>151</v>
      </c>
      <c r="AE12" s="205" t="s">
        <v>152</v>
      </c>
      <c r="AF12" s="205">
        <v>129512</v>
      </c>
      <c r="AG12" s="205" t="s">
        <v>68</v>
      </c>
      <c r="AH12" s="205">
        <v>1</v>
      </c>
      <c r="AI12" s="205" t="s">
        <v>122</v>
      </c>
      <c r="AJ12" s="205">
        <v>9</v>
      </c>
      <c r="AK12" s="205">
        <v>2240</v>
      </c>
      <c r="AL12" s="205">
        <v>2240</v>
      </c>
      <c r="AM12" s="205">
        <v>109</v>
      </c>
      <c r="AN12" s="206">
        <v>2.2659780390000002</v>
      </c>
      <c r="AO12" s="207">
        <v>1</v>
      </c>
      <c r="AP12" s="214">
        <f t="shared" si="0"/>
        <v>2.2659780390000002</v>
      </c>
      <c r="AQ12" s="208">
        <v>5.5371319999999997</v>
      </c>
      <c r="AR12" s="209">
        <v>1.09443</v>
      </c>
      <c r="AS12" s="214">
        <f t="shared" si="1"/>
        <v>12.547019511044148</v>
      </c>
      <c r="AT12" s="214">
        <f t="shared" si="2"/>
        <v>2.4799543452227701</v>
      </c>
      <c r="AU12" s="207">
        <v>0.873</v>
      </c>
      <c r="AV12" s="207">
        <v>0.76949999999999996</v>
      </c>
      <c r="AW12" s="214">
        <f t="shared" si="3"/>
        <v>10.953548033141541</v>
      </c>
      <c r="AX12" s="214">
        <f t="shared" si="4"/>
        <v>1.9083248686489216</v>
      </c>
    </row>
    <row r="13" spans="1:50">
      <c r="A13" s="205">
        <v>19</v>
      </c>
      <c r="B13" s="205" t="s">
        <v>149</v>
      </c>
      <c r="C13" s="205" t="s">
        <v>149</v>
      </c>
      <c r="D13" s="205" t="s">
        <v>52</v>
      </c>
      <c r="E13" s="205" t="s">
        <v>53</v>
      </c>
      <c r="F13" s="205" t="s">
        <v>54</v>
      </c>
      <c r="G13" s="205" t="s">
        <v>55</v>
      </c>
      <c r="H13" s="204"/>
      <c r="I13" s="205" t="s">
        <v>136</v>
      </c>
      <c r="J13" s="204"/>
      <c r="K13" s="205">
        <v>0</v>
      </c>
      <c r="L13" s="205">
        <v>0</v>
      </c>
      <c r="M13" s="206">
        <v>0</v>
      </c>
      <c r="N13" s="206">
        <v>0</v>
      </c>
      <c r="O13" s="204"/>
      <c r="P13" s="204"/>
      <c r="Q13" s="205" t="s">
        <v>137</v>
      </c>
      <c r="R13" s="206">
        <v>43.49</v>
      </c>
      <c r="S13" s="206">
        <v>43.49</v>
      </c>
      <c r="T13" s="204"/>
      <c r="U13" s="204"/>
      <c r="V13" s="204"/>
      <c r="W13" s="204"/>
      <c r="X13" s="204"/>
      <c r="Y13" s="204"/>
      <c r="Z13" s="204"/>
      <c r="AA13" s="205" t="s">
        <v>63</v>
      </c>
      <c r="AB13" s="205" t="s">
        <v>64</v>
      </c>
      <c r="AC13" s="205" t="s">
        <v>150</v>
      </c>
      <c r="AD13" s="205" t="s">
        <v>151</v>
      </c>
      <c r="AE13" s="205" t="s">
        <v>152</v>
      </c>
      <c r="AF13" s="205">
        <v>129512</v>
      </c>
      <c r="AG13" s="205" t="s">
        <v>68</v>
      </c>
      <c r="AH13" s="205">
        <v>1</v>
      </c>
      <c r="AI13" s="205" t="s">
        <v>122</v>
      </c>
      <c r="AJ13" s="205">
        <v>9</v>
      </c>
      <c r="AK13" s="205">
        <v>2240</v>
      </c>
      <c r="AL13" s="205">
        <v>2240</v>
      </c>
      <c r="AM13" s="205">
        <v>109</v>
      </c>
      <c r="AN13" s="206">
        <v>0.79210268901299996</v>
      </c>
      <c r="AO13" s="207">
        <v>1</v>
      </c>
      <c r="AP13" s="214">
        <f t="shared" si="0"/>
        <v>0.79210268901299996</v>
      </c>
      <c r="AQ13" s="208">
        <v>5.5371319999999997</v>
      </c>
      <c r="AR13" s="209">
        <v>1.09443</v>
      </c>
      <c r="AS13" s="214">
        <f t="shared" si="1"/>
        <v>4.38597714661993</v>
      </c>
      <c r="AT13" s="214">
        <f t="shared" si="2"/>
        <v>0.86690094593649758</v>
      </c>
      <c r="AU13" s="207">
        <v>0.873</v>
      </c>
      <c r="AV13" s="207">
        <v>0.76949999999999996</v>
      </c>
      <c r="AW13" s="214">
        <f t="shared" si="3"/>
        <v>3.828958048999199</v>
      </c>
      <c r="AX13" s="214">
        <f t="shared" si="4"/>
        <v>0.66708027789813484</v>
      </c>
    </row>
    <row r="14" spans="1:50">
      <c r="A14" s="205">
        <v>19</v>
      </c>
      <c r="B14" s="205" t="s">
        <v>149</v>
      </c>
      <c r="C14" s="205" t="s">
        <v>149</v>
      </c>
      <c r="D14" s="205" t="s">
        <v>52</v>
      </c>
      <c r="E14" s="205" t="s">
        <v>53</v>
      </c>
      <c r="F14" s="205" t="s">
        <v>54</v>
      </c>
      <c r="G14" s="205" t="s">
        <v>55</v>
      </c>
      <c r="H14" s="204"/>
      <c r="I14" s="205" t="s">
        <v>136</v>
      </c>
      <c r="J14" s="204"/>
      <c r="K14" s="205">
        <v>0</v>
      </c>
      <c r="L14" s="205">
        <v>0</v>
      </c>
      <c r="M14" s="206">
        <v>0</v>
      </c>
      <c r="N14" s="206">
        <v>0</v>
      </c>
      <c r="O14" s="204"/>
      <c r="P14" s="204"/>
      <c r="Q14" s="205" t="s">
        <v>137</v>
      </c>
      <c r="R14" s="206">
        <v>43.49</v>
      </c>
      <c r="S14" s="206">
        <v>43.49</v>
      </c>
      <c r="T14" s="204"/>
      <c r="U14" s="204"/>
      <c r="V14" s="204"/>
      <c r="W14" s="204"/>
      <c r="X14" s="204"/>
      <c r="Y14" s="204"/>
      <c r="Z14" s="204"/>
      <c r="AA14" s="205" t="s">
        <v>63</v>
      </c>
      <c r="AB14" s="205" t="s">
        <v>64</v>
      </c>
      <c r="AC14" s="205" t="s">
        <v>150</v>
      </c>
      <c r="AD14" s="205" t="s">
        <v>151</v>
      </c>
      <c r="AE14" s="205" t="s">
        <v>152</v>
      </c>
      <c r="AF14" s="205">
        <v>129317</v>
      </c>
      <c r="AG14" s="205" t="s">
        <v>68</v>
      </c>
      <c r="AH14" s="205">
        <v>1</v>
      </c>
      <c r="AI14" s="205" t="s">
        <v>69</v>
      </c>
      <c r="AJ14" s="205">
        <v>11</v>
      </c>
      <c r="AK14" s="205">
        <v>4340</v>
      </c>
      <c r="AL14" s="205">
        <v>4340</v>
      </c>
      <c r="AM14" s="205">
        <v>111</v>
      </c>
      <c r="AN14" s="206">
        <v>2.03156929038E-2</v>
      </c>
      <c r="AO14" s="207">
        <v>1</v>
      </c>
      <c r="AP14" s="214">
        <f t="shared" si="0"/>
        <v>2.03156929038E-2</v>
      </c>
      <c r="AQ14" s="208">
        <v>4.2217599999999997</v>
      </c>
      <c r="AR14" s="209">
        <v>0.14412</v>
      </c>
      <c r="AS14" s="214">
        <f t="shared" si="1"/>
        <v>8.5767979673546685E-2</v>
      </c>
      <c r="AT14" s="214">
        <f t="shared" si="2"/>
        <v>2.9278976612956559E-3</v>
      </c>
      <c r="AU14" s="207">
        <v>0.873</v>
      </c>
      <c r="AV14" s="207">
        <v>0.76949999999999996</v>
      </c>
      <c r="AW14" s="214">
        <f t="shared" si="3"/>
        <v>7.4875446255006251E-2</v>
      </c>
      <c r="AX14" s="214">
        <f t="shared" si="4"/>
        <v>2.253017250367007E-3</v>
      </c>
    </row>
    <row r="15" spans="1:50">
      <c r="A15" s="205">
        <v>19</v>
      </c>
      <c r="B15" s="205" t="s">
        <v>149</v>
      </c>
      <c r="C15" s="205" t="s">
        <v>149</v>
      </c>
      <c r="D15" s="205" t="s">
        <v>52</v>
      </c>
      <c r="E15" s="205" t="s">
        <v>53</v>
      </c>
      <c r="F15" s="205" t="s">
        <v>54</v>
      </c>
      <c r="G15" s="205" t="s">
        <v>55</v>
      </c>
      <c r="H15" s="204"/>
      <c r="I15" s="205" t="s">
        <v>136</v>
      </c>
      <c r="J15" s="204"/>
      <c r="K15" s="205">
        <v>0</v>
      </c>
      <c r="L15" s="205">
        <v>0</v>
      </c>
      <c r="M15" s="206">
        <v>0</v>
      </c>
      <c r="N15" s="206">
        <v>0</v>
      </c>
      <c r="O15" s="204"/>
      <c r="P15" s="204"/>
      <c r="Q15" s="205" t="s">
        <v>137</v>
      </c>
      <c r="R15" s="206">
        <v>43.49</v>
      </c>
      <c r="S15" s="206">
        <v>43.49</v>
      </c>
      <c r="T15" s="204"/>
      <c r="U15" s="204"/>
      <c r="V15" s="204"/>
      <c r="W15" s="204"/>
      <c r="X15" s="204"/>
      <c r="Y15" s="204"/>
      <c r="Z15" s="204"/>
      <c r="AA15" s="205" t="s">
        <v>63</v>
      </c>
      <c r="AB15" s="205" t="s">
        <v>64</v>
      </c>
      <c r="AC15" s="205" t="s">
        <v>150</v>
      </c>
      <c r="AD15" s="205" t="s">
        <v>151</v>
      </c>
      <c r="AE15" s="205" t="s">
        <v>152</v>
      </c>
      <c r="AF15" s="205">
        <v>127951</v>
      </c>
      <c r="AG15" s="205" t="s">
        <v>68</v>
      </c>
      <c r="AH15" s="205">
        <v>1</v>
      </c>
      <c r="AI15" s="205" t="s">
        <v>96</v>
      </c>
      <c r="AJ15" s="205">
        <v>2</v>
      </c>
      <c r="AK15" s="205">
        <v>1200</v>
      </c>
      <c r="AL15" s="205">
        <v>1200</v>
      </c>
      <c r="AM15" s="205">
        <v>102</v>
      </c>
      <c r="AN15" s="206">
        <v>0.94539588925600004</v>
      </c>
      <c r="AO15" s="207">
        <v>1</v>
      </c>
      <c r="AP15" s="214">
        <f t="shared" si="0"/>
        <v>0.94539588925600004</v>
      </c>
      <c r="AQ15" s="208">
        <v>7.5610790000000003</v>
      </c>
      <c r="AR15" s="209">
        <v>1.22292</v>
      </c>
      <c r="AS15" s="214">
        <f t="shared" si="1"/>
        <v>7.1482130049398682</v>
      </c>
      <c r="AT15" s="214">
        <f t="shared" si="2"/>
        <v>1.1561435408889476</v>
      </c>
      <c r="AU15" s="207">
        <v>0.873</v>
      </c>
      <c r="AV15" s="207">
        <v>0.76949999999999996</v>
      </c>
      <c r="AW15" s="214">
        <f t="shared" si="3"/>
        <v>6.2403899533125049</v>
      </c>
      <c r="AX15" s="214">
        <f t="shared" si="4"/>
        <v>0.88965245471404508</v>
      </c>
    </row>
    <row r="16" spans="1:50">
      <c r="A16" s="205">
        <v>19</v>
      </c>
      <c r="B16" s="205" t="s">
        <v>149</v>
      </c>
      <c r="C16" s="205" t="s">
        <v>149</v>
      </c>
      <c r="D16" s="205" t="s">
        <v>52</v>
      </c>
      <c r="E16" s="205" t="s">
        <v>53</v>
      </c>
      <c r="F16" s="205" t="s">
        <v>54</v>
      </c>
      <c r="G16" s="205" t="s">
        <v>55</v>
      </c>
      <c r="H16" s="204"/>
      <c r="I16" s="205" t="s">
        <v>136</v>
      </c>
      <c r="J16" s="204"/>
      <c r="K16" s="205">
        <v>0</v>
      </c>
      <c r="L16" s="205">
        <v>0</v>
      </c>
      <c r="M16" s="206">
        <v>0</v>
      </c>
      <c r="N16" s="206">
        <v>0</v>
      </c>
      <c r="O16" s="204"/>
      <c r="P16" s="204"/>
      <c r="Q16" s="205" t="s">
        <v>137</v>
      </c>
      <c r="R16" s="206">
        <v>43.49</v>
      </c>
      <c r="S16" s="206">
        <v>43.49</v>
      </c>
      <c r="T16" s="204"/>
      <c r="U16" s="204"/>
      <c r="V16" s="204"/>
      <c r="W16" s="204"/>
      <c r="X16" s="204"/>
      <c r="Y16" s="204"/>
      <c r="Z16" s="204"/>
      <c r="AA16" s="205" t="s">
        <v>63</v>
      </c>
      <c r="AB16" s="205" t="s">
        <v>64</v>
      </c>
      <c r="AC16" s="205" t="s">
        <v>150</v>
      </c>
      <c r="AD16" s="205" t="s">
        <v>151</v>
      </c>
      <c r="AE16" s="205" t="s">
        <v>152</v>
      </c>
      <c r="AF16" s="205">
        <v>127951</v>
      </c>
      <c r="AG16" s="205" t="s">
        <v>68</v>
      </c>
      <c r="AH16" s="205">
        <v>1</v>
      </c>
      <c r="AI16" s="205" t="s">
        <v>96</v>
      </c>
      <c r="AJ16" s="205">
        <v>2</v>
      </c>
      <c r="AK16" s="205">
        <v>1200</v>
      </c>
      <c r="AL16" s="205">
        <v>1200</v>
      </c>
      <c r="AM16" s="205">
        <v>102</v>
      </c>
      <c r="AN16" s="206">
        <v>0.75186959569900003</v>
      </c>
      <c r="AO16" s="207">
        <v>1</v>
      </c>
      <c r="AP16" s="214">
        <f t="shared" si="0"/>
        <v>0.75186959569900003</v>
      </c>
      <c r="AQ16" s="208">
        <v>7.5610790000000003</v>
      </c>
      <c r="AR16" s="209">
        <v>1.22292</v>
      </c>
      <c r="AS16" s="214">
        <f t="shared" si="1"/>
        <v>5.6849454107781998</v>
      </c>
      <c r="AT16" s="214">
        <f t="shared" si="2"/>
        <v>0.91947636597222115</v>
      </c>
      <c r="AU16" s="207">
        <v>0.873</v>
      </c>
      <c r="AV16" s="207">
        <v>0.76949999999999996</v>
      </c>
      <c r="AW16" s="214">
        <f t="shared" si="3"/>
        <v>4.9629573436093688</v>
      </c>
      <c r="AX16" s="214">
        <f t="shared" si="4"/>
        <v>0.70753706361562418</v>
      </c>
    </row>
    <row r="17" spans="1:50">
      <c r="A17" s="205">
        <v>19</v>
      </c>
      <c r="B17" s="205" t="s">
        <v>149</v>
      </c>
      <c r="C17" s="205" t="s">
        <v>149</v>
      </c>
      <c r="D17" s="205" t="s">
        <v>52</v>
      </c>
      <c r="E17" s="205" t="s">
        <v>53</v>
      </c>
      <c r="F17" s="205" t="s">
        <v>54</v>
      </c>
      <c r="G17" s="205" t="s">
        <v>55</v>
      </c>
      <c r="H17" s="204"/>
      <c r="I17" s="205" t="s">
        <v>136</v>
      </c>
      <c r="J17" s="204"/>
      <c r="K17" s="205">
        <v>0</v>
      </c>
      <c r="L17" s="205">
        <v>0</v>
      </c>
      <c r="M17" s="206">
        <v>0</v>
      </c>
      <c r="N17" s="206">
        <v>0</v>
      </c>
      <c r="O17" s="204"/>
      <c r="P17" s="204"/>
      <c r="Q17" s="205" t="s">
        <v>137</v>
      </c>
      <c r="R17" s="206">
        <v>43.49</v>
      </c>
      <c r="S17" s="206">
        <v>43.49</v>
      </c>
      <c r="T17" s="204"/>
      <c r="U17" s="204"/>
      <c r="V17" s="204"/>
      <c r="W17" s="204"/>
      <c r="X17" s="204"/>
      <c r="Y17" s="204"/>
      <c r="Z17" s="204"/>
      <c r="AA17" s="205" t="s">
        <v>63</v>
      </c>
      <c r="AB17" s="205" t="s">
        <v>64</v>
      </c>
      <c r="AC17" s="205" t="s">
        <v>150</v>
      </c>
      <c r="AD17" s="205" t="s">
        <v>151</v>
      </c>
      <c r="AE17" s="205" t="s">
        <v>152</v>
      </c>
      <c r="AF17" s="205">
        <v>129512</v>
      </c>
      <c r="AG17" s="205" t="s">
        <v>68</v>
      </c>
      <c r="AH17" s="205">
        <v>1</v>
      </c>
      <c r="AI17" s="205" t="s">
        <v>122</v>
      </c>
      <c r="AJ17" s="205">
        <v>9</v>
      </c>
      <c r="AK17" s="205">
        <v>2240</v>
      </c>
      <c r="AL17" s="205">
        <v>2240</v>
      </c>
      <c r="AM17" s="205">
        <v>109</v>
      </c>
      <c r="AN17" s="206">
        <v>0.79092407692099997</v>
      </c>
      <c r="AO17" s="207">
        <v>1</v>
      </c>
      <c r="AP17" s="214">
        <f t="shared" si="0"/>
        <v>0.79092407692099997</v>
      </c>
      <c r="AQ17" s="208">
        <v>5.5371319999999997</v>
      </c>
      <c r="AR17" s="209">
        <v>1.09443</v>
      </c>
      <c r="AS17" s="214">
        <f t="shared" si="1"/>
        <v>4.37945101588973</v>
      </c>
      <c r="AT17" s="214">
        <f t="shared" si="2"/>
        <v>0.86561103750464996</v>
      </c>
      <c r="AU17" s="207">
        <v>0.873</v>
      </c>
      <c r="AV17" s="207">
        <v>0.76949999999999996</v>
      </c>
      <c r="AW17" s="214">
        <f t="shared" si="3"/>
        <v>3.8232607368717342</v>
      </c>
      <c r="AX17" s="214">
        <f t="shared" si="4"/>
        <v>0.66608769335982809</v>
      </c>
    </row>
    <row r="18" spans="1:50">
      <c r="A18" s="205">
        <v>19</v>
      </c>
      <c r="B18" s="205" t="s">
        <v>149</v>
      </c>
      <c r="C18" s="205" t="s">
        <v>149</v>
      </c>
      <c r="D18" s="205" t="s">
        <v>52</v>
      </c>
      <c r="E18" s="205" t="s">
        <v>53</v>
      </c>
      <c r="F18" s="205" t="s">
        <v>54</v>
      </c>
      <c r="G18" s="205" t="s">
        <v>55</v>
      </c>
      <c r="H18" s="204"/>
      <c r="I18" s="205" t="s">
        <v>136</v>
      </c>
      <c r="J18" s="204"/>
      <c r="K18" s="205">
        <v>0</v>
      </c>
      <c r="L18" s="205">
        <v>0</v>
      </c>
      <c r="M18" s="206">
        <v>0</v>
      </c>
      <c r="N18" s="206">
        <v>0</v>
      </c>
      <c r="O18" s="204"/>
      <c r="P18" s="204"/>
      <c r="Q18" s="205" t="s">
        <v>137</v>
      </c>
      <c r="R18" s="206">
        <v>43.49</v>
      </c>
      <c r="S18" s="206">
        <v>43.49</v>
      </c>
      <c r="T18" s="204"/>
      <c r="U18" s="204"/>
      <c r="V18" s="204"/>
      <c r="W18" s="204"/>
      <c r="X18" s="204"/>
      <c r="Y18" s="204"/>
      <c r="Z18" s="204"/>
      <c r="AA18" s="205" t="s">
        <v>63</v>
      </c>
      <c r="AB18" s="205" t="s">
        <v>64</v>
      </c>
      <c r="AC18" s="205" t="s">
        <v>150</v>
      </c>
      <c r="AD18" s="205" t="s">
        <v>151</v>
      </c>
      <c r="AE18" s="205" t="s">
        <v>152</v>
      </c>
      <c r="AF18" s="205">
        <v>130823</v>
      </c>
      <c r="AG18" s="205" t="s">
        <v>68</v>
      </c>
      <c r="AH18" s="205">
        <v>1</v>
      </c>
      <c r="AI18" s="205" t="s">
        <v>70</v>
      </c>
      <c r="AJ18" s="205">
        <v>13</v>
      </c>
      <c r="AK18" s="205">
        <v>6170</v>
      </c>
      <c r="AL18" s="205">
        <v>6170</v>
      </c>
      <c r="AM18" s="205">
        <v>113</v>
      </c>
      <c r="AN18" s="206">
        <v>3.5398472392399998E-3</v>
      </c>
      <c r="AO18" s="207">
        <v>0.999</v>
      </c>
      <c r="AP18" s="214">
        <f t="shared" si="0"/>
        <v>3.5363073920007598E-3</v>
      </c>
      <c r="AQ18" s="208">
        <v>2.6718839999999999</v>
      </c>
      <c r="AR18" s="209">
        <v>8.8819999999999996E-2</v>
      </c>
      <c r="AS18" s="214">
        <f t="shared" si="1"/>
        <v>9.4486031397685577E-3</v>
      </c>
      <c r="AT18" s="214">
        <f t="shared" si="2"/>
        <v>3.1409482255750746E-4</v>
      </c>
      <c r="AU18" s="207">
        <v>0.873</v>
      </c>
      <c r="AV18" s="207">
        <v>0.76949999999999996</v>
      </c>
      <c r="AW18" s="214">
        <f t="shared" si="3"/>
        <v>8.2486305410179508E-3</v>
      </c>
      <c r="AX18" s="214">
        <f t="shared" si="4"/>
        <v>2.4169596595800198E-4</v>
      </c>
    </row>
    <row r="19" spans="1:50">
      <c r="A19" s="205">
        <v>19</v>
      </c>
      <c r="B19" s="205" t="s">
        <v>149</v>
      </c>
      <c r="C19" s="205" t="s">
        <v>149</v>
      </c>
      <c r="D19" s="205" t="s">
        <v>52</v>
      </c>
      <c r="E19" s="205" t="s">
        <v>53</v>
      </c>
      <c r="F19" s="205" t="s">
        <v>54</v>
      </c>
      <c r="G19" s="205" t="s">
        <v>55</v>
      </c>
      <c r="H19" s="204"/>
      <c r="I19" s="205" t="s">
        <v>136</v>
      </c>
      <c r="J19" s="204"/>
      <c r="K19" s="205">
        <v>0</v>
      </c>
      <c r="L19" s="205">
        <v>0</v>
      </c>
      <c r="M19" s="206">
        <v>0</v>
      </c>
      <c r="N19" s="206">
        <v>0</v>
      </c>
      <c r="O19" s="204"/>
      <c r="P19" s="204"/>
      <c r="Q19" s="205" t="s">
        <v>137</v>
      </c>
      <c r="R19" s="206">
        <v>43.49</v>
      </c>
      <c r="S19" s="206">
        <v>43.49</v>
      </c>
      <c r="T19" s="204"/>
      <c r="U19" s="204"/>
      <c r="V19" s="204"/>
      <c r="W19" s="204"/>
      <c r="X19" s="204"/>
      <c r="Y19" s="204"/>
      <c r="Z19" s="204"/>
      <c r="AA19" s="205" t="s">
        <v>63</v>
      </c>
      <c r="AB19" s="205" t="s">
        <v>64</v>
      </c>
      <c r="AC19" s="205" t="s">
        <v>150</v>
      </c>
      <c r="AD19" s="205" t="s">
        <v>151</v>
      </c>
      <c r="AE19" s="205" t="s">
        <v>152</v>
      </c>
      <c r="AF19" s="205">
        <v>129512</v>
      </c>
      <c r="AG19" s="205" t="s">
        <v>68</v>
      </c>
      <c r="AH19" s="205">
        <v>1</v>
      </c>
      <c r="AI19" s="205" t="s">
        <v>122</v>
      </c>
      <c r="AJ19" s="205">
        <v>9</v>
      </c>
      <c r="AK19" s="205">
        <v>2240</v>
      </c>
      <c r="AL19" s="205">
        <v>2240</v>
      </c>
      <c r="AM19" s="205">
        <v>109</v>
      </c>
      <c r="AN19" s="206">
        <v>9.0689602028799996</v>
      </c>
      <c r="AO19" s="207">
        <v>1</v>
      </c>
      <c r="AP19" s="214">
        <f t="shared" si="0"/>
        <v>9.0689602028799996</v>
      </c>
      <c r="AQ19" s="208">
        <v>5.5371319999999997</v>
      </c>
      <c r="AR19" s="209">
        <v>1.09443</v>
      </c>
      <c r="AS19" s="214">
        <f t="shared" si="1"/>
        <v>50.216029746093334</v>
      </c>
      <c r="AT19" s="214">
        <f t="shared" si="2"/>
        <v>9.9253421148379584</v>
      </c>
      <c r="AU19" s="207">
        <v>0.873</v>
      </c>
      <c r="AV19" s="207">
        <v>0.76949999999999996</v>
      </c>
      <c r="AW19" s="214">
        <f t="shared" si="3"/>
        <v>43.838593968339481</v>
      </c>
      <c r="AX19" s="214">
        <f t="shared" si="4"/>
        <v>7.6375507573678085</v>
      </c>
    </row>
    <row r="20" spans="1:50">
      <c r="A20" s="205">
        <v>19</v>
      </c>
      <c r="B20" s="205" t="s">
        <v>149</v>
      </c>
      <c r="C20" s="205" t="s">
        <v>149</v>
      </c>
      <c r="D20" s="205" t="s">
        <v>52</v>
      </c>
      <c r="E20" s="205" t="s">
        <v>53</v>
      </c>
      <c r="F20" s="205" t="s">
        <v>54</v>
      </c>
      <c r="G20" s="205" t="s">
        <v>55</v>
      </c>
      <c r="H20" s="204"/>
      <c r="I20" s="205" t="s">
        <v>136</v>
      </c>
      <c r="J20" s="204"/>
      <c r="K20" s="205">
        <v>0</v>
      </c>
      <c r="L20" s="205">
        <v>0</v>
      </c>
      <c r="M20" s="206">
        <v>0</v>
      </c>
      <c r="N20" s="206">
        <v>0</v>
      </c>
      <c r="O20" s="204"/>
      <c r="P20" s="204"/>
      <c r="Q20" s="205" t="s">
        <v>137</v>
      </c>
      <c r="R20" s="206">
        <v>43.49</v>
      </c>
      <c r="S20" s="206">
        <v>43.49</v>
      </c>
      <c r="T20" s="204"/>
      <c r="U20" s="204"/>
      <c r="V20" s="204"/>
      <c r="W20" s="204"/>
      <c r="X20" s="204"/>
      <c r="Y20" s="204"/>
      <c r="Z20" s="204"/>
      <c r="AA20" s="205" t="s">
        <v>63</v>
      </c>
      <c r="AB20" s="205" t="s">
        <v>64</v>
      </c>
      <c r="AC20" s="205" t="s">
        <v>150</v>
      </c>
      <c r="AD20" s="205" t="s">
        <v>151</v>
      </c>
      <c r="AE20" s="205" t="s">
        <v>152</v>
      </c>
      <c r="AF20" s="205">
        <v>130823</v>
      </c>
      <c r="AG20" s="205" t="s">
        <v>68</v>
      </c>
      <c r="AH20" s="205">
        <v>1</v>
      </c>
      <c r="AI20" s="205" t="s">
        <v>70</v>
      </c>
      <c r="AJ20" s="205">
        <v>13</v>
      </c>
      <c r="AK20" s="205">
        <v>6170</v>
      </c>
      <c r="AL20" s="205">
        <v>6170</v>
      </c>
      <c r="AM20" s="205">
        <v>113</v>
      </c>
      <c r="AN20" s="206">
        <v>0.17501062015499999</v>
      </c>
      <c r="AO20" s="207">
        <v>0.999</v>
      </c>
      <c r="AP20" s="214">
        <f t="shared" si="0"/>
        <v>0.17483560953484498</v>
      </c>
      <c r="AQ20" s="208">
        <v>2.6718839999999999</v>
      </c>
      <c r="AR20" s="209">
        <v>8.8819999999999996E-2</v>
      </c>
      <c r="AS20" s="214">
        <f t="shared" si="1"/>
        <v>0.46714046774639972</v>
      </c>
      <c r="AT20" s="214">
        <f t="shared" si="2"/>
        <v>1.552889883888493E-2</v>
      </c>
      <c r="AU20" s="207">
        <v>0.873</v>
      </c>
      <c r="AV20" s="207">
        <v>0.76949999999999996</v>
      </c>
      <c r="AW20" s="214">
        <f t="shared" si="3"/>
        <v>0.40781362834260698</v>
      </c>
      <c r="AX20" s="214">
        <f t="shared" si="4"/>
        <v>1.1949487656521953E-2</v>
      </c>
    </row>
    <row r="21" spans="1:50">
      <c r="A21" s="205">
        <v>19</v>
      </c>
      <c r="B21" s="205" t="s">
        <v>149</v>
      </c>
      <c r="C21" s="205" t="s">
        <v>149</v>
      </c>
      <c r="D21" s="205" t="s">
        <v>52</v>
      </c>
      <c r="E21" s="205" t="s">
        <v>53</v>
      </c>
      <c r="F21" s="205" t="s">
        <v>54</v>
      </c>
      <c r="G21" s="205" t="s">
        <v>55</v>
      </c>
      <c r="H21" s="204"/>
      <c r="I21" s="205" t="s">
        <v>136</v>
      </c>
      <c r="J21" s="204"/>
      <c r="K21" s="205">
        <v>0</v>
      </c>
      <c r="L21" s="205">
        <v>0</v>
      </c>
      <c r="M21" s="206">
        <v>0</v>
      </c>
      <c r="N21" s="206">
        <v>0</v>
      </c>
      <c r="O21" s="204"/>
      <c r="P21" s="204"/>
      <c r="Q21" s="205" t="s">
        <v>137</v>
      </c>
      <c r="R21" s="206">
        <v>43.49</v>
      </c>
      <c r="S21" s="206">
        <v>43.49</v>
      </c>
      <c r="T21" s="204"/>
      <c r="U21" s="204"/>
      <c r="V21" s="204"/>
      <c r="W21" s="204"/>
      <c r="X21" s="204"/>
      <c r="Y21" s="204"/>
      <c r="Z21" s="204"/>
      <c r="AA21" s="205" t="s">
        <v>63</v>
      </c>
      <c r="AB21" s="205" t="s">
        <v>64</v>
      </c>
      <c r="AC21" s="205" t="s">
        <v>150</v>
      </c>
      <c r="AD21" s="205" t="s">
        <v>151</v>
      </c>
      <c r="AE21" s="205" t="s">
        <v>152</v>
      </c>
      <c r="AF21" s="205">
        <v>127951</v>
      </c>
      <c r="AG21" s="205" t="s">
        <v>68</v>
      </c>
      <c r="AH21" s="205">
        <v>1</v>
      </c>
      <c r="AI21" s="205" t="s">
        <v>96</v>
      </c>
      <c r="AJ21" s="205">
        <v>2</v>
      </c>
      <c r="AK21" s="205">
        <v>1200</v>
      </c>
      <c r="AL21" s="205">
        <v>1200</v>
      </c>
      <c r="AM21" s="205">
        <v>102</v>
      </c>
      <c r="AN21" s="206">
        <v>1.32380387171</v>
      </c>
      <c r="AO21" s="207">
        <v>1</v>
      </c>
      <c r="AP21" s="214">
        <f t="shared" si="0"/>
        <v>1.32380387171</v>
      </c>
      <c r="AQ21" s="208">
        <v>7.5610790000000003</v>
      </c>
      <c r="AR21" s="209">
        <v>1.22292</v>
      </c>
      <c r="AS21" s="214">
        <f t="shared" si="1"/>
        <v>10.009385654505175</v>
      </c>
      <c r="AT21" s="214">
        <f t="shared" si="2"/>
        <v>1.6189062307915933</v>
      </c>
      <c r="AU21" s="207">
        <v>0.873</v>
      </c>
      <c r="AV21" s="207">
        <v>0.76949999999999996</v>
      </c>
      <c r="AW21" s="214">
        <f t="shared" si="3"/>
        <v>8.7381936763830179</v>
      </c>
      <c r="AX21" s="214">
        <f t="shared" si="4"/>
        <v>1.2457483445941311</v>
      </c>
    </row>
    <row r="22" spans="1:50">
      <c r="A22" s="205">
        <v>19</v>
      </c>
      <c r="B22" s="205" t="s">
        <v>149</v>
      </c>
      <c r="C22" s="205" t="s">
        <v>149</v>
      </c>
      <c r="D22" s="205" t="s">
        <v>52</v>
      </c>
      <c r="E22" s="205" t="s">
        <v>53</v>
      </c>
      <c r="F22" s="205" t="s">
        <v>54</v>
      </c>
      <c r="G22" s="205" t="s">
        <v>55</v>
      </c>
      <c r="H22" s="204"/>
      <c r="I22" s="205" t="s">
        <v>136</v>
      </c>
      <c r="J22" s="204"/>
      <c r="K22" s="205">
        <v>0</v>
      </c>
      <c r="L22" s="205">
        <v>0</v>
      </c>
      <c r="M22" s="206">
        <v>0</v>
      </c>
      <c r="N22" s="206">
        <v>0</v>
      </c>
      <c r="O22" s="204"/>
      <c r="P22" s="204"/>
      <c r="Q22" s="205" t="s">
        <v>137</v>
      </c>
      <c r="R22" s="206">
        <v>43.49</v>
      </c>
      <c r="S22" s="206">
        <v>43.49</v>
      </c>
      <c r="T22" s="204"/>
      <c r="U22" s="204"/>
      <c r="V22" s="204"/>
      <c r="W22" s="204"/>
      <c r="X22" s="204"/>
      <c r="Y22" s="204"/>
      <c r="Z22" s="204"/>
      <c r="AA22" s="205" t="s">
        <v>63</v>
      </c>
      <c r="AB22" s="205" t="s">
        <v>64</v>
      </c>
      <c r="AC22" s="205" t="s">
        <v>150</v>
      </c>
      <c r="AD22" s="205" t="s">
        <v>151</v>
      </c>
      <c r="AE22" s="205" t="s">
        <v>152</v>
      </c>
      <c r="AF22" s="205">
        <v>130659</v>
      </c>
      <c r="AG22" s="205" t="s">
        <v>68</v>
      </c>
      <c r="AH22" s="205">
        <v>1</v>
      </c>
      <c r="AI22" s="205" t="s">
        <v>90</v>
      </c>
      <c r="AJ22" s="205">
        <v>7</v>
      </c>
      <c r="AK22" s="205">
        <v>2110</v>
      </c>
      <c r="AL22" s="205">
        <v>2110</v>
      </c>
      <c r="AM22" s="205">
        <v>107</v>
      </c>
      <c r="AN22" s="206">
        <v>4.89683275362E-2</v>
      </c>
      <c r="AO22" s="207">
        <v>1</v>
      </c>
      <c r="AP22" s="214">
        <f t="shared" si="0"/>
        <v>4.89683275362E-2</v>
      </c>
      <c r="AQ22" s="208">
        <v>7.0632000000000001</v>
      </c>
      <c r="AR22" s="209">
        <v>1.1834</v>
      </c>
      <c r="AS22" s="214">
        <f t="shared" si="1"/>
        <v>0.34587309105368785</v>
      </c>
      <c r="AT22" s="214">
        <f t="shared" si="2"/>
        <v>5.794911880633908E-2</v>
      </c>
      <c r="AU22" s="207">
        <v>0.873</v>
      </c>
      <c r="AV22" s="207">
        <v>0.76949999999999996</v>
      </c>
      <c r="AW22" s="214">
        <f t="shared" si="3"/>
        <v>0.3019472084898695</v>
      </c>
      <c r="AX22" s="214">
        <f t="shared" si="4"/>
        <v>4.4591846921477919E-2</v>
      </c>
    </row>
    <row r="23" spans="1:50">
      <c r="A23" s="205">
        <v>19</v>
      </c>
      <c r="B23" s="205" t="s">
        <v>149</v>
      </c>
      <c r="C23" s="205" t="s">
        <v>149</v>
      </c>
      <c r="D23" s="205" t="s">
        <v>52</v>
      </c>
      <c r="E23" s="205" t="s">
        <v>53</v>
      </c>
      <c r="F23" s="205" t="s">
        <v>54</v>
      </c>
      <c r="G23" s="205" t="s">
        <v>55</v>
      </c>
      <c r="H23" s="204"/>
      <c r="I23" s="205" t="s">
        <v>136</v>
      </c>
      <c r="J23" s="204"/>
      <c r="K23" s="205">
        <v>0</v>
      </c>
      <c r="L23" s="205">
        <v>0</v>
      </c>
      <c r="M23" s="206">
        <v>0</v>
      </c>
      <c r="N23" s="206">
        <v>0</v>
      </c>
      <c r="O23" s="204"/>
      <c r="P23" s="204"/>
      <c r="Q23" s="205" t="s">
        <v>137</v>
      </c>
      <c r="R23" s="206">
        <v>43.49</v>
      </c>
      <c r="S23" s="206">
        <v>43.49</v>
      </c>
      <c r="T23" s="204"/>
      <c r="U23" s="204"/>
      <c r="V23" s="204"/>
      <c r="W23" s="204"/>
      <c r="X23" s="204"/>
      <c r="Y23" s="204"/>
      <c r="Z23" s="204"/>
      <c r="AA23" s="205" t="s">
        <v>63</v>
      </c>
      <c r="AB23" s="205" t="s">
        <v>64</v>
      </c>
      <c r="AC23" s="205" t="s">
        <v>150</v>
      </c>
      <c r="AD23" s="205" t="s">
        <v>151</v>
      </c>
      <c r="AE23" s="205" t="s">
        <v>152</v>
      </c>
      <c r="AF23" s="205">
        <v>130926</v>
      </c>
      <c r="AG23" s="205" t="s">
        <v>68</v>
      </c>
      <c r="AH23" s="205">
        <v>1</v>
      </c>
      <c r="AI23" s="205" t="s">
        <v>122</v>
      </c>
      <c r="AJ23" s="205">
        <v>9</v>
      </c>
      <c r="AK23" s="205">
        <v>2240</v>
      </c>
      <c r="AL23" s="205">
        <v>2240</v>
      </c>
      <c r="AM23" s="205">
        <v>109</v>
      </c>
      <c r="AN23" s="206">
        <v>0.43487505102099999</v>
      </c>
      <c r="AO23" s="207">
        <v>1</v>
      </c>
      <c r="AP23" s="214">
        <f t="shared" si="0"/>
        <v>0.43487505102099999</v>
      </c>
      <c r="AQ23" s="208">
        <v>5.5371319999999997</v>
      </c>
      <c r="AR23" s="209">
        <v>1.09443</v>
      </c>
      <c r="AS23" s="214">
        <f t="shared" si="1"/>
        <v>2.4079605610100114</v>
      </c>
      <c r="AT23" s="214">
        <f t="shared" si="2"/>
        <v>0.47594030208891303</v>
      </c>
      <c r="AU23" s="207">
        <v>0.873</v>
      </c>
      <c r="AV23" s="207">
        <v>0.76949999999999996</v>
      </c>
      <c r="AW23" s="214">
        <f t="shared" si="3"/>
        <v>2.1021495697617398</v>
      </c>
      <c r="AX23" s="214">
        <f t="shared" si="4"/>
        <v>0.36623606245741858</v>
      </c>
    </row>
    <row r="24" spans="1:50">
      <c r="A24" s="205">
        <v>19</v>
      </c>
      <c r="B24" s="205" t="s">
        <v>149</v>
      </c>
      <c r="C24" s="205" t="s">
        <v>149</v>
      </c>
      <c r="D24" s="205" t="s">
        <v>52</v>
      </c>
      <c r="E24" s="205" t="s">
        <v>53</v>
      </c>
      <c r="F24" s="205" t="s">
        <v>54</v>
      </c>
      <c r="G24" s="205" t="s">
        <v>55</v>
      </c>
      <c r="H24" s="204"/>
      <c r="I24" s="205" t="s">
        <v>136</v>
      </c>
      <c r="J24" s="204"/>
      <c r="K24" s="205">
        <v>0</v>
      </c>
      <c r="L24" s="205">
        <v>0</v>
      </c>
      <c r="M24" s="206">
        <v>0</v>
      </c>
      <c r="N24" s="206">
        <v>0</v>
      </c>
      <c r="O24" s="204"/>
      <c r="P24" s="204"/>
      <c r="Q24" s="205" t="s">
        <v>137</v>
      </c>
      <c r="R24" s="206">
        <v>43.49</v>
      </c>
      <c r="S24" s="206">
        <v>43.49</v>
      </c>
      <c r="T24" s="204"/>
      <c r="U24" s="204"/>
      <c r="V24" s="204"/>
      <c r="W24" s="204"/>
      <c r="X24" s="204"/>
      <c r="Y24" s="204"/>
      <c r="Z24" s="204"/>
      <c r="AA24" s="205" t="s">
        <v>63</v>
      </c>
      <c r="AB24" s="205" t="s">
        <v>64</v>
      </c>
      <c r="AC24" s="205" t="s">
        <v>150</v>
      </c>
      <c r="AD24" s="205" t="s">
        <v>66</v>
      </c>
      <c r="AE24" s="205" t="s">
        <v>67</v>
      </c>
      <c r="AF24" s="205">
        <v>129512</v>
      </c>
      <c r="AG24" s="205" t="s">
        <v>68</v>
      </c>
      <c r="AH24" s="205">
        <v>1</v>
      </c>
      <c r="AI24" s="205" t="s">
        <v>122</v>
      </c>
      <c r="AJ24" s="205">
        <v>9</v>
      </c>
      <c r="AK24" s="205">
        <v>2240</v>
      </c>
      <c r="AL24" s="205">
        <v>2240</v>
      </c>
      <c r="AM24" s="205">
        <v>109</v>
      </c>
      <c r="AN24" s="206">
        <v>0.449220376004</v>
      </c>
      <c r="AO24" s="207">
        <v>1</v>
      </c>
      <c r="AP24" s="214">
        <f t="shared" si="0"/>
        <v>0.449220376004</v>
      </c>
      <c r="AQ24" s="208">
        <v>5.5371319999999997</v>
      </c>
      <c r="AR24" s="209">
        <v>1.09443</v>
      </c>
      <c r="AS24" s="214">
        <f t="shared" si="1"/>
        <v>2.4873925190237802</v>
      </c>
      <c r="AT24" s="214">
        <f t="shared" si="2"/>
        <v>0.49164025611005774</v>
      </c>
      <c r="AU24" s="207">
        <v>0.873</v>
      </c>
      <c r="AV24" s="207">
        <v>0.76949999999999996</v>
      </c>
      <c r="AW24" s="214">
        <f t="shared" si="3"/>
        <v>2.1714936691077602</v>
      </c>
      <c r="AX24" s="214">
        <f t="shared" si="4"/>
        <v>0.37831717707668944</v>
      </c>
    </row>
    <row r="25" spans="1:50">
      <c r="A25" s="205">
        <v>19</v>
      </c>
      <c r="B25" s="205" t="s">
        <v>149</v>
      </c>
      <c r="C25" s="205" t="s">
        <v>149</v>
      </c>
      <c r="D25" s="205" t="s">
        <v>52</v>
      </c>
      <c r="E25" s="205" t="s">
        <v>53</v>
      </c>
      <c r="F25" s="205" t="s">
        <v>54</v>
      </c>
      <c r="G25" s="205" t="s">
        <v>55</v>
      </c>
      <c r="H25" s="204"/>
      <c r="I25" s="205" t="s">
        <v>136</v>
      </c>
      <c r="J25" s="204"/>
      <c r="K25" s="205">
        <v>0</v>
      </c>
      <c r="L25" s="205">
        <v>0</v>
      </c>
      <c r="M25" s="206">
        <v>0</v>
      </c>
      <c r="N25" s="206">
        <v>0</v>
      </c>
      <c r="O25" s="204"/>
      <c r="P25" s="204"/>
      <c r="Q25" s="205" t="s">
        <v>137</v>
      </c>
      <c r="R25" s="206">
        <v>43.49</v>
      </c>
      <c r="S25" s="206">
        <v>43.49</v>
      </c>
      <c r="T25" s="204"/>
      <c r="U25" s="204"/>
      <c r="V25" s="204"/>
      <c r="W25" s="204"/>
      <c r="X25" s="204"/>
      <c r="Y25" s="204"/>
      <c r="Z25" s="204"/>
      <c r="AA25" s="205" t="s">
        <v>63</v>
      </c>
      <c r="AB25" s="205" t="s">
        <v>64</v>
      </c>
      <c r="AC25" s="205" t="s">
        <v>150</v>
      </c>
      <c r="AD25" s="205" t="s">
        <v>66</v>
      </c>
      <c r="AE25" s="205" t="s">
        <v>67</v>
      </c>
      <c r="AF25" s="205">
        <v>131068</v>
      </c>
      <c r="AG25" s="205" t="s">
        <v>68</v>
      </c>
      <c r="AH25" s="205">
        <v>1</v>
      </c>
      <c r="AI25" s="205" t="s">
        <v>70</v>
      </c>
      <c r="AJ25" s="205">
        <v>13</v>
      </c>
      <c r="AK25" s="205">
        <v>6300</v>
      </c>
      <c r="AL25" s="205">
        <v>6300</v>
      </c>
      <c r="AM25" s="205">
        <v>113</v>
      </c>
      <c r="AN25" s="206">
        <v>0.45784038046699999</v>
      </c>
      <c r="AO25" s="207">
        <v>0.999</v>
      </c>
      <c r="AP25" s="214">
        <f t="shared" si="0"/>
        <v>0.45738254008653301</v>
      </c>
      <c r="AQ25" s="208">
        <v>2.6718839999999999</v>
      </c>
      <c r="AR25" s="209">
        <v>8.8819999999999996E-2</v>
      </c>
      <c r="AS25" s="214">
        <f t="shared" si="1"/>
        <v>1.2220730907365662</v>
      </c>
      <c r="AT25" s="214">
        <f t="shared" si="2"/>
        <v>4.0624717210485863E-2</v>
      </c>
      <c r="AU25" s="207">
        <v>0.873</v>
      </c>
      <c r="AV25" s="207">
        <v>0.76949999999999996</v>
      </c>
      <c r="AW25" s="214">
        <f t="shared" si="3"/>
        <v>1.0668698082130224</v>
      </c>
      <c r="AX25" s="214">
        <f t="shared" si="4"/>
        <v>3.1260719893468868E-2</v>
      </c>
    </row>
    <row r="26" spans="1:50">
      <c r="A26" s="205">
        <v>19</v>
      </c>
      <c r="B26" s="205" t="s">
        <v>149</v>
      </c>
      <c r="C26" s="205" t="s">
        <v>149</v>
      </c>
      <c r="D26" s="205" t="s">
        <v>52</v>
      </c>
      <c r="E26" s="205" t="s">
        <v>53</v>
      </c>
      <c r="F26" s="205" t="s">
        <v>54</v>
      </c>
      <c r="G26" s="205" t="s">
        <v>55</v>
      </c>
      <c r="H26" s="204"/>
      <c r="I26" s="205" t="s">
        <v>136</v>
      </c>
      <c r="J26" s="204"/>
      <c r="K26" s="205">
        <v>0</v>
      </c>
      <c r="L26" s="205">
        <v>0</v>
      </c>
      <c r="M26" s="206">
        <v>0</v>
      </c>
      <c r="N26" s="206">
        <v>0</v>
      </c>
      <c r="O26" s="204"/>
      <c r="P26" s="204"/>
      <c r="Q26" s="205" t="s">
        <v>137</v>
      </c>
      <c r="R26" s="206">
        <v>43.49</v>
      </c>
      <c r="S26" s="206">
        <v>43.49</v>
      </c>
      <c r="T26" s="204"/>
      <c r="U26" s="204"/>
      <c r="V26" s="204"/>
      <c r="W26" s="204"/>
      <c r="X26" s="204"/>
      <c r="Y26" s="204"/>
      <c r="Z26" s="204"/>
      <c r="AA26" s="205" t="s">
        <v>63</v>
      </c>
      <c r="AB26" s="205" t="s">
        <v>64</v>
      </c>
      <c r="AC26" s="205" t="s">
        <v>150</v>
      </c>
      <c r="AD26" s="205" t="s">
        <v>66</v>
      </c>
      <c r="AE26" s="205" t="s">
        <v>67</v>
      </c>
      <c r="AF26" s="205">
        <v>129512</v>
      </c>
      <c r="AG26" s="205" t="s">
        <v>68</v>
      </c>
      <c r="AH26" s="205">
        <v>1</v>
      </c>
      <c r="AI26" s="205" t="s">
        <v>122</v>
      </c>
      <c r="AJ26" s="205">
        <v>9</v>
      </c>
      <c r="AK26" s="205">
        <v>2240</v>
      </c>
      <c r="AL26" s="205">
        <v>2240</v>
      </c>
      <c r="AM26" s="205">
        <v>109</v>
      </c>
      <c r="AN26" s="206">
        <v>0.30204319829699999</v>
      </c>
      <c r="AO26" s="207">
        <v>1</v>
      </c>
      <c r="AP26" s="214">
        <f t="shared" si="0"/>
        <v>0.30204319829699999</v>
      </c>
      <c r="AQ26" s="208">
        <v>5.5371319999999997</v>
      </c>
      <c r="AR26" s="209">
        <v>1.09443</v>
      </c>
      <c r="AS26" s="214">
        <f t="shared" si="1"/>
        <v>1.672453058672664</v>
      </c>
      <c r="AT26" s="214">
        <f t="shared" si="2"/>
        <v>0.33056513751218569</v>
      </c>
      <c r="AU26" s="207">
        <v>0.873</v>
      </c>
      <c r="AV26" s="207">
        <v>0.76949999999999996</v>
      </c>
      <c r="AW26" s="214">
        <f t="shared" si="3"/>
        <v>1.4600515202212356</v>
      </c>
      <c r="AX26" s="214">
        <f t="shared" si="4"/>
        <v>0.25436987331562688</v>
      </c>
    </row>
    <row r="27" spans="1:50">
      <c r="A27" s="205">
        <v>19</v>
      </c>
      <c r="B27" s="205" t="s">
        <v>149</v>
      </c>
      <c r="C27" s="205" t="s">
        <v>149</v>
      </c>
      <c r="D27" s="205" t="s">
        <v>52</v>
      </c>
      <c r="E27" s="205" t="s">
        <v>53</v>
      </c>
      <c r="F27" s="205" t="s">
        <v>54</v>
      </c>
      <c r="G27" s="205" t="s">
        <v>55</v>
      </c>
      <c r="H27" s="204"/>
      <c r="I27" s="205" t="s">
        <v>136</v>
      </c>
      <c r="J27" s="204"/>
      <c r="K27" s="205">
        <v>0</v>
      </c>
      <c r="L27" s="205">
        <v>0</v>
      </c>
      <c r="M27" s="206">
        <v>0</v>
      </c>
      <c r="N27" s="206">
        <v>0</v>
      </c>
      <c r="O27" s="204"/>
      <c r="P27" s="204"/>
      <c r="Q27" s="205" t="s">
        <v>137</v>
      </c>
      <c r="R27" s="206">
        <v>43.49</v>
      </c>
      <c r="S27" s="206">
        <v>43.49</v>
      </c>
      <c r="T27" s="204"/>
      <c r="U27" s="204"/>
      <c r="V27" s="204"/>
      <c r="W27" s="204"/>
      <c r="X27" s="204"/>
      <c r="Y27" s="204"/>
      <c r="Z27" s="204"/>
      <c r="AA27" s="205" t="s">
        <v>63</v>
      </c>
      <c r="AB27" s="205" t="s">
        <v>64</v>
      </c>
      <c r="AC27" s="205" t="s">
        <v>150</v>
      </c>
      <c r="AD27" s="205" t="s">
        <v>66</v>
      </c>
      <c r="AE27" s="205" t="s">
        <v>67</v>
      </c>
      <c r="AF27" s="205">
        <v>130840</v>
      </c>
      <c r="AG27" s="205" t="s">
        <v>68</v>
      </c>
      <c r="AH27" s="205">
        <v>1</v>
      </c>
      <c r="AI27" s="205" t="s">
        <v>71</v>
      </c>
      <c r="AJ27" s="205">
        <v>4</v>
      </c>
      <c r="AK27" s="205">
        <v>1400</v>
      </c>
      <c r="AL27" s="205">
        <v>1400</v>
      </c>
      <c r="AM27" s="205">
        <v>104</v>
      </c>
      <c r="AN27" s="206">
        <v>0.31028405162</v>
      </c>
      <c r="AO27" s="207">
        <v>1</v>
      </c>
      <c r="AP27" s="214">
        <f t="shared" si="0"/>
        <v>0.31028405162</v>
      </c>
      <c r="AQ27" s="208">
        <v>9.0373129999999993</v>
      </c>
      <c r="AR27" s="209">
        <v>1.3466499999999999</v>
      </c>
      <c r="AS27" s="214">
        <f t="shared" si="1"/>
        <v>2.8041340933980967</v>
      </c>
      <c r="AT27" s="214">
        <f t="shared" si="2"/>
        <v>0.41784401811407296</v>
      </c>
      <c r="AU27" s="207">
        <v>0.873</v>
      </c>
      <c r="AV27" s="207">
        <v>0.76949999999999996</v>
      </c>
      <c r="AW27" s="214">
        <f t="shared" si="3"/>
        <v>2.4480090635365386</v>
      </c>
      <c r="AX27" s="214">
        <f t="shared" si="4"/>
        <v>0.32153097193877911</v>
      </c>
    </row>
    <row r="28" spans="1:50">
      <c r="A28" s="205">
        <v>19</v>
      </c>
      <c r="B28" s="205" t="s">
        <v>149</v>
      </c>
      <c r="C28" s="205" t="s">
        <v>149</v>
      </c>
      <c r="D28" s="205" t="s">
        <v>52</v>
      </c>
      <c r="E28" s="205" t="s">
        <v>53</v>
      </c>
      <c r="F28" s="205" t="s">
        <v>54</v>
      </c>
      <c r="G28" s="205" t="s">
        <v>55</v>
      </c>
      <c r="H28" s="204"/>
      <c r="I28" s="205" t="s">
        <v>136</v>
      </c>
      <c r="J28" s="204"/>
      <c r="K28" s="205">
        <v>0</v>
      </c>
      <c r="L28" s="205">
        <v>0</v>
      </c>
      <c r="M28" s="206">
        <v>0</v>
      </c>
      <c r="N28" s="206">
        <v>0</v>
      </c>
      <c r="O28" s="204"/>
      <c r="P28" s="204"/>
      <c r="Q28" s="205" t="s">
        <v>137</v>
      </c>
      <c r="R28" s="206">
        <v>43.49</v>
      </c>
      <c r="S28" s="206">
        <v>43.49</v>
      </c>
      <c r="T28" s="204"/>
      <c r="U28" s="204"/>
      <c r="V28" s="204"/>
      <c r="W28" s="204"/>
      <c r="X28" s="204"/>
      <c r="Y28" s="204"/>
      <c r="Z28" s="204"/>
      <c r="AA28" s="205" t="s">
        <v>63</v>
      </c>
      <c r="AB28" s="205" t="s">
        <v>64</v>
      </c>
      <c r="AC28" s="205" t="s">
        <v>150</v>
      </c>
      <c r="AD28" s="205" t="s">
        <v>66</v>
      </c>
      <c r="AE28" s="205" t="s">
        <v>67</v>
      </c>
      <c r="AF28" s="205">
        <v>129317</v>
      </c>
      <c r="AG28" s="205" t="s">
        <v>68</v>
      </c>
      <c r="AH28" s="205">
        <v>1</v>
      </c>
      <c r="AI28" s="205" t="s">
        <v>69</v>
      </c>
      <c r="AJ28" s="205">
        <v>11</v>
      </c>
      <c r="AK28" s="205">
        <v>4340</v>
      </c>
      <c r="AL28" s="205">
        <v>4340</v>
      </c>
      <c r="AM28" s="205">
        <v>111</v>
      </c>
      <c r="AN28" s="206">
        <v>6.5532223963200003E-3</v>
      </c>
      <c r="AO28" s="207">
        <v>1</v>
      </c>
      <c r="AP28" s="214">
        <f t="shared" si="0"/>
        <v>6.5532223963200003E-3</v>
      </c>
      <c r="AQ28" s="208">
        <v>4.2217599999999997</v>
      </c>
      <c r="AR28" s="209">
        <v>0.14412</v>
      </c>
      <c r="AS28" s="214">
        <f t="shared" si="1"/>
        <v>2.7666132183887922E-2</v>
      </c>
      <c r="AT28" s="214">
        <f t="shared" si="2"/>
        <v>9.444504117576384E-4</v>
      </c>
      <c r="AU28" s="207">
        <v>0.873</v>
      </c>
      <c r="AV28" s="207">
        <v>0.76949999999999996</v>
      </c>
      <c r="AW28" s="214">
        <f t="shared" si="3"/>
        <v>2.4152533396534157E-2</v>
      </c>
      <c r="AX28" s="214">
        <f t="shared" si="4"/>
        <v>7.2675459184750268E-4</v>
      </c>
    </row>
    <row r="29" spans="1:50">
      <c r="A29" s="205">
        <v>19</v>
      </c>
      <c r="B29" s="205" t="s">
        <v>149</v>
      </c>
      <c r="C29" s="205" t="s">
        <v>149</v>
      </c>
      <c r="D29" s="205" t="s">
        <v>52</v>
      </c>
      <c r="E29" s="205" t="s">
        <v>53</v>
      </c>
      <c r="F29" s="205" t="s">
        <v>54</v>
      </c>
      <c r="G29" s="205" t="s">
        <v>55</v>
      </c>
      <c r="H29" s="204"/>
      <c r="I29" s="205" t="s">
        <v>136</v>
      </c>
      <c r="J29" s="204"/>
      <c r="K29" s="205">
        <v>0</v>
      </c>
      <c r="L29" s="205">
        <v>0</v>
      </c>
      <c r="M29" s="206">
        <v>0</v>
      </c>
      <c r="N29" s="206">
        <v>0</v>
      </c>
      <c r="O29" s="204"/>
      <c r="P29" s="204"/>
      <c r="Q29" s="205" t="s">
        <v>137</v>
      </c>
      <c r="R29" s="206">
        <v>43.49</v>
      </c>
      <c r="S29" s="206">
        <v>43.49</v>
      </c>
      <c r="T29" s="204"/>
      <c r="U29" s="204"/>
      <c r="V29" s="204"/>
      <c r="W29" s="204"/>
      <c r="X29" s="204"/>
      <c r="Y29" s="204"/>
      <c r="Z29" s="204"/>
      <c r="AA29" s="205" t="s">
        <v>63</v>
      </c>
      <c r="AB29" s="205" t="s">
        <v>64</v>
      </c>
      <c r="AC29" s="205" t="s">
        <v>150</v>
      </c>
      <c r="AD29" s="205" t="s">
        <v>66</v>
      </c>
      <c r="AE29" s="205" t="s">
        <v>67</v>
      </c>
      <c r="AF29" s="205">
        <v>129512</v>
      </c>
      <c r="AG29" s="205" t="s">
        <v>68</v>
      </c>
      <c r="AH29" s="205">
        <v>1</v>
      </c>
      <c r="AI29" s="205" t="s">
        <v>122</v>
      </c>
      <c r="AJ29" s="205">
        <v>9</v>
      </c>
      <c r="AK29" s="205">
        <v>2240</v>
      </c>
      <c r="AL29" s="205">
        <v>2240</v>
      </c>
      <c r="AM29" s="205">
        <v>109</v>
      </c>
      <c r="AN29" s="206">
        <v>1.15644055077</v>
      </c>
      <c r="AO29" s="207">
        <v>1</v>
      </c>
      <c r="AP29" s="214">
        <f t="shared" si="0"/>
        <v>1.15644055077</v>
      </c>
      <c r="AQ29" s="208">
        <v>5.5371319999999997</v>
      </c>
      <c r="AR29" s="209">
        <v>1.09443</v>
      </c>
      <c r="AS29" s="214">
        <f t="shared" si="1"/>
        <v>6.4033639797661914</v>
      </c>
      <c r="AT29" s="214">
        <f t="shared" si="2"/>
        <v>1.265643231979211</v>
      </c>
      <c r="AU29" s="207">
        <v>0.873</v>
      </c>
      <c r="AV29" s="207">
        <v>0.76949999999999996</v>
      </c>
      <c r="AW29" s="214">
        <f t="shared" si="3"/>
        <v>5.5901367543358855</v>
      </c>
      <c r="AX29" s="214">
        <f t="shared" si="4"/>
        <v>0.97391246700800282</v>
      </c>
    </row>
    <row r="30" spans="1:50">
      <c r="A30" s="205">
        <v>19</v>
      </c>
      <c r="B30" s="205" t="s">
        <v>149</v>
      </c>
      <c r="C30" s="205" t="s">
        <v>149</v>
      </c>
      <c r="D30" s="205" t="s">
        <v>52</v>
      </c>
      <c r="E30" s="205" t="s">
        <v>53</v>
      </c>
      <c r="F30" s="205" t="s">
        <v>54</v>
      </c>
      <c r="G30" s="205" t="s">
        <v>55</v>
      </c>
      <c r="H30" s="204"/>
      <c r="I30" s="205" t="s">
        <v>136</v>
      </c>
      <c r="J30" s="204"/>
      <c r="K30" s="205">
        <v>0</v>
      </c>
      <c r="L30" s="205">
        <v>0</v>
      </c>
      <c r="M30" s="206">
        <v>0</v>
      </c>
      <c r="N30" s="206">
        <v>0</v>
      </c>
      <c r="O30" s="204"/>
      <c r="P30" s="204"/>
      <c r="Q30" s="205" t="s">
        <v>137</v>
      </c>
      <c r="R30" s="206">
        <v>43.49</v>
      </c>
      <c r="S30" s="206">
        <v>43.49</v>
      </c>
      <c r="T30" s="204"/>
      <c r="U30" s="204"/>
      <c r="V30" s="204"/>
      <c r="W30" s="204"/>
      <c r="X30" s="204"/>
      <c r="Y30" s="204"/>
      <c r="Z30" s="204"/>
      <c r="AA30" s="205" t="s">
        <v>63</v>
      </c>
      <c r="AB30" s="205" t="s">
        <v>64</v>
      </c>
      <c r="AC30" s="205" t="s">
        <v>150</v>
      </c>
      <c r="AD30" s="205" t="s">
        <v>66</v>
      </c>
      <c r="AE30" s="205" t="s">
        <v>67</v>
      </c>
      <c r="AF30" s="205">
        <v>124579</v>
      </c>
      <c r="AG30" s="205" t="s">
        <v>68</v>
      </c>
      <c r="AH30" s="205">
        <v>1</v>
      </c>
      <c r="AI30" s="205" t="s">
        <v>71</v>
      </c>
      <c r="AJ30" s="205">
        <v>4</v>
      </c>
      <c r="AK30" s="205">
        <v>8140</v>
      </c>
      <c r="AL30" s="205">
        <v>8140</v>
      </c>
      <c r="AM30" s="205">
        <v>104</v>
      </c>
      <c r="AN30" s="206">
        <v>0.35259920546500001</v>
      </c>
      <c r="AO30" s="207">
        <v>1</v>
      </c>
      <c r="AP30" s="214">
        <f t="shared" si="0"/>
        <v>0.35259920546500001</v>
      </c>
      <c r="AQ30" s="208">
        <v>9.0373129999999993</v>
      </c>
      <c r="AR30" s="209">
        <v>1.3466499999999999</v>
      </c>
      <c r="AS30" s="214">
        <f t="shared" si="1"/>
        <v>3.1865493833385155</v>
      </c>
      <c r="AT30" s="214">
        <f t="shared" si="2"/>
        <v>0.47482772003944224</v>
      </c>
      <c r="AU30" s="207">
        <v>0.873</v>
      </c>
      <c r="AV30" s="207">
        <v>0.76949999999999996</v>
      </c>
      <c r="AW30" s="214">
        <f t="shared" si="3"/>
        <v>2.7818576116545239</v>
      </c>
      <c r="AX30" s="214">
        <f t="shared" si="4"/>
        <v>0.36537993057035079</v>
      </c>
    </row>
    <row r="31" spans="1:50">
      <c r="A31" s="205">
        <v>19</v>
      </c>
      <c r="B31" s="205" t="s">
        <v>149</v>
      </c>
      <c r="C31" s="205" t="s">
        <v>149</v>
      </c>
      <c r="D31" s="205" t="s">
        <v>52</v>
      </c>
      <c r="E31" s="205" t="s">
        <v>53</v>
      </c>
      <c r="F31" s="205" t="s">
        <v>54</v>
      </c>
      <c r="G31" s="205" t="s">
        <v>55</v>
      </c>
      <c r="H31" s="204"/>
      <c r="I31" s="205" t="s">
        <v>136</v>
      </c>
      <c r="J31" s="204"/>
      <c r="K31" s="205">
        <v>0</v>
      </c>
      <c r="L31" s="205">
        <v>0</v>
      </c>
      <c r="M31" s="206">
        <v>0</v>
      </c>
      <c r="N31" s="206">
        <v>0</v>
      </c>
      <c r="O31" s="204"/>
      <c r="P31" s="204"/>
      <c r="Q31" s="205" t="s">
        <v>137</v>
      </c>
      <c r="R31" s="206">
        <v>43.49</v>
      </c>
      <c r="S31" s="206">
        <v>43.49</v>
      </c>
      <c r="T31" s="204"/>
      <c r="U31" s="204"/>
      <c r="V31" s="204"/>
      <c r="W31" s="204"/>
      <c r="X31" s="204"/>
      <c r="Y31" s="204"/>
      <c r="Z31" s="204"/>
      <c r="AA31" s="205" t="s">
        <v>63</v>
      </c>
      <c r="AB31" s="205" t="s">
        <v>64</v>
      </c>
      <c r="AC31" s="205" t="s">
        <v>150</v>
      </c>
      <c r="AD31" s="205" t="s">
        <v>66</v>
      </c>
      <c r="AE31" s="205" t="s">
        <v>67</v>
      </c>
      <c r="AF31" s="205">
        <v>129889</v>
      </c>
      <c r="AG31" s="205" t="s">
        <v>68</v>
      </c>
      <c r="AH31" s="205">
        <v>1</v>
      </c>
      <c r="AI31" s="205" t="s">
        <v>70</v>
      </c>
      <c r="AJ31" s="205">
        <v>13</v>
      </c>
      <c r="AK31" s="205">
        <v>6250</v>
      </c>
      <c r="AL31" s="205">
        <v>6250</v>
      </c>
      <c r="AM31" s="205">
        <v>113</v>
      </c>
      <c r="AN31" s="206">
        <v>4.4921393235200002E-2</v>
      </c>
      <c r="AO31" s="207">
        <v>0.999</v>
      </c>
      <c r="AP31" s="214">
        <f t="shared" si="0"/>
        <v>4.4876471841964805E-2</v>
      </c>
      <c r="AQ31" s="208">
        <v>2.6718839999999999</v>
      </c>
      <c r="AR31" s="209">
        <v>8.8819999999999996E-2</v>
      </c>
      <c r="AS31" s="214">
        <f t="shared" si="1"/>
        <v>0.11990472709099628</v>
      </c>
      <c r="AT31" s="214">
        <f t="shared" si="2"/>
        <v>3.9859282290033134E-3</v>
      </c>
      <c r="AU31" s="207">
        <v>0.873</v>
      </c>
      <c r="AV31" s="207">
        <v>0.76949999999999996</v>
      </c>
      <c r="AW31" s="214">
        <f t="shared" si="3"/>
        <v>0.10467682675043975</v>
      </c>
      <c r="AX31" s="214">
        <f t="shared" si="4"/>
        <v>3.0671717722180495E-3</v>
      </c>
    </row>
    <row r="32" spans="1:50">
      <c r="A32" s="205">
        <v>19</v>
      </c>
      <c r="B32" s="205" t="s">
        <v>149</v>
      </c>
      <c r="C32" s="205" t="s">
        <v>149</v>
      </c>
      <c r="D32" s="205" t="s">
        <v>52</v>
      </c>
      <c r="E32" s="205" t="s">
        <v>53</v>
      </c>
      <c r="F32" s="205" t="s">
        <v>54</v>
      </c>
      <c r="G32" s="205" t="s">
        <v>55</v>
      </c>
      <c r="H32" s="204"/>
      <c r="I32" s="205" t="s">
        <v>136</v>
      </c>
      <c r="J32" s="204"/>
      <c r="K32" s="205">
        <v>0</v>
      </c>
      <c r="L32" s="205">
        <v>0</v>
      </c>
      <c r="M32" s="206">
        <v>0</v>
      </c>
      <c r="N32" s="206">
        <v>0</v>
      </c>
      <c r="O32" s="204"/>
      <c r="P32" s="204"/>
      <c r="Q32" s="205" t="s">
        <v>137</v>
      </c>
      <c r="R32" s="206">
        <v>43.49</v>
      </c>
      <c r="S32" s="206">
        <v>43.49</v>
      </c>
      <c r="T32" s="204"/>
      <c r="U32" s="204"/>
      <c r="V32" s="204"/>
      <c r="W32" s="204"/>
      <c r="X32" s="204"/>
      <c r="Y32" s="204"/>
      <c r="Z32" s="204"/>
      <c r="AA32" s="205" t="s">
        <v>63</v>
      </c>
      <c r="AB32" s="205" t="s">
        <v>64</v>
      </c>
      <c r="AC32" s="205" t="s">
        <v>150</v>
      </c>
      <c r="AD32" s="205" t="s">
        <v>66</v>
      </c>
      <c r="AE32" s="205" t="s">
        <v>67</v>
      </c>
      <c r="AF32" s="205">
        <v>129512</v>
      </c>
      <c r="AG32" s="205" t="s">
        <v>68</v>
      </c>
      <c r="AH32" s="205">
        <v>1</v>
      </c>
      <c r="AI32" s="205" t="s">
        <v>122</v>
      </c>
      <c r="AJ32" s="205">
        <v>9</v>
      </c>
      <c r="AK32" s="205">
        <v>2240</v>
      </c>
      <c r="AL32" s="205">
        <v>2240</v>
      </c>
      <c r="AM32" s="205">
        <v>109</v>
      </c>
      <c r="AN32" s="206">
        <v>7.9567614433100003E-6</v>
      </c>
      <c r="AO32" s="207">
        <v>1</v>
      </c>
      <c r="AP32" s="214">
        <f t="shared" si="0"/>
        <v>7.9567614433100003E-6</v>
      </c>
      <c r="AQ32" s="208">
        <v>5.5371319999999997</v>
      </c>
      <c r="AR32" s="209">
        <v>1.09443</v>
      </c>
      <c r="AS32" s="214">
        <f t="shared" si="1"/>
        <v>4.4057638404117983E-5</v>
      </c>
      <c r="AT32" s="214">
        <f t="shared" si="2"/>
        <v>8.7081184264017641E-6</v>
      </c>
      <c r="AU32" s="207">
        <v>0.873</v>
      </c>
      <c r="AV32" s="207">
        <v>0.76949999999999996</v>
      </c>
      <c r="AW32" s="214">
        <f t="shared" si="3"/>
        <v>3.8462318326794996E-5</v>
      </c>
      <c r="AX32" s="214">
        <f t="shared" si="4"/>
        <v>6.7008971291161567E-6</v>
      </c>
    </row>
    <row r="33" spans="1:50">
      <c r="A33" s="205">
        <v>19</v>
      </c>
      <c r="B33" s="205" t="s">
        <v>149</v>
      </c>
      <c r="C33" s="205" t="s">
        <v>149</v>
      </c>
      <c r="D33" s="205" t="s">
        <v>52</v>
      </c>
      <c r="E33" s="205" t="s">
        <v>53</v>
      </c>
      <c r="F33" s="205" t="s">
        <v>54</v>
      </c>
      <c r="G33" s="205" t="s">
        <v>55</v>
      </c>
      <c r="H33" s="204"/>
      <c r="I33" s="205" t="s">
        <v>136</v>
      </c>
      <c r="J33" s="204"/>
      <c r="K33" s="205">
        <v>0</v>
      </c>
      <c r="L33" s="205">
        <v>0</v>
      </c>
      <c r="M33" s="206">
        <v>0</v>
      </c>
      <c r="N33" s="206">
        <v>0</v>
      </c>
      <c r="O33" s="204"/>
      <c r="P33" s="204"/>
      <c r="Q33" s="205" t="s">
        <v>137</v>
      </c>
      <c r="R33" s="206">
        <v>43.49</v>
      </c>
      <c r="S33" s="206">
        <v>43.49</v>
      </c>
      <c r="T33" s="204"/>
      <c r="U33" s="204"/>
      <c r="V33" s="204"/>
      <c r="W33" s="204"/>
      <c r="X33" s="204"/>
      <c r="Y33" s="204"/>
      <c r="Z33" s="204"/>
      <c r="AA33" s="205" t="s">
        <v>63</v>
      </c>
      <c r="AB33" s="205" t="s">
        <v>64</v>
      </c>
      <c r="AC33" s="205" t="s">
        <v>150</v>
      </c>
      <c r="AD33" s="205" t="s">
        <v>66</v>
      </c>
      <c r="AE33" s="205" t="s">
        <v>67</v>
      </c>
      <c r="AF33" s="205">
        <v>130840</v>
      </c>
      <c r="AG33" s="205" t="s">
        <v>68</v>
      </c>
      <c r="AH33" s="205">
        <v>1</v>
      </c>
      <c r="AI33" s="205" t="s">
        <v>71</v>
      </c>
      <c r="AJ33" s="205">
        <v>4</v>
      </c>
      <c r="AK33" s="205">
        <v>1400</v>
      </c>
      <c r="AL33" s="205">
        <v>1400</v>
      </c>
      <c r="AM33" s="205">
        <v>104</v>
      </c>
      <c r="AN33" s="206">
        <v>0.38596294395500003</v>
      </c>
      <c r="AO33" s="207">
        <v>1</v>
      </c>
      <c r="AP33" s="214">
        <f t="shared" si="0"/>
        <v>0.38596294395500003</v>
      </c>
      <c r="AQ33" s="208">
        <v>9.0373129999999993</v>
      </c>
      <c r="AR33" s="209">
        <v>1.3466499999999999</v>
      </c>
      <c r="AS33" s="214">
        <f t="shared" si="1"/>
        <v>3.4880679309227927</v>
      </c>
      <c r="AT33" s="214">
        <f t="shared" si="2"/>
        <v>0.51975699847700074</v>
      </c>
      <c r="AU33" s="207">
        <v>0.873</v>
      </c>
      <c r="AV33" s="207">
        <v>0.76949999999999996</v>
      </c>
      <c r="AW33" s="214">
        <f t="shared" si="3"/>
        <v>3.045083303695598</v>
      </c>
      <c r="AX33" s="214">
        <f t="shared" si="4"/>
        <v>0.39995301032805203</v>
      </c>
    </row>
    <row r="34" spans="1:50">
      <c r="A34" s="205">
        <v>19</v>
      </c>
      <c r="B34" s="205" t="s">
        <v>149</v>
      </c>
      <c r="C34" s="205" t="s">
        <v>149</v>
      </c>
      <c r="D34" s="205" t="s">
        <v>52</v>
      </c>
      <c r="E34" s="205" t="s">
        <v>53</v>
      </c>
      <c r="F34" s="205" t="s">
        <v>54</v>
      </c>
      <c r="G34" s="205" t="s">
        <v>55</v>
      </c>
      <c r="H34" s="204"/>
      <c r="I34" s="205" t="s">
        <v>136</v>
      </c>
      <c r="J34" s="204"/>
      <c r="K34" s="205">
        <v>0</v>
      </c>
      <c r="L34" s="205">
        <v>0</v>
      </c>
      <c r="M34" s="206">
        <v>0</v>
      </c>
      <c r="N34" s="206">
        <v>0</v>
      </c>
      <c r="O34" s="204"/>
      <c r="P34" s="204"/>
      <c r="Q34" s="205" t="s">
        <v>137</v>
      </c>
      <c r="R34" s="206">
        <v>43.49</v>
      </c>
      <c r="S34" s="206">
        <v>43.49</v>
      </c>
      <c r="T34" s="204"/>
      <c r="U34" s="204"/>
      <c r="V34" s="204"/>
      <c r="W34" s="204"/>
      <c r="X34" s="204"/>
      <c r="Y34" s="204"/>
      <c r="Z34" s="204"/>
      <c r="AA34" s="205" t="s">
        <v>63</v>
      </c>
      <c r="AB34" s="205" t="s">
        <v>64</v>
      </c>
      <c r="AC34" s="205" t="s">
        <v>150</v>
      </c>
      <c r="AD34" s="205" t="s">
        <v>66</v>
      </c>
      <c r="AE34" s="205" t="s">
        <v>67</v>
      </c>
      <c r="AF34" s="205">
        <v>130997</v>
      </c>
      <c r="AG34" s="205" t="s">
        <v>68</v>
      </c>
      <c r="AH34" s="205">
        <v>1</v>
      </c>
      <c r="AI34" s="205" t="s">
        <v>92</v>
      </c>
      <c r="AJ34" s="205">
        <v>1</v>
      </c>
      <c r="AK34" s="205">
        <v>1100</v>
      </c>
      <c r="AL34" s="205">
        <v>1100</v>
      </c>
      <c r="AM34" s="205">
        <v>101</v>
      </c>
      <c r="AN34" s="206">
        <v>0.101795993972</v>
      </c>
      <c r="AO34" s="207">
        <v>1</v>
      </c>
      <c r="AP34" s="214">
        <f t="shared" si="0"/>
        <v>0.101795993972</v>
      </c>
      <c r="AQ34" s="208">
        <v>4.614395</v>
      </c>
      <c r="AR34" s="209">
        <v>0.78922000000000003</v>
      </c>
      <c r="AS34" s="214">
        <f t="shared" si="1"/>
        <v>0.46972692560442691</v>
      </c>
      <c r="AT34" s="214">
        <f t="shared" si="2"/>
        <v>8.0339434362581841E-2</v>
      </c>
      <c r="AU34" s="207">
        <v>0.873</v>
      </c>
      <c r="AV34" s="207">
        <v>0.76949999999999996</v>
      </c>
      <c r="AW34" s="214">
        <f t="shared" si="3"/>
        <v>0.41007160605266468</v>
      </c>
      <c r="AX34" s="214">
        <f t="shared" si="4"/>
        <v>6.1821194742006723E-2</v>
      </c>
    </row>
    <row r="35" spans="1:50">
      <c r="A35" s="205">
        <v>19</v>
      </c>
      <c r="B35" s="205" t="s">
        <v>149</v>
      </c>
      <c r="C35" s="205" t="s">
        <v>149</v>
      </c>
      <c r="D35" s="205" t="s">
        <v>52</v>
      </c>
      <c r="E35" s="205" t="s">
        <v>53</v>
      </c>
      <c r="F35" s="205" t="s">
        <v>54</v>
      </c>
      <c r="G35" s="205" t="s">
        <v>55</v>
      </c>
      <c r="H35" s="204"/>
      <c r="I35" s="205" t="s">
        <v>136</v>
      </c>
      <c r="J35" s="204"/>
      <c r="K35" s="205">
        <v>0</v>
      </c>
      <c r="L35" s="205">
        <v>0</v>
      </c>
      <c r="M35" s="206">
        <v>0</v>
      </c>
      <c r="N35" s="206">
        <v>0</v>
      </c>
      <c r="O35" s="204"/>
      <c r="P35" s="204"/>
      <c r="Q35" s="205" t="s">
        <v>137</v>
      </c>
      <c r="R35" s="206">
        <v>43.49</v>
      </c>
      <c r="S35" s="206">
        <v>43.49</v>
      </c>
      <c r="T35" s="204"/>
      <c r="U35" s="204"/>
      <c r="V35" s="204"/>
      <c r="W35" s="204"/>
      <c r="X35" s="204"/>
      <c r="Y35" s="204"/>
      <c r="Z35" s="204"/>
      <c r="AA35" s="205" t="s">
        <v>63</v>
      </c>
      <c r="AB35" s="205" t="s">
        <v>64</v>
      </c>
      <c r="AC35" s="205" t="s">
        <v>150</v>
      </c>
      <c r="AD35" s="205" t="s">
        <v>66</v>
      </c>
      <c r="AE35" s="205" t="s">
        <v>67</v>
      </c>
      <c r="AF35" s="205">
        <v>129512</v>
      </c>
      <c r="AG35" s="205" t="s">
        <v>68</v>
      </c>
      <c r="AH35" s="205">
        <v>1</v>
      </c>
      <c r="AI35" s="205" t="s">
        <v>122</v>
      </c>
      <c r="AJ35" s="205">
        <v>9</v>
      </c>
      <c r="AK35" s="205">
        <v>2240</v>
      </c>
      <c r="AL35" s="205">
        <v>2240</v>
      </c>
      <c r="AM35" s="205">
        <v>109</v>
      </c>
      <c r="AN35" s="206">
        <v>4.6635162727699999</v>
      </c>
      <c r="AO35" s="207">
        <v>1</v>
      </c>
      <c r="AP35" s="214">
        <f t="shared" si="0"/>
        <v>4.6635162727699999</v>
      </c>
      <c r="AQ35" s="208">
        <v>5.5371319999999997</v>
      </c>
      <c r="AR35" s="209">
        <v>1.09443</v>
      </c>
      <c r="AS35" s="214">
        <f t="shared" si="1"/>
        <v>25.822505186475492</v>
      </c>
      <c r="AT35" s="214">
        <f t="shared" si="2"/>
        <v>5.103892114407671</v>
      </c>
      <c r="AU35" s="207">
        <v>0.873</v>
      </c>
      <c r="AV35" s="207">
        <v>0.76949999999999996</v>
      </c>
      <c r="AW35" s="214">
        <f t="shared" si="3"/>
        <v>22.543047027793104</v>
      </c>
      <c r="AX35" s="214">
        <f t="shared" si="4"/>
        <v>3.9274449820367026</v>
      </c>
    </row>
    <row r="36" spans="1:50">
      <c r="A36" s="205">
        <v>19</v>
      </c>
      <c r="B36" s="205" t="s">
        <v>149</v>
      </c>
      <c r="C36" s="205" t="s">
        <v>149</v>
      </c>
      <c r="D36" s="205" t="s">
        <v>52</v>
      </c>
      <c r="E36" s="205" t="s">
        <v>53</v>
      </c>
      <c r="F36" s="205" t="s">
        <v>54</v>
      </c>
      <c r="G36" s="205" t="s">
        <v>55</v>
      </c>
      <c r="H36" s="204"/>
      <c r="I36" s="205" t="s">
        <v>136</v>
      </c>
      <c r="J36" s="204"/>
      <c r="K36" s="205">
        <v>0</v>
      </c>
      <c r="L36" s="205">
        <v>0</v>
      </c>
      <c r="M36" s="206">
        <v>0</v>
      </c>
      <c r="N36" s="206">
        <v>0</v>
      </c>
      <c r="O36" s="204"/>
      <c r="P36" s="204"/>
      <c r="Q36" s="205" t="s">
        <v>137</v>
      </c>
      <c r="R36" s="206">
        <v>43.49</v>
      </c>
      <c r="S36" s="206">
        <v>43.49</v>
      </c>
      <c r="T36" s="204"/>
      <c r="U36" s="204"/>
      <c r="V36" s="204"/>
      <c r="W36" s="204"/>
      <c r="X36" s="204"/>
      <c r="Y36" s="204"/>
      <c r="Z36" s="204"/>
      <c r="AA36" s="205" t="s">
        <v>63</v>
      </c>
      <c r="AB36" s="205" t="s">
        <v>64</v>
      </c>
      <c r="AC36" s="205" t="s">
        <v>150</v>
      </c>
      <c r="AD36" s="205" t="s">
        <v>66</v>
      </c>
      <c r="AE36" s="205" t="s">
        <v>67</v>
      </c>
      <c r="AF36" s="205">
        <v>124579</v>
      </c>
      <c r="AG36" s="205" t="s">
        <v>68</v>
      </c>
      <c r="AH36" s="205">
        <v>1</v>
      </c>
      <c r="AI36" s="205" t="s">
        <v>71</v>
      </c>
      <c r="AJ36" s="205">
        <v>4</v>
      </c>
      <c r="AK36" s="205">
        <v>8140</v>
      </c>
      <c r="AL36" s="205">
        <v>8140</v>
      </c>
      <c r="AM36" s="205">
        <v>104</v>
      </c>
      <c r="AN36" s="206">
        <v>1.2751409918200001</v>
      </c>
      <c r="AO36" s="207">
        <v>1</v>
      </c>
      <c r="AP36" s="214">
        <f t="shared" si="0"/>
        <v>1.2751409918200001</v>
      </c>
      <c r="AQ36" s="208">
        <v>9.0373129999999993</v>
      </c>
      <c r="AR36" s="209">
        <v>1.3466499999999999</v>
      </c>
      <c r="AS36" s="214">
        <f t="shared" si="1"/>
        <v>11.52384826220778</v>
      </c>
      <c r="AT36" s="214">
        <f t="shared" si="2"/>
        <v>1.7171686166344029</v>
      </c>
      <c r="AU36" s="207">
        <v>0.873</v>
      </c>
      <c r="AV36" s="207">
        <v>0.76949999999999996</v>
      </c>
      <c r="AW36" s="214">
        <f t="shared" si="3"/>
        <v>10.060319532907393</v>
      </c>
      <c r="AX36" s="214">
        <f t="shared" si="4"/>
        <v>1.3213612505001731</v>
      </c>
    </row>
    <row r="37" spans="1:50">
      <c r="A37" s="205">
        <v>19</v>
      </c>
      <c r="B37" s="205" t="s">
        <v>149</v>
      </c>
      <c r="C37" s="205" t="s">
        <v>149</v>
      </c>
      <c r="D37" s="205" t="s">
        <v>52</v>
      </c>
      <c r="E37" s="205" t="s">
        <v>53</v>
      </c>
      <c r="F37" s="205" t="s">
        <v>54</v>
      </c>
      <c r="G37" s="205" t="s">
        <v>55</v>
      </c>
      <c r="H37" s="204"/>
      <c r="I37" s="205" t="s">
        <v>136</v>
      </c>
      <c r="J37" s="204"/>
      <c r="K37" s="205">
        <v>0</v>
      </c>
      <c r="L37" s="205">
        <v>0</v>
      </c>
      <c r="M37" s="206">
        <v>0</v>
      </c>
      <c r="N37" s="206">
        <v>0</v>
      </c>
      <c r="O37" s="204"/>
      <c r="P37" s="204"/>
      <c r="Q37" s="205" t="s">
        <v>137</v>
      </c>
      <c r="R37" s="206">
        <v>43.49</v>
      </c>
      <c r="S37" s="206">
        <v>43.49</v>
      </c>
      <c r="T37" s="204"/>
      <c r="U37" s="204"/>
      <c r="V37" s="204"/>
      <c r="W37" s="204"/>
      <c r="X37" s="204"/>
      <c r="Y37" s="204"/>
      <c r="Z37" s="204"/>
      <c r="AA37" s="205" t="s">
        <v>63</v>
      </c>
      <c r="AB37" s="205" t="s">
        <v>64</v>
      </c>
      <c r="AC37" s="205" t="s">
        <v>150</v>
      </c>
      <c r="AD37" s="205" t="s">
        <v>66</v>
      </c>
      <c r="AE37" s="205" t="s">
        <v>67</v>
      </c>
      <c r="AF37" s="205">
        <v>130657</v>
      </c>
      <c r="AG37" s="205" t="s">
        <v>68</v>
      </c>
      <c r="AH37" s="205">
        <v>1</v>
      </c>
      <c r="AI37" s="205" t="s">
        <v>69</v>
      </c>
      <c r="AJ37" s="205">
        <v>11</v>
      </c>
      <c r="AK37" s="205">
        <v>4340</v>
      </c>
      <c r="AL37" s="205">
        <v>4340</v>
      </c>
      <c r="AM37" s="205">
        <v>111</v>
      </c>
      <c r="AN37" s="206">
        <v>4.6993439269999999E-2</v>
      </c>
      <c r="AO37" s="207">
        <v>1</v>
      </c>
      <c r="AP37" s="214">
        <f t="shared" si="0"/>
        <v>4.6993439269999999E-2</v>
      </c>
      <c r="AQ37" s="208">
        <v>4.2217599999999997</v>
      </c>
      <c r="AR37" s="209">
        <v>0.14412</v>
      </c>
      <c r="AS37" s="214">
        <f t="shared" si="1"/>
        <v>0.19839502217251517</v>
      </c>
      <c r="AT37" s="214">
        <f t="shared" si="2"/>
        <v>6.7726944675923998E-3</v>
      </c>
      <c r="AU37" s="207">
        <v>0.873</v>
      </c>
      <c r="AV37" s="207">
        <v>0.76949999999999996</v>
      </c>
      <c r="AW37" s="214">
        <f t="shared" si="3"/>
        <v>0.17319885435660576</v>
      </c>
      <c r="AX37" s="214">
        <f t="shared" si="4"/>
        <v>5.2115883928123517E-3</v>
      </c>
    </row>
    <row r="38" spans="1:50">
      <c r="A38" s="205">
        <v>19</v>
      </c>
      <c r="B38" s="205" t="s">
        <v>149</v>
      </c>
      <c r="C38" s="205" t="s">
        <v>149</v>
      </c>
      <c r="D38" s="205" t="s">
        <v>52</v>
      </c>
      <c r="E38" s="205" t="s">
        <v>53</v>
      </c>
      <c r="F38" s="205" t="s">
        <v>54</v>
      </c>
      <c r="G38" s="205" t="s">
        <v>55</v>
      </c>
      <c r="H38" s="204"/>
      <c r="I38" s="205" t="s">
        <v>136</v>
      </c>
      <c r="J38" s="204"/>
      <c r="K38" s="205">
        <v>0</v>
      </c>
      <c r="L38" s="205">
        <v>0</v>
      </c>
      <c r="M38" s="206">
        <v>0</v>
      </c>
      <c r="N38" s="206">
        <v>0</v>
      </c>
      <c r="O38" s="204"/>
      <c r="P38" s="204"/>
      <c r="Q38" s="205" t="s">
        <v>137</v>
      </c>
      <c r="R38" s="206">
        <v>43.49</v>
      </c>
      <c r="S38" s="206">
        <v>43.49</v>
      </c>
      <c r="T38" s="204"/>
      <c r="U38" s="204"/>
      <c r="V38" s="204"/>
      <c r="W38" s="204"/>
      <c r="X38" s="204"/>
      <c r="Y38" s="204"/>
      <c r="Z38" s="204"/>
      <c r="AA38" s="205" t="s">
        <v>63</v>
      </c>
      <c r="AB38" s="205" t="s">
        <v>64</v>
      </c>
      <c r="AC38" s="205" t="s">
        <v>150</v>
      </c>
      <c r="AD38" s="205" t="s">
        <v>66</v>
      </c>
      <c r="AE38" s="205" t="s">
        <v>67</v>
      </c>
      <c r="AF38" s="205">
        <v>129512</v>
      </c>
      <c r="AG38" s="205" t="s">
        <v>68</v>
      </c>
      <c r="AH38" s="205">
        <v>1</v>
      </c>
      <c r="AI38" s="205" t="s">
        <v>122</v>
      </c>
      <c r="AJ38" s="205">
        <v>9</v>
      </c>
      <c r="AK38" s="205">
        <v>2240</v>
      </c>
      <c r="AL38" s="205">
        <v>2240</v>
      </c>
      <c r="AM38" s="205">
        <v>109</v>
      </c>
      <c r="AN38" s="206">
        <v>5.5801232810099997</v>
      </c>
      <c r="AO38" s="207">
        <v>1</v>
      </c>
      <c r="AP38" s="214">
        <f t="shared" si="0"/>
        <v>5.5801232810099997</v>
      </c>
      <c r="AQ38" s="208">
        <v>5.5371319999999997</v>
      </c>
      <c r="AR38" s="209">
        <v>1.09443</v>
      </c>
      <c r="AS38" s="214">
        <f t="shared" si="1"/>
        <v>30.897879183225459</v>
      </c>
      <c r="AT38" s="214">
        <f t="shared" si="2"/>
        <v>6.1070543224357738</v>
      </c>
      <c r="AU38" s="207">
        <v>0.873</v>
      </c>
      <c r="AV38" s="207">
        <v>0.76949999999999996</v>
      </c>
      <c r="AW38" s="214">
        <f t="shared" si="3"/>
        <v>26.973848526955827</v>
      </c>
      <c r="AX38" s="214">
        <f t="shared" si="4"/>
        <v>4.6993783011143275</v>
      </c>
    </row>
    <row r="39" spans="1:50">
      <c r="A39" s="205">
        <v>19</v>
      </c>
      <c r="B39" s="205" t="s">
        <v>149</v>
      </c>
      <c r="C39" s="205" t="s">
        <v>149</v>
      </c>
      <c r="D39" s="205" t="s">
        <v>52</v>
      </c>
      <c r="E39" s="205" t="s">
        <v>53</v>
      </c>
      <c r="F39" s="205" t="s">
        <v>54</v>
      </c>
      <c r="G39" s="205" t="s">
        <v>55</v>
      </c>
      <c r="H39" s="204"/>
      <c r="I39" s="205" t="s">
        <v>136</v>
      </c>
      <c r="J39" s="204"/>
      <c r="K39" s="205">
        <v>0</v>
      </c>
      <c r="L39" s="205">
        <v>0</v>
      </c>
      <c r="M39" s="206">
        <v>0</v>
      </c>
      <c r="N39" s="206">
        <v>0</v>
      </c>
      <c r="O39" s="204"/>
      <c r="P39" s="204"/>
      <c r="Q39" s="205" t="s">
        <v>137</v>
      </c>
      <c r="R39" s="206">
        <v>43.49</v>
      </c>
      <c r="S39" s="206">
        <v>43.49</v>
      </c>
      <c r="T39" s="204"/>
      <c r="U39" s="204"/>
      <c r="V39" s="204"/>
      <c r="W39" s="204"/>
      <c r="X39" s="204"/>
      <c r="Y39" s="204"/>
      <c r="Z39" s="204"/>
      <c r="AA39" s="205" t="s">
        <v>63</v>
      </c>
      <c r="AB39" s="205" t="s">
        <v>64</v>
      </c>
      <c r="AC39" s="205" t="s">
        <v>150</v>
      </c>
      <c r="AD39" s="205" t="s">
        <v>66</v>
      </c>
      <c r="AE39" s="205" t="s">
        <v>67</v>
      </c>
      <c r="AF39" s="205">
        <v>130840</v>
      </c>
      <c r="AG39" s="205" t="s">
        <v>68</v>
      </c>
      <c r="AH39" s="205">
        <v>1</v>
      </c>
      <c r="AI39" s="205" t="s">
        <v>71</v>
      </c>
      <c r="AJ39" s="205">
        <v>4</v>
      </c>
      <c r="AK39" s="205">
        <v>1400</v>
      </c>
      <c r="AL39" s="205">
        <v>1400</v>
      </c>
      <c r="AM39" s="205">
        <v>104</v>
      </c>
      <c r="AN39" s="206">
        <v>2.4200900922099998E-3</v>
      </c>
      <c r="AO39" s="207">
        <v>1</v>
      </c>
      <c r="AP39" s="214">
        <f t="shared" si="0"/>
        <v>2.4200900922099998E-3</v>
      </c>
      <c r="AQ39" s="208">
        <v>9.0373129999999993</v>
      </c>
      <c r="AR39" s="209">
        <v>1.3466499999999999</v>
      </c>
      <c r="AS39" s="214">
        <f t="shared" si="1"/>
        <v>2.1871111651500626E-2</v>
      </c>
      <c r="AT39" s="214">
        <f t="shared" si="2"/>
        <v>3.259014322674596E-3</v>
      </c>
      <c r="AU39" s="207">
        <v>0.873</v>
      </c>
      <c r="AV39" s="207">
        <v>0.76949999999999996</v>
      </c>
      <c r="AW39" s="214">
        <f t="shared" si="3"/>
        <v>1.9093480471760047E-2</v>
      </c>
      <c r="AX39" s="214">
        <f t="shared" si="4"/>
        <v>2.5078115212981015E-3</v>
      </c>
    </row>
    <row r="40" spans="1:50">
      <c r="A40" s="205">
        <v>19</v>
      </c>
      <c r="B40" s="205" t="s">
        <v>149</v>
      </c>
      <c r="C40" s="205" t="s">
        <v>149</v>
      </c>
      <c r="D40" s="205" t="s">
        <v>52</v>
      </c>
      <c r="E40" s="205" t="s">
        <v>53</v>
      </c>
      <c r="F40" s="205" t="s">
        <v>54</v>
      </c>
      <c r="G40" s="205" t="s">
        <v>55</v>
      </c>
      <c r="H40" s="204"/>
      <c r="I40" s="205" t="s">
        <v>136</v>
      </c>
      <c r="J40" s="204"/>
      <c r="K40" s="205">
        <v>0</v>
      </c>
      <c r="L40" s="205">
        <v>0</v>
      </c>
      <c r="M40" s="206">
        <v>0</v>
      </c>
      <c r="N40" s="206">
        <v>0</v>
      </c>
      <c r="O40" s="204"/>
      <c r="P40" s="204"/>
      <c r="Q40" s="205" t="s">
        <v>137</v>
      </c>
      <c r="R40" s="206">
        <v>43.49</v>
      </c>
      <c r="S40" s="206">
        <v>43.49</v>
      </c>
      <c r="T40" s="204"/>
      <c r="U40" s="204"/>
      <c r="V40" s="204"/>
      <c r="W40" s="204"/>
      <c r="X40" s="204"/>
      <c r="Y40" s="204"/>
      <c r="Z40" s="204"/>
      <c r="AA40" s="205" t="s">
        <v>63</v>
      </c>
      <c r="AB40" s="205" t="s">
        <v>64</v>
      </c>
      <c r="AC40" s="205" t="s">
        <v>150</v>
      </c>
      <c r="AD40" s="205" t="s">
        <v>66</v>
      </c>
      <c r="AE40" s="205" t="s">
        <v>67</v>
      </c>
      <c r="AF40" s="205">
        <v>131068</v>
      </c>
      <c r="AG40" s="205" t="s">
        <v>68</v>
      </c>
      <c r="AH40" s="205">
        <v>1</v>
      </c>
      <c r="AI40" s="205" t="s">
        <v>70</v>
      </c>
      <c r="AJ40" s="205">
        <v>13</v>
      </c>
      <c r="AK40" s="205">
        <v>6300</v>
      </c>
      <c r="AL40" s="205">
        <v>6300</v>
      </c>
      <c r="AM40" s="205">
        <v>113</v>
      </c>
      <c r="AN40" s="206">
        <v>0.185798704353</v>
      </c>
      <c r="AO40" s="207">
        <v>0.999</v>
      </c>
      <c r="AP40" s="214">
        <f t="shared" si="0"/>
        <v>0.18561290564864699</v>
      </c>
      <c r="AQ40" s="208">
        <v>2.6718839999999999</v>
      </c>
      <c r="AR40" s="209">
        <v>8.8819999999999996E-2</v>
      </c>
      <c r="AS40" s="214">
        <f t="shared" si="1"/>
        <v>0.49593615279612951</v>
      </c>
      <c r="AT40" s="214">
        <f t="shared" si="2"/>
        <v>1.6486138279712827E-2</v>
      </c>
      <c r="AU40" s="207">
        <v>0.873</v>
      </c>
      <c r="AV40" s="207">
        <v>0.76949999999999996</v>
      </c>
      <c r="AW40" s="214">
        <f t="shared" si="3"/>
        <v>0.43295226139102105</v>
      </c>
      <c r="AX40" s="214">
        <f t="shared" si="4"/>
        <v>1.2686083406239019E-2</v>
      </c>
    </row>
    <row r="41" spans="1:50">
      <c r="A41" s="205">
        <v>19</v>
      </c>
      <c r="B41" s="205" t="s">
        <v>149</v>
      </c>
      <c r="C41" s="205" t="s">
        <v>149</v>
      </c>
      <c r="D41" s="205" t="s">
        <v>52</v>
      </c>
      <c r="E41" s="205" t="s">
        <v>53</v>
      </c>
      <c r="F41" s="205" t="s">
        <v>54</v>
      </c>
      <c r="G41" s="205" t="s">
        <v>55</v>
      </c>
      <c r="H41" s="204"/>
      <c r="I41" s="205" t="s">
        <v>136</v>
      </c>
      <c r="J41" s="204"/>
      <c r="K41" s="205">
        <v>0</v>
      </c>
      <c r="L41" s="205">
        <v>0</v>
      </c>
      <c r="M41" s="206">
        <v>0</v>
      </c>
      <c r="N41" s="206">
        <v>0</v>
      </c>
      <c r="O41" s="204"/>
      <c r="P41" s="204"/>
      <c r="Q41" s="205" t="s">
        <v>137</v>
      </c>
      <c r="R41" s="206">
        <v>43.49</v>
      </c>
      <c r="S41" s="206">
        <v>43.49</v>
      </c>
      <c r="T41" s="204"/>
      <c r="U41" s="204"/>
      <c r="V41" s="204"/>
      <c r="W41" s="204"/>
      <c r="X41" s="204"/>
      <c r="Y41" s="204"/>
      <c r="Z41" s="204"/>
      <c r="AA41" s="205" t="s">
        <v>63</v>
      </c>
      <c r="AB41" s="205" t="s">
        <v>64</v>
      </c>
      <c r="AC41" s="205" t="s">
        <v>150</v>
      </c>
      <c r="AD41" s="205" t="s">
        <v>66</v>
      </c>
      <c r="AE41" s="205" t="s">
        <v>67</v>
      </c>
      <c r="AF41" s="205">
        <v>129317</v>
      </c>
      <c r="AG41" s="205" t="s">
        <v>68</v>
      </c>
      <c r="AH41" s="205">
        <v>1</v>
      </c>
      <c r="AI41" s="205" t="s">
        <v>69</v>
      </c>
      <c r="AJ41" s="205">
        <v>11</v>
      </c>
      <c r="AK41" s="205">
        <v>4340</v>
      </c>
      <c r="AL41" s="205">
        <v>4340</v>
      </c>
      <c r="AM41" s="205">
        <v>111</v>
      </c>
      <c r="AN41" s="206">
        <v>1.86281859713</v>
      </c>
      <c r="AO41" s="207">
        <v>1</v>
      </c>
      <c r="AP41" s="214">
        <f t="shared" si="0"/>
        <v>1.86281859713</v>
      </c>
      <c r="AQ41" s="208">
        <v>4.2217599999999997</v>
      </c>
      <c r="AR41" s="209">
        <v>0.14412</v>
      </c>
      <c r="AS41" s="214">
        <f t="shared" si="1"/>
        <v>7.8643730406195482</v>
      </c>
      <c r="AT41" s="214">
        <f t="shared" si="2"/>
        <v>0.26846941621837561</v>
      </c>
      <c r="AU41" s="207">
        <v>0.873</v>
      </c>
      <c r="AV41" s="207">
        <v>0.76949999999999996</v>
      </c>
      <c r="AW41" s="214">
        <f t="shared" si="3"/>
        <v>6.8655976644608652</v>
      </c>
      <c r="AX41" s="214">
        <f t="shared" si="4"/>
        <v>0.20658721578004002</v>
      </c>
    </row>
    <row r="42" spans="1:50">
      <c r="A42" s="205">
        <v>19</v>
      </c>
      <c r="B42" s="205" t="s">
        <v>149</v>
      </c>
      <c r="C42" s="205" t="s">
        <v>149</v>
      </c>
      <c r="D42" s="205" t="s">
        <v>52</v>
      </c>
      <c r="E42" s="205" t="s">
        <v>53</v>
      </c>
      <c r="F42" s="205" t="s">
        <v>54</v>
      </c>
      <c r="G42" s="205" t="s">
        <v>55</v>
      </c>
      <c r="H42" s="204"/>
      <c r="I42" s="205" t="s">
        <v>136</v>
      </c>
      <c r="J42" s="204"/>
      <c r="K42" s="205">
        <v>0</v>
      </c>
      <c r="L42" s="205">
        <v>0</v>
      </c>
      <c r="M42" s="206">
        <v>0</v>
      </c>
      <c r="N42" s="206">
        <v>0</v>
      </c>
      <c r="O42" s="204"/>
      <c r="P42" s="204"/>
      <c r="Q42" s="205" t="s">
        <v>137</v>
      </c>
      <c r="R42" s="206">
        <v>43.49</v>
      </c>
      <c r="S42" s="206">
        <v>43.49</v>
      </c>
      <c r="T42" s="204"/>
      <c r="U42" s="204"/>
      <c r="V42" s="204"/>
      <c r="W42" s="204"/>
      <c r="X42" s="204"/>
      <c r="Y42" s="204"/>
      <c r="Z42" s="204"/>
      <c r="AA42" s="205" t="s">
        <v>63</v>
      </c>
      <c r="AB42" s="205" t="s">
        <v>64</v>
      </c>
      <c r="AC42" s="205" t="s">
        <v>150</v>
      </c>
      <c r="AD42" s="205" t="s">
        <v>66</v>
      </c>
      <c r="AE42" s="205" t="s">
        <v>67</v>
      </c>
      <c r="AF42" s="205">
        <v>129512</v>
      </c>
      <c r="AG42" s="205" t="s">
        <v>68</v>
      </c>
      <c r="AH42" s="205">
        <v>1</v>
      </c>
      <c r="AI42" s="205" t="s">
        <v>122</v>
      </c>
      <c r="AJ42" s="205">
        <v>9</v>
      </c>
      <c r="AK42" s="205">
        <v>2240</v>
      </c>
      <c r="AL42" s="205">
        <v>2240</v>
      </c>
      <c r="AM42" s="205">
        <v>109</v>
      </c>
      <c r="AN42" s="206">
        <v>0.68749782673500004</v>
      </c>
      <c r="AO42" s="207">
        <v>1</v>
      </c>
      <c r="AP42" s="214">
        <f t="shared" si="0"/>
        <v>0.68749782673500004</v>
      </c>
      <c r="AQ42" s="208">
        <v>5.5371319999999997</v>
      </c>
      <c r="AR42" s="209">
        <v>1.09443</v>
      </c>
      <c r="AS42" s="214">
        <f t="shared" si="1"/>
        <v>3.8067662163448239</v>
      </c>
      <c r="AT42" s="214">
        <f t="shared" si="2"/>
        <v>0.75241824651358613</v>
      </c>
      <c r="AU42" s="207">
        <v>0.873</v>
      </c>
      <c r="AV42" s="207">
        <v>0.76949999999999996</v>
      </c>
      <c r="AW42" s="214">
        <f t="shared" si="3"/>
        <v>3.3233069068690311</v>
      </c>
      <c r="AX42" s="214">
        <f t="shared" si="4"/>
        <v>0.57898584069220449</v>
      </c>
    </row>
    <row r="43" spans="1:50">
      <c r="A43" s="205">
        <v>19</v>
      </c>
      <c r="B43" s="205" t="s">
        <v>149</v>
      </c>
      <c r="C43" s="205" t="s">
        <v>149</v>
      </c>
      <c r="D43" s="205" t="s">
        <v>52</v>
      </c>
      <c r="E43" s="205" t="s">
        <v>53</v>
      </c>
      <c r="F43" s="205" t="s">
        <v>54</v>
      </c>
      <c r="G43" s="205" t="s">
        <v>55</v>
      </c>
      <c r="H43" s="204"/>
      <c r="I43" s="205" t="s">
        <v>136</v>
      </c>
      <c r="J43" s="204"/>
      <c r="K43" s="205">
        <v>0</v>
      </c>
      <c r="L43" s="205">
        <v>0</v>
      </c>
      <c r="M43" s="206">
        <v>0</v>
      </c>
      <c r="N43" s="206">
        <v>0</v>
      </c>
      <c r="O43" s="204"/>
      <c r="P43" s="204"/>
      <c r="Q43" s="205" t="s">
        <v>137</v>
      </c>
      <c r="R43" s="206">
        <v>43.49</v>
      </c>
      <c r="S43" s="206">
        <v>43.49</v>
      </c>
      <c r="T43" s="204"/>
      <c r="U43" s="204"/>
      <c r="V43" s="204"/>
      <c r="W43" s="204"/>
      <c r="X43" s="204"/>
      <c r="Y43" s="204"/>
      <c r="Z43" s="204"/>
      <c r="AA43" s="205" t="s">
        <v>63</v>
      </c>
      <c r="AB43" s="205" t="s">
        <v>64</v>
      </c>
      <c r="AC43" s="205" t="s">
        <v>150</v>
      </c>
      <c r="AD43" s="205" t="s">
        <v>66</v>
      </c>
      <c r="AE43" s="205" t="s">
        <v>67</v>
      </c>
      <c r="AF43" s="205">
        <v>130840</v>
      </c>
      <c r="AG43" s="205" t="s">
        <v>68</v>
      </c>
      <c r="AH43" s="205">
        <v>1</v>
      </c>
      <c r="AI43" s="205" t="s">
        <v>71</v>
      </c>
      <c r="AJ43" s="205">
        <v>4</v>
      </c>
      <c r="AK43" s="205">
        <v>1400</v>
      </c>
      <c r="AL43" s="205">
        <v>1400</v>
      </c>
      <c r="AM43" s="205">
        <v>104</v>
      </c>
      <c r="AN43" s="206">
        <v>0.40194733291700002</v>
      </c>
      <c r="AO43" s="207">
        <v>1</v>
      </c>
      <c r="AP43" s="214">
        <f t="shared" si="0"/>
        <v>0.40194733291700002</v>
      </c>
      <c r="AQ43" s="208">
        <v>9.0373129999999993</v>
      </c>
      <c r="AR43" s="209">
        <v>1.3466499999999999</v>
      </c>
      <c r="AS43" s="214">
        <f t="shared" si="1"/>
        <v>3.6325238570861318</v>
      </c>
      <c r="AT43" s="214">
        <f t="shared" si="2"/>
        <v>0.54128237587267802</v>
      </c>
      <c r="AU43" s="207">
        <v>0.873</v>
      </c>
      <c r="AV43" s="207">
        <v>0.76949999999999996</v>
      </c>
      <c r="AW43" s="214">
        <f t="shared" si="3"/>
        <v>3.171193327236193</v>
      </c>
      <c r="AX43" s="214">
        <f t="shared" si="4"/>
        <v>0.41651678823402571</v>
      </c>
    </row>
    <row r="44" spans="1:50">
      <c r="A44" s="205">
        <v>19</v>
      </c>
      <c r="B44" s="205" t="s">
        <v>149</v>
      </c>
      <c r="C44" s="205" t="s">
        <v>149</v>
      </c>
      <c r="D44" s="205" t="s">
        <v>52</v>
      </c>
      <c r="E44" s="205" t="s">
        <v>53</v>
      </c>
      <c r="F44" s="205" t="s">
        <v>54</v>
      </c>
      <c r="G44" s="205" t="s">
        <v>55</v>
      </c>
      <c r="H44" s="204"/>
      <c r="I44" s="205" t="s">
        <v>136</v>
      </c>
      <c r="J44" s="204"/>
      <c r="K44" s="205">
        <v>0</v>
      </c>
      <c r="L44" s="205">
        <v>0</v>
      </c>
      <c r="M44" s="206">
        <v>0</v>
      </c>
      <c r="N44" s="206">
        <v>0</v>
      </c>
      <c r="O44" s="204"/>
      <c r="P44" s="204"/>
      <c r="Q44" s="205" t="s">
        <v>137</v>
      </c>
      <c r="R44" s="206">
        <v>43.49</v>
      </c>
      <c r="S44" s="206">
        <v>43.49</v>
      </c>
      <c r="T44" s="204"/>
      <c r="U44" s="204"/>
      <c r="V44" s="204"/>
      <c r="W44" s="204"/>
      <c r="X44" s="204"/>
      <c r="Y44" s="204"/>
      <c r="Z44" s="204"/>
      <c r="AA44" s="205" t="s">
        <v>63</v>
      </c>
      <c r="AB44" s="205" t="s">
        <v>64</v>
      </c>
      <c r="AC44" s="205" t="s">
        <v>150</v>
      </c>
      <c r="AD44" s="205" t="s">
        <v>66</v>
      </c>
      <c r="AE44" s="205" t="s">
        <v>67</v>
      </c>
      <c r="AF44" s="205">
        <v>129512</v>
      </c>
      <c r="AG44" s="205" t="s">
        <v>68</v>
      </c>
      <c r="AH44" s="205">
        <v>1</v>
      </c>
      <c r="AI44" s="205" t="s">
        <v>122</v>
      </c>
      <c r="AJ44" s="205">
        <v>9</v>
      </c>
      <c r="AK44" s="205">
        <v>2240</v>
      </c>
      <c r="AL44" s="205">
        <v>2240</v>
      </c>
      <c r="AM44" s="205">
        <v>109</v>
      </c>
      <c r="AN44" s="206">
        <v>0.54187228871299997</v>
      </c>
      <c r="AO44" s="207">
        <v>1</v>
      </c>
      <c r="AP44" s="214">
        <f t="shared" si="0"/>
        <v>0.54187228871299997</v>
      </c>
      <c r="AQ44" s="208">
        <v>5.5371319999999997</v>
      </c>
      <c r="AR44" s="209">
        <v>1.09443</v>
      </c>
      <c r="AS44" s="214">
        <f t="shared" si="1"/>
        <v>3.0004183897459908</v>
      </c>
      <c r="AT44" s="214">
        <f t="shared" si="2"/>
        <v>0.59304128893616859</v>
      </c>
      <c r="AU44" s="207">
        <v>0.873</v>
      </c>
      <c r="AV44" s="207">
        <v>0.76949999999999996</v>
      </c>
      <c r="AW44" s="214">
        <f t="shared" si="3"/>
        <v>2.6193652542482502</v>
      </c>
      <c r="AX44" s="214">
        <f t="shared" si="4"/>
        <v>0.45634527183638168</v>
      </c>
    </row>
    <row r="45" spans="1:50">
      <c r="A45" s="205">
        <v>19</v>
      </c>
      <c r="B45" s="205" t="s">
        <v>149</v>
      </c>
      <c r="C45" s="205" t="s">
        <v>149</v>
      </c>
      <c r="D45" s="205" t="s">
        <v>52</v>
      </c>
      <c r="E45" s="205" t="s">
        <v>53</v>
      </c>
      <c r="F45" s="205" t="s">
        <v>54</v>
      </c>
      <c r="G45" s="205" t="s">
        <v>55</v>
      </c>
      <c r="H45" s="204"/>
      <c r="I45" s="205" t="s">
        <v>136</v>
      </c>
      <c r="J45" s="204"/>
      <c r="K45" s="205">
        <v>0</v>
      </c>
      <c r="L45" s="205">
        <v>0</v>
      </c>
      <c r="M45" s="206">
        <v>0</v>
      </c>
      <c r="N45" s="206">
        <v>0</v>
      </c>
      <c r="O45" s="204"/>
      <c r="P45" s="204"/>
      <c r="Q45" s="205" t="s">
        <v>137</v>
      </c>
      <c r="R45" s="206">
        <v>43.49</v>
      </c>
      <c r="S45" s="206">
        <v>43.49</v>
      </c>
      <c r="T45" s="204"/>
      <c r="U45" s="204"/>
      <c r="V45" s="204"/>
      <c r="W45" s="204"/>
      <c r="X45" s="204"/>
      <c r="Y45" s="204"/>
      <c r="Z45" s="204"/>
      <c r="AA45" s="205" t="s">
        <v>63</v>
      </c>
      <c r="AB45" s="205" t="s">
        <v>64</v>
      </c>
      <c r="AC45" s="205" t="s">
        <v>150</v>
      </c>
      <c r="AD45" s="205" t="s">
        <v>66</v>
      </c>
      <c r="AE45" s="205" t="s">
        <v>67</v>
      </c>
      <c r="AF45" s="205">
        <v>124579</v>
      </c>
      <c r="AG45" s="205" t="s">
        <v>68</v>
      </c>
      <c r="AH45" s="205">
        <v>1</v>
      </c>
      <c r="AI45" s="205" t="s">
        <v>71</v>
      </c>
      <c r="AJ45" s="205">
        <v>4</v>
      </c>
      <c r="AK45" s="205">
        <v>8140</v>
      </c>
      <c r="AL45" s="205">
        <v>8140</v>
      </c>
      <c r="AM45" s="205">
        <v>104</v>
      </c>
      <c r="AN45" s="206">
        <v>1.8469723126499999</v>
      </c>
      <c r="AO45" s="207">
        <v>1</v>
      </c>
      <c r="AP45" s="214">
        <f t="shared" si="0"/>
        <v>1.8469723126499999</v>
      </c>
      <c r="AQ45" s="208">
        <v>9.0373129999999993</v>
      </c>
      <c r="AR45" s="209">
        <v>1.3466499999999999</v>
      </c>
      <c r="AS45" s="214">
        <f t="shared" si="1"/>
        <v>16.691666891751908</v>
      </c>
      <c r="AT45" s="214">
        <f t="shared" si="2"/>
        <v>2.4872252648301223</v>
      </c>
      <c r="AU45" s="207">
        <v>0.873</v>
      </c>
      <c r="AV45" s="207">
        <v>0.76949999999999996</v>
      </c>
      <c r="AW45" s="214">
        <f t="shared" si="3"/>
        <v>14.571825196499415</v>
      </c>
      <c r="AX45" s="214">
        <f t="shared" si="4"/>
        <v>1.9139198412867791</v>
      </c>
    </row>
    <row r="46" spans="1:50">
      <c r="A46" s="205">
        <v>19</v>
      </c>
      <c r="B46" s="205" t="s">
        <v>149</v>
      </c>
      <c r="C46" s="205" t="s">
        <v>149</v>
      </c>
      <c r="D46" s="205" t="s">
        <v>52</v>
      </c>
      <c r="E46" s="205" t="s">
        <v>53</v>
      </c>
      <c r="F46" s="205" t="s">
        <v>54</v>
      </c>
      <c r="G46" s="205" t="s">
        <v>55</v>
      </c>
      <c r="H46" s="204"/>
      <c r="I46" s="205" t="s">
        <v>136</v>
      </c>
      <c r="J46" s="204"/>
      <c r="K46" s="205">
        <v>0</v>
      </c>
      <c r="L46" s="205">
        <v>0</v>
      </c>
      <c r="M46" s="206">
        <v>0</v>
      </c>
      <c r="N46" s="206">
        <v>0</v>
      </c>
      <c r="O46" s="204"/>
      <c r="P46" s="204"/>
      <c r="Q46" s="205" t="s">
        <v>137</v>
      </c>
      <c r="R46" s="206">
        <v>43.49</v>
      </c>
      <c r="S46" s="206">
        <v>43.49</v>
      </c>
      <c r="T46" s="204"/>
      <c r="U46" s="204"/>
      <c r="V46" s="204"/>
      <c r="W46" s="204"/>
      <c r="X46" s="204"/>
      <c r="Y46" s="204"/>
      <c r="Z46" s="204"/>
      <c r="AA46" s="205" t="s">
        <v>63</v>
      </c>
      <c r="AB46" s="205" t="s">
        <v>64</v>
      </c>
      <c r="AC46" s="205" t="s">
        <v>150</v>
      </c>
      <c r="AD46" s="205" t="s">
        <v>66</v>
      </c>
      <c r="AE46" s="205" t="s">
        <v>67</v>
      </c>
      <c r="AF46" s="205">
        <v>129889</v>
      </c>
      <c r="AG46" s="205" t="s">
        <v>68</v>
      </c>
      <c r="AH46" s="205">
        <v>1</v>
      </c>
      <c r="AI46" s="205" t="s">
        <v>70</v>
      </c>
      <c r="AJ46" s="205">
        <v>13</v>
      </c>
      <c r="AK46" s="205">
        <v>6250</v>
      </c>
      <c r="AL46" s="205">
        <v>6250</v>
      </c>
      <c r="AM46" s="205">
        <v>113</v>
      </c>
      <c r="AN46" s="206">
        <v>0.175693579751</v>
      </c>
      <c r="AO46" s="207">
        <v>0.999</v>
      </c>
      <c r="AP46" s="214">
        <f t="shared" si="0"/>
        <v>0.175517886171249</v>
      </c>
      <c r="AQ46" s="208">
        <v>2.6718839999999999</v>
      </c>
      <c r="AR46" s="209">
        <v>8.8819999999999996E-2</v>
      </c>
      <c r="AS46" s="214">
        <f t="shared" si="1"/>
        <v>0.46896343177478145</v>
      </c>
      <c r="AT46" s="214">
        <f t="shared" si="2"/>
        <v>1.5589498649730336E-2</v>
      </c>
      <c r="AU46" s="207">
        <v>0.873</v>
      </c>
      <c r="AV46" s="207">
        <v>0.76949999999999996</v>
      </c>
      <c r="AW46" s="214">
        <f t="shared" si="3"/>
        <v>0.40940507593938419</v>
      </c>
      <c r="AX46" s="214">
        <f t="shared" si="4"/>
        <v>1.1996119210967493E-2</v>
      </c>
    </row>
    <row r="47" spans="1:50">
      <c r="A47" s="205">
        <v>19</v>
      </c>
      <c r="B47" s="205" t="s">
        <v>149</v>
      </c>
      <c r="C47" s="205" t="s">
        <v>149</v>
      </c>
      <c r="D47" s="205" t="s">
        <v>52</v>
      </c>
      <c r="E47" s="205" t="s">
        <v>53</v>
      </c>
      <c r="F47" s="205" t="s">
        <v>54</v>
      </c>
      <c r="G47" s="205" t="s">
        <v>55</v>
      </c>
      <c r="H47" s="204"/>
      <c r="I47" s="205" t="s">
        <v>136</v>
      </c>
      <c r="J47" s="204"/>
      <c r="K47" s="205">
        <v>0</v>
      </c>
      <c r="L47" s="205">
        <v>0</v>
      </c>
      <c r="M47" s="206">
        <v>0</v>
      </c>
      <c r="N47" s="206">
        <v>0</v>
      </c>
      <c r="O47" s="204"/>
      <c r="P47" s="204"/>
      <c r="Q47" s="205" t="s">
        <v>137</v>
      </c>
      <c r="R47" s="206">
        <v>43.49</v>
      </c>
      <c r="S47" s="206">
        <v>43.49</v>
      </c>
      <c r="T47" s="204"/>
      <c r="U47" s="204"/>
      <c r="V47" s="204"/>
      <c r="W47" s="204"/>
      <c r="X47" s="204"/>
      <c r="Y47" s="204"/>
      <c r="Z47" s="204"/>
      <c r="AA47" s="205" t="s">
        <v>63</v>
      </c>
      <c r="AB47" s="205" t="s">
        <v>64</v>
      </c>
      <c r="AC47" s="205" t="s">
        <v>150</v>
      </c>
      <c r="AD47" s="205" t="s">
        <v>66</v>
      </c>
      <c r="AE47" s="205" t="s">
        <v>67</v>
      </c>
      <c r="AF47" s="205">
        <v>130933</v>
      </c>
      <c r="AG47" s="205" t="s">
        <v>68</v>
      </c>
      <c r="AH47" s="205">
        <v>1</v>
      </c>
      <c r="AI47" s="205" t="s">
        <v>70</v>
      </c>
      <c r="AJ47" s="205">
        <v>13</v>
      </c>
      <c r="AK47" s="205">
        <v>6460</v>
      </c>
      <c r="AL47" s="205">
        <v>6460</v>
      </c>
      <c r="AM47" s="205">
        <v>113</v>
      </c>
      <c r="AN47" s="206">
        <v>0.64503687708199997</v>
      </c>
      <c r="AO47" s="207">
        <v>0.999</v>
      </c>
      <c r="AP47" s="214">
        <f t="shared" si="0"/>
        <v>0.64439184020491802</v>
      </c>
      <c r="AQ47" s="208">
        <v>2.6718839999999999</v>
      </c>
      <c r="AR47" s="209">
        <v>8.8819999999999996E-2</v>
      </c>
      <c r="AS47" s="214">
        <f t="shared" si="1"/>
        <v>1.7217402475740771</v>
      </c>
      <c r="AT47" s="214">
        <f t="shared" si="2"/>
        <v>5.7234883247000816E-2</v>
      </c>
      <c r="AU47" s="207">
        <v>0.873</v>
      </c>
      <c r="AV47" s="207">
        <v>0.76949999999999996</v>
      </c>
      <c r="AW47" s="214">
        <f t="shared" si="3"/>
        <v>1.5030792361321692</v>
      </c>
      <c r="AX47" s="214">
        <f t="shared" si="4"/>
        <v>4.4042242658567127E-2</v>
      </c>
    </row>
    <row r="48" spans="1:50">
      <c r="A48" s="205">
        <v>19</v>
      </c>
      <c r="B48" s="205" t="s">
        <v>149</v>
      </c>
      <c r="C48" s="205" t="s">
        <v>149</v>
      </c>
      <c r="D48" s="205" t="s">
        <v>52</v>
      </c>
      <c r="E48" s="205" t="s">
        <v>53</v>
      </c>
      <c r="F48" s="205" t="s">
        <v>54</v>
      </c>
      <c r="G48" s="205" t="s">
        <v>55</v>
      </c>
      <c r="H48" s="204"/>
      <c r="I48" s="205" t="s">
        <v>136</v>
      </c>
      <c r="J48" s="204"/>
      <c r="K48" s="205">
        <v>0</v>
      </c>
      <c r="L48" s="205">
        <v>0</v>
      </c>
      <c r="M48" s="206">
        <v>0</v>
      </c>
      <c r="N48" s="206">
        <v>0</v>
      </c>
      <c r="O48" s="204"/>
      <c r="P48" s="204"/>
      <c r="Q48" s="205" t="s">
        <v>137</v>
      </c>
      <c r="R48" s="206">
        <v>43.49</v>
      </c>
      <c r="S48" s="206">
        <v>43.49</v>
      </c>
      <c r="T48" s="204"/>
      <c r="U48" s="204"/>
      <c r="V48" s="204"/>
      <c r="W48" s="204"/>
      <c r="X48" s="204"/>
      <c r="Y48" s="204"/>
      <c r="Z48" s="204"/>
      <c r="AA48" s="205" t="s">
        <v>63</v>
      </c>
      <c r="AB48" s="205" t="s">
        <v>64</v>
      </c>
      <c r="AC48" s="205" t="s">
        <v>150</v>
      </c>
      <c r="AD48" s="205" t="s">
        <v>66</v>
      </c>
      <c r="AE48" s="205" t="s">
        <v>67</v>
      </c>
      <c r="AF48" s="205">
        <v>124579</v>
      </c>
      <c r="AG48" s="205" t="s">
        <v>68</v>
      </c>
      <c r="AH48" s="205">
        <v>1</v>
      </c>
      <c r="AI48" s="205" t="s">
        <v>71</v>
      </c>
      <c r="AJ48" s="205">
        <v>4</v>
      </c>
      <c r="AK48" s="205">
        <v>8140</v>
      </c>
      <c r="AL48" s="205">
        <v>8140</v>
      </c>
      <c r="AM48" s="205">
        <v>104</v>
      </c>
      <c r="AN48" s="206">
        <v>0.107208407242</v>
      </c>
      <c r="AO48" s="207">
        <v>1</v>
      </c>
      <c r="AP48" s="214">
        <f t="shared" si="0"/>
        <v>0.107208407242</v>
      </c>
      <c r="AQ48" s="208">
        <v>9.0373129999999993</v>
      </c>
      <c r="AR48" s="209">
        <v>1.3466499999999999</v>
      </c>
      <c r="AS48" s="214">
        <f t="shared" si="1"/>
        <v>0.96887593247742065</v>
      </c>
      <c r="AT48" s="214">
        <f t="shared" si="2"/>
        <v>0.14437220161243927</v>
      </c>
      <c r="AU48" s="207">
        <v>0.873</v>
      </c>
      <c r="AV48" s="207">
        <v>0.76949999999999996</v>
      </c>
      <c r="AW48" s="214">
        <f t="shared" si="3"/>
        <v>0.84582868905278819</v>
      </c>
      <c r="AX48" s="214">
        <f t="shared" si="4"/>
        <v>0.11109440914077201</v>
      </c>
    </row>
    <row r="49" spans="1:50">
      <c r="A49" s="205">
        <v>19</v>
      </c>
      <c r="B49" s="205" t="s">
        <v>149</v>
      </c>
      <c r="C49" s="205" t="s">
        <v>149</v>
      </c>
      <c r="D49" s="205" t="s">
        <v>52</v>
      </c>
      <c r="E49" s="205" t="s">
        <v>53</v>
      </c>
      <c r="F49" s="205" t="s">
        <v>54</v>
      </c>
      <c r="G49" s="205" t="s">
        <v>55</v>
      </c>
      <c r="H49" s="204"/>
      <c r="I49" s="205" t="s">
        <v>136</v>
      </c>
      <c r="J49" s="204"/>
      <c r="K49" s="205">
        <v>0</v>
      </c>
      <c r="L49" s="205">
        <v>0</v>
      </c>
      <c r="M49" s="206">
        <v>0</v>
      </c>
      <c r="N49" s="206">
        <v>0</v>
      </c>
      <c r="O49" s="204"/>
      <c r="P49" s="204"/>
      <c r="Q49" s="205" t="s">
        <v>137</v>
      </c>
      <c r="R49" s="206">
        <v>43.49</v>
      </c>
      <c r="S49" s="206">
        <v>43.49</v>
      </c>
      <c r="T49" s="204"/>
      <c r="U49" s="204"/>
      <c r="V49" s="204"/>
      <c r="W49" s="204"/>
      <c r="X49" s="204"/>
      <c r="Y49" s="204"/>
      <c r="Z49" s="204"/>
      <c r="AA49" s="205" t="s">
        <v>63</v>
      </c>
      <c r="AB49" s="205" t="s">
        <v>64</v>
      </c>
      <c r="AC49" s="205" t="s">
        <v>150</v>
      </c>
      <c r="AD49" s="205" t="s">
        <v>66</v>
      </c>
      <c r="AE49" s="205" t="s">
        <v>67</v>
      </c>
      <c r="AF49" s="205">
        <v>129512</v>
      </c>
      <c r="AG49" s="205" t="s">
        <v>68</v>
      </c>
      <c r="AH49" s="205">
        <v>1</v>
      </c>
      <c r="AI49" s="205" t="s">
        <v>122</v>
      </c>
      <c r="AJ49" s="205">
        <v>9</v>
      </c>
      <c r="AK49" s="205">
        <v>2240</v>
      </c>
      <c r="AL49" s="205">
        <v>2240</v>
      </c>
      <c r="AM49" s="205">
        <v>109</v>
      </c>
      <c r="AN49" s="206">
        <v>0.40850206900899999</v>
      </c>
      <c r="AO49" s="207">
        <v>1</v>
      </c>
      <c r="AP49" s="214">
        <f t="shared" si="0"/>
        <v>0.40850206900899999</v>
      </c>
      <c r="AQ49" s="208">
        <v>5.5371319999999997</v>
      </c>
      <c r="AR49" s="209">
        <v>1.09443</v>
      </c>
      <c r="AS49" s="214">
        <f t="shared" si="1"/>
        <v>2.2619298783759421</v>
      </c>
      <c r="AT49" s="214">
        <f t="shared" si="2"/>
        <v>0.44707691938551986</v>
      </c>
      <c r="AU49" s="207">
        <v>0.873</v>
      </c>
      <c r="AV49" s="207">
        <v>0.76949999999999996</v>
      </c>
      <c r="AW49" s="214">
        <f t="shared" si="3"/>
        <v>1.9746647838221973</v>
      </c>
      <c r="AX49" s="214">
        <f t="shared" si="4"/>
        <v>0.3440256894671575</v>
      </c>
    </row>
    <row r="50" spans="1:50">
      <c r="A50" s="205">
        <v>19</v>
      </c>
      <c r="B50" s="205" t="s">
        <v>149</v>
      </c>
      <c r="C50" s="205" t="s">
        <v>149</v>
      </c>
      <c r="D50" s="205" t="s">
        <v>52</v>
      </c>
      <c r="E50" s="205" t="s">
        <v>53</v>
      </c>
      <c r="F50" s="205" t="s">
        <v>54</v>
      </c>
      <c r="G50" s="205" t="s">
        <v>55</v>
      </c>
      <c r="H50" s="204"/>
      <c r="I50" s="205" t="s">
        <v>136</v>
      </c>
      <c r="J50" s="204"/>
      <c r="K50" s="205">
        <v>0</v>
      </c>
      <c r="L50" s="205">
        <v>0</v>
      </c>
      <c r="M50" s="206">
        <v>0</v>
      </c>
      <c r="N50" s="206">
        <v>0</v>
      </c>
      <c r="O50" s="204"/>
      <c r="P50" s="204"/>
      <c r="Q50" s="205" t="s">
        <v>137</v>
      </c>
      <c r="R50" s="206">
        <v>43.49</v>
      </c>
      <c r="S50" s="206">
        <v>43.49</v>
      </c>
      <c r="T50" s="204"/>
      <c r="U50" s="204"/>
      <c r="V50" s="204"/>
      <c r="W50" s="204"/>
      <c r="X50" s="204"/>
      <c r="Y50" s="204"/>
      <c r="Z50" s="204"/>
      <c r="AA50" s="205" t="s">
        <v>63</v>
      </c>
      <c r="AB50" s="205" t="s">
        <v>64</v>
      </c>
      <c r="AC50" s="205" t="s">
        <v>150</v>
      </c>
      <c r="AD50" s="205" t="s">
        <v>66</v>
      </c>
      <c r="AE50" s="205" t="s">
        <v>67</v>
      </c>
      <c r="AF50" s="205">
        <v>130840</v>
      </c>
      <c r="AG50" s="205" t="s">
        <v>68</v>
      </c>
      <c r="AH50" s="205">
        <v>1</v>
      </c>
      <c r="AI50" s="205" t="s">
        <v>71</v>
      </c>
      <c r="AJ50" s="205">
        <v>4</v>
      </c>
      <c r="AK50" s="205">
        <v>1400</v>
      </c>
      <c r="AL50" s="205">
        <v>1400</v>
      </c>
      <c r="AM50" s="205">
        <v>104</v>
      </c>
      <c r="AN50" s="206">
        <v>0.361483076402</v>
      </c>
      <c r="AO50" s="207">
        <v>1</v>
      </c>
      <c r="AP50" s="214">
        <f t="shared" si="0"/>
        <v>0.361483076402</v>
      </c>
      <c r="AQ50" s="208">
        <v>9.0373129999999993</v>
      </c>
      <c r="AR50" s="209">
        <v>1.3466499999999999</v>
      </c>
      <c r="AS50" s="214">
        <f t="shared" si="1"/>
        <v>3.2668357056477877</v>
      </c>
      <c r="AT50" s="214">
        <f t="shared" si="2"/>
        <v>0.48679118483675327</v>
      </c>
      <c r="AU50" s="207">
        <v>0.873</v>
      </c>
      <c r="AV50" s="207">
        <v>0.76949999999999996</v>
      </c>
      <c r="AW50" s="214">
        <f t="shared" si="3"/>
        <v>2.8519475710305184</v>
      </c>
      <c r="AX50" s="214">
        <f t="shared" si="4"/>
        <v>0.37458581673188163</v>
      </c>
    </row>
    <row r="51" spans="1:50">
      <c r="A51" s="205">
        <v>19</v>
      </c>
      <c r="B51" s="205" t="s">
        <v>149</v>
      </c>
      <c r="C51" s="205" t="s">
        <v>149</v>
      </c>
      <c r="D51" s="205" t="s">
        <v>52</v>
      </c>
      <c r="E51" s="205" t="s">
        <v>53</v>
      </c>
      <c r="F51" s="205" t="s">
        <v>54</v>
      </c>
      <c r="G51" s="205" t="s">
        <v>55</v>
      </c>
      <c r="H51" s="204"/>
      <c r="I51" s="205" t="s">
        <v>136</v>
      </c>
      <c r="J51" s="204"/>
      <c r="K51" s="205">
        <v>0</v>
      </c>
      <c r="L51" s="205">
        <v>0</v>
      </c>
      <c r="M51" s="206">
        <v>0</v>
      </c>
      <c r="N51" s="206">
        <v>0</v>
      </c>
      <c r="O51" s="204"/>
      <c r="P51" s="204"/>
      <c r="Q51" s="205" t="s">
        <v>137</v>
      </c>
      <c r="R51" s="206">
        <v>43.49</v>
      </c>
      <c r="S51" s="206">
        <v>43.49</v>
      </c>
      <c r="T51" s="204"/>
      <c r="U51" s="204"/>
      <c r="V51" s="204"/>
      <c r="W51" s="204"/>
      <c r="X51" s="204"/>
      <c r="Y51" s="204"/>
      <c r="Z51" s="204"/>
      <c r="AA51" s="205" t="s">
        <v>63</v>
      </c>
      <c r="AB51" s="205" t="s">
        <v>64</v>
      </c>
      <c r="AC51" s="205" t="s">
        <v>150</v>
      </c>
      <c r="AD51" s="205" t="s">
        <v>66</v>
      </c>
      <c r="AE51" s="205" t="s">
        <v>67</v>
      </c>
      <c r="AF51" s="205">
        <v>130997</v>
      </c>
      <c r="AG51" s="205" t="s">
        <v>68</v>
      </c>
      <c r="AH51" s="205">
        <v>1</v>
      </c>
      <c r="AI51" s="205" t="s">
        <v>92</v>
      </c>
      <c r="AJ51" s="205">
        <v>1</v>
      </c>
      <c r="AK51" s="205">
        <v>1100</v>
      </c>
      <c r="AL51" s="205">
        <v>1100</v>
      </c>
      <c r="AM51" s="205">
        <v>101</v>
      </c>
      <c r="AN51" s="206">
        <v>8.54671580275E-3</v>
      </c>
      <c r="AO51" s="207">
        <v>1</v>
      </c>
      <c r="AP51" s="214">
        <f t="shared" si="0"/>
        <v>8.54671580275E-3</v>
      </c>
      <c r="AQ51" s="208">
        <v>4.614395</v>
      </c>
      <c r="AR51" s="209">
        <v>0.78922000000000003</v>
      </c>
      <c r="AS51" s="214">
        <f t="shared" si="1"/>
        <v>3.9437922666630584E-2</v>
      </c>
      <c r="AT51" s="214">
        <f t="shared" si="2"/>
        <v>6.7452390458463555E-3</v>
      </c>
      <c r="AU51" s="207">
        <v>0.873</v>
      </c>
      <c r="AV51" s="207">
        <v>0.76949999999999996</v>
      </c>
      <c r="AW51" s="214">
        <f t="shared" si="3"/>
        <v>3.4429306487968499E-2</v>
      </c>
      <c r="AX51" s="214">
        <f t="shared" si="4"/>
        <v>5.1904614457787702E-3</v>
      </c>
    </row>
    <row r="52" spans="1:50">
      <c r="AP52" s="214">
        <f>SUM(AP2:AP51)</f>
        <v>43.485452917197264</v>
      </c>
      <c r="AW52" s="214">
        <f>SUM(AW2:AW51)</f>
        <v>227.60022862307383</v>
      </c>
      <c r="AX52" s="214">
        <f>SUM(AX2:AX51)</f>
        <v>35.008865077459959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X216"/>
  <sheetViews>
    <sheetView topLeftCell="AC1" workbookViewId="0">
      <pane ySplit="1" topLeftCell="A188" activePane="bottomLeft" state="frozen"/>
      <selection activeCell="AC1" sqref="AC1"/>
      <selection pane="bottomLeft" activeCell="AW216" sqref="AW216"/>
    </sheetView>
  </sheetViews>
  <sheetFormatPr defaultRowHeight="15"/>
  <cols>
    <col min="1" max="1" width="3" bestFit="1" customWidth="1"/>
    <col min="2" max="3" width="1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3.7109375" bestFit="1" customWidth="1"/>
    <col min="15" max="15" width="7" bestFit="1" customWidth="1"/>
    <col min="16" max="16" width="10.140625" bestFit="1" customWidth="1"/>
    <col min="17" max="19" width="15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3.4257812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8554687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3.7109375" bestFit="1" customWidth="1"/>
    <col min="41" max="41" width="10.28515625" bestFit="1" customWidth="1"/>
    <col min="42" max="42" width="10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91" t="s">
        <v>0</v>
      </c>
      <c r="B1" s="91" t="s">
        <v>1</v>
      </c>
      <c r="C1" s="91" t="s">
        <v>2</v>
      </c>
      <c r="D1" s="91" t="s">
        <v>3</v>
      </c>
      <c r="E1" s="91" t="s">
        <v>4</v>
      </c>
      <c r="F1" s="91" t="s">
        <v>5</v>
      </c>
      <c r="G1" s="91" t="s">
        <v>6</v>
      </c>
      <c r="H1" s="91" t="s">
        <v>7</v>
      </c>
      <c r="I1" s="91" t="s">
        <v>8</v>
      </c>
      <c r="J1" s="91" t="s">
        <v>9</v>
      </c>
      <c r="K1" s="91" t="s">
        <v>10</v>
      </c>
      <c r="L1" s="91" t="s">
        <v>11</v>
      </c>
      <c r="M1" s="92" t="s">
        <v>12</v>
      </c>
      <c r="N1" s="92" t="s">
        <v>13</v>
      </c>
      <c r="O1" s="91" t="s">
        <v>14</v>
      </c>
      <c r="P1" s="91" t="s">
        <v>15</v>
      </c>
      <c r="Q1" s="91" t="s">
        <v>16</v>
      </c>
      <c r="R1" s="92" t="s">
        <v>17</v>
      </c>
      <c r="S1" s="92" t="s">
        <v>18</v>
      </c>
      <c r="T1" s="91" t="s">
        <v>19</v>
      </c>
      <c r="U1" s="91" t="s">
        <v>20</v>
      </c>
      <c r="V1" s="91" t="s">
        <v>21</v>
      </c>
      <c r="W1" s="91" t="s">
        <v>22</v>
      </c>
      <c r="X1" s="91" t="s">
        <v>23</v>
      </c>
      <c r="Y1" s="91" t="s">
        <v>24</v>
      </c>
      <c r="Z1" s="91" t="s">
        <v>25</v>
      </c>
      <c r="AA1" s="91" t="s">
        <v>26</v>
      </c>
      <c r="AB1" s="91" t="s">
        <v>27</v>
      </c>
      <c r="AC1" s="91" t="s">
        <v>28</v>
      </c>
      <c r="AD1" s="91" t="s">
        <v>29</v>
      </c>
      <c r="AE1" s="91" t="s">
        <v>30</v>
      </c>
      <c r="AF1" s="91" t="s">
        <v>31</v>
      </c>
      <c r="AG1" s="91" t="s">
        <v>32</v>
      </c>
      <c r="AH1" s="91" t="s">
        <v>33</v>
      </c>
      <c r="AI1" s="91" t="s">
        <v>34</v>
      </c>
      <c r="AJ1" s="91" t="s">
        <v>35</v>
      </c>
      <c r="AK1" s="91" t="s">
        <v>36</v>
      </c>
      <c r="AL1" s="91" t="s">
        <v>37</v>
      </c>
      <c r="AM1" s="91" t="s">
        <v>38</v>
      </c>
      <c r="AN1" s="92" t="s">
        <v>49</v>
      </c>
      <c r="AO1" s="93" t="s">
        <v>39</v>
      </c>
      <c r="AP1" s="94" t="s">
        <v>40</v>
      </c>
      <c r="AQ1" s="94" t="s">
        <v>41</v>
      </c>
      <c r="AR1" s="95" t="s">
        <v>42</v>
      </c>
      <c r="AS1" s="94" t="s">
        <v>43</v>
      </c>
      <c r="AT1" s="94" t="s">
        <v>44</v>
      </c>
      <c r="AU1" s="93" t="s">
        <v>45</v>
      </c>
      <c r="AV1" s="93" t="s">
        <v>46</v>
      </c>
      <c r="AW1" s="94" t="s">
        <v>47</v>
      </c>
      <c r="AX1" s="94" t="s">
        <v>48</v>
      </c>
    </row>
    <row r="2" spans="1:50">
      <c r="A2" s="211">
        <v>20</v>
      </c>
      <c r="B2" s="211" t="s">
        <v>153</v>
      </c>
      <c r="C2" s="211" t="s">
        <v>153</v>
      </c>
      <c r="D2" s="211" t="s">
        <v>52</v>
      </c>
      <c r="E2" s="211" t="s">
        <v>53</v>
      </c>
      <c r="F2" s="211" t="s">
        <v>54</v>
      </c>
      <c r="G2" s="211" t="s">
        <v>55</v>
      </c>
      <c r="H2" s="210"/>
      <c r="I2" s="211" t="s">
        <v>136</v>
      </c>
      <c r="J2" s="210"/>
      <c r="K2" s="211">
        <v>0</v>
      </c>
      <c r="L2" s="211">
        <v>0</v>
      </c>
      <c r="M2" s="212">
        <v>0</v>
      </c>
      <c r="N2" s="212">
        <v>0</v>
      </c>
      <c r="O2" s="210"/>
      <c r="P2" s="210"/>
      <c r="Q2" s="211" t="s">
        <v>137</v>
      </c>
      <c r="R2" s="212">
        <v>109.13</v>
      </c>
      <c r="S2" s="212">
        <v>109.13</v>
      </c>
      <c r="T2" s="210"/>
      <c r="U2" s="210"/>
      <c r="V2" s="210"/>
      <c r="W2" s="210"/>
      <c r="X2" s="210"/>
      <c r="Y2" s="210"/>
      <c r="Z2" s="210"/>
      <c r="AA2" s="211" t="s">
        <v>63</v>
      </c>
      <c r="AB2" s="211" t="s">
        <v>64</v>
      </c>
      <c r="AC2" s="211" t="s">
        <v>154</v>
      </c>
      <c r="AD2" s="211" t="s">
        <v>155</v>
      </c>
      <c r="AE2" s="211" t="s">
        <v>156</v>
      </c>
      <c r="AF2" s="211">
        <v>61709</v>
      </c>
      <c r="AG2" s="211" t="s">
        <v>157</v>
      </c>
      <c r="AH2" s="211">
        <v>9</v>
      </c>
      <c r="AI2" s="211" t="s">
        <v>71</v>
      </c>
      <c r="AJ2" s="211">
        <v>4</v>
      </c>
      <c r="AK2" s="211">
        <v>8140</v>
      </c>
      <c r="AL2" s="211">
        <v>8140</v>
      </c>
      <c r="AM2" s="211">
        <v>264</v>
      </c>
      <c r="AN2" s="212">
        <v>0.660751662869</v>
      </c>
      <c r="AO2" s="213">
        <v>0</v>
      </c>
      <c r="AP2" s="214">
        <f>AN2*AO2</f>
        <v>0</v>
      </c>
      <c r="AQ2" s="214">
        <v>10.505709</v>
      </c>
      <c r="AR2" s="215">
        <v>1.62531</v>
      </c>
      <c r="AS2" s="214">
        <f>AP2*AQ2</f>
        <v>0</v>
      </c>
      <c r="AT2" s="214">
        <f>AP2*AR2</f>
        <v>0</v>
      </c>
      <c r="AU2" s="213">
        <v>0</v>
      </c>
      <c r="AV2" s="213">
        <v>0</v>
      </c>
      <c r="AW2" s="214">
        <f>AS2*AU2</f>
        <v>0</v>
      </c>
      <c r="AX2" s="214">
        <f>AT2*AV2</f>
        <v>0</v>
      </c>
    </row>
    <row r="3" spans="1:50">
      <c r="A3" s="211">
        <v>20</v>
      </c>
      <c r="B3" s="211" t="s">
        <v>153</v>
      </c>
      <c r="C3" s="211" t="s">
        <v>153</v>
      </c>
      <c r="D3" s="211" t="s">
        <v>52</v>
      </c>
      <c r="E3" s="211" t="s">
        <v>53</v>
      </c>
      <c r="F3" s="211" t="s">
        <v>54</v>
      </c>
      <c r="G3" s="211" t="s">
        <v>55</v>
      </c>
      <c r="H3" s="210"/>
      <c r="I3" s="211" t="s">
        <v>136</v>
      </c>
      <c r="J3" s="210"/>
      <c r="K3" s="211">
        <v>0</v>
      </c>
      <c r="L3" s="211">
        <v>0</v>
      </c>
      <c r="M3" s="212">
        <v>0</v>
      </c>
      <c r="N3" s="212">
        <v>0</v>
      </c>
      <c r="O3" s="210"/>
      <c r="P3" s="210"/>
      <c r="Q3" s="211" t="s">
        <v>137</v>
      </c>
      <c r="R3" s="212">
        <v>109.13</v>
      </c>
      <c r="S3" s="212">
        <v>109.13</v>
      </c>
      <c r="T3" s="210"/>
      <c r="U3" s="210"/>
      <c r="V3" s="210"/>
      <c r="W3" s="210"/>
      <c r="X3" s="210"/>
      <c r="Y3" s="210"/>
      <c r="Z3" s="210"/>
      <c r="AA3" s="211" t="s">
        <v>63</v>
      </c>
      <c r="AB3" s="211" t="s">
        <v>64</v>
      </c>
      <c r="AC3" s="211" t="s">
        <v>154</v>
      </c>
      <c r="AD3" s="211" t="s">
        <v>155</v>
      </c>
      <c r="AE3" s="211" t="s">
        <v>156</v>
      </c>
      <c r="AF3" s="211">
        <v>61068</v>
      </c>
      <c r="AG3" s="211" t="s">
        <v>157</v>
      </c>
      <c r="AH3" s="211">
        <v>9</v>
      </c>
      <c r="AI3" s="211" t="s">
        <v>131</v>
      </c>
      <c r="AJ3" s="211">
        <v>12</v>
      </c>
      <c r="AK3" s="211">
        <v>5100</v>
      </c>
      <c r="AL3" s="211">
        <v>5100</v>
      </c>
      <c r="AM3" s="211">
        <v>272</v>
      </c>
      <c r="AN3" s="212">
        <v>9.0369797864399998E-2</v>
      </c>
      <c r="AO3" s="213">
        <v>0</v>
      </c>
      <c r="AP3" s="214">
        <f t="shared" ref="AP3:AP66" si="0">AN3*AO3</f>
        <v>0</v>
      </c>
      <c r="AQ3" s="214">
        <v>1.893359</v>
      </c>
      <c r="AR3" s="215">
        <v>6.7040000000000002E-2</v>
      </c>
      <c r="AS3" s="214">
        <f t="shared" ref="AS3:AS66" si="1">AP3*AQ3</f>
        <v>0</v>
      </c>
      <c r="AT3" s="214">
        <f t="shared" ref="AT3:AT66" si="2">AP3*AR3</f>
        <v>0</v>
      </c>
      <c r="AU3" s="213">
        <v>0</v>
      </c>
      <c r="AV3" s="213">
        <v>0</v>
      </c>
      <c r="AW3" s="214">
        <f t="shared" ref="AW3:AW66" si="3">AS3*AU3</f>
        <v>0</v>
      </c>
      <c r="AX3" s="214">
        <f t="shared" ref="AX3:AX66" si="4">AT3*AV3</f>
        <v>0</v>
      </c>
    </row>
    <row r="4" spans="1:50">
      <c r="A4" s="211">
        <v>20</v>
      </c>
      <c r="B4" s="211" t="s">
        <v>153</v>
      </c>
      <c r="C4" s="211" t="s">
        <v>153</v>
      </c>
      <c r="D4" s="211" t="s">
        <v>52</v>
      </c>
      <c r="E4" s="211" t="s">
        <v>53</v>
      </c>
      <c r="F4" s="211" t="s">
        <v>54</v>
      </c>
      <c r="G4" s="211" t="s">
        <v>55</v>
      </c>
      <c r="H4" s="210"/>
      <c r="I4" s="211" t="s">
        <v>136</v>
      </c>
      <c r="J4" s="210"/>
      <c r="K4" s="211">
        <v>0</v>
      </c>
      <c r="L4" s="211">
        <v>0</v>
      </c>
      <c r="M4" s="212">
        <v>0</v>
      </c>
      <c r="N4" s="212">
        <v>0</v>
      </c>
      <c r="O4" s="210"/>
      <c r="P4" s="210"/>
      <c r="Q4" s="211" t="s">
        <v>137</v>
      </c>
      <c r="R4" s="212">
        <v>109.13</v>
      </c>
      <c r="S4" s="212">
        <v>109.13</v>
      </c>
      <c r="T4" s="210"/>
      <c r="U4" s="210"/>
      <c r="V4" s="210"/>
      <c r="W4" s="210"/>
      <c r="X4" s="210"/>
      <c r="Y4" s="210"/>
      <c r="Z4" s="210"/>
      <c r="AA4" s="211" t="s">
        <v>63</v>
      </c>
      <c r="AB4" s="211" t="s">
        <v>64</v>
      </c>
      <c r="AC4" s="211" t="s">
        <v>154</v>
      </c>
      <c r="AD4" s="211" t="s">
        <v>155</v>
      </c>
      <c r="AE4" s="211" t="s">
        <v>156</v>
      </c>
      <c r="AF4" s="211">
        <v>61709</v>
      </c>
      <c r="AG4" s="211" t="s">
        <v>157</v>
      </c>
      <c r="AH4" s="211">
        <v>9</v>
      </c>
      <c r="AI4" s="211" t="s">
        <v>71</v>
      </c>
      <c r="AJ4" s="211">
        <v>4</v>
      </c>
      <c r="AK4" s="211">
        <v>8140</v>
      </c>
      <c r="AL4" s="211">
        <v>8140</v>
      </c>
      <c r="AM4" s="211">
        <v>264</v>
      </c>
      <c r="AN4" s="212">
        <v>6.4282361497599999E-2</v>
      </c>
      <c r="AO4" s="213">
        <v>0</v>
      </c>
      <c r="AP4" s="214">
        <f t="shared" si="0"/>
        <v>0</v>
      </c>
      <c r="AQ4" s="214">
        <v>10.505709</v>
      </c>
      <c r="AR4" s="215">
        <v>1.62531</v>
      </c>
      <c r="AS4" s="214">
        <f t="shared" si="1"/>
        <v>0</v>
      </c>
      <c r="AT4" s="214">
        <f t="shared" si="2"/>
        <v>0</v>
      </c>
      <c r="AU4" s="213">
        <v>0</v>
      </c>
      <c r="AV4" s="213">
        <v>0</v>
      </c>
      <c r="AW4" s="214">
        <f t="shared" si="3"/>
        <v>0</v>
      </c>
      <c r="AX4" s="214">
        <f t="shared" si="4"/>
        <v>0</v>
      </c>
    </row>
    <row r="5" spans="1:50">
      <c r="A5" s="211">
        <v>20</v>
      </c>
      <c r="B5" s="211" t="s">
        <v>153</v>
      </c>
      <c r="C5" s="211" t="s">
        <v>153</v>
      </c>
      <c r="D5" s="211" t="s">
        <v>52</v>
      </c>
      <c r="E5" s="211" t="s">
        <v>53</v>
      </c>
      <c r="F5" s="211" t="s">
        <v>54</v>
      </c>
      <c r="G5" s="211" t="s">
        <v>55</v>
      </c>
      <c r="H5" s="210"/>
      <c r="I5" s="211" t="s">
        <v>136</v>
      </c>
      <c r="J5" s="210"/>
      <c r="K5" s="211">
        <v>0</v>
      </c>
      <c r="L5" s="211">
        <v>0</v>
      </c>
      <c r="M5" s="212">
        <v>0</v>
      </c>
      <c r="N5" s="212">
        <v>0</v>
      </c>
      <c r="O5" s="210"/>
      <c r="P5" s="210"/>
      <c r="Q5" s="211" t="s">
        <v>137</v>
      </c>
      <c r="R5" s="212">
        <v>109.13</v>
      </c>
      <c r="S5" s="212">
        <v>109.13</v>
      </c>
      <c r="T5" s="210"/>
      <c r="U5" s="210"/>
      <c r="V5" s="210"/>
      <c r="W5" s="210"/>
      <c r="X5" s="210"/>
      <c r="Y5" s="210"/>
      <c r="Z5" s="210"/>
      <c r="AA5" s="211" t="s">
        <v>63</v>
      </c>
      <c r="AB5" s="211" t="s">
        <v>64</v>
      </c>
      <c r="AC5" s="211" t="s">
        <v>154</v>
      </c>
      <c r="AD5" s="211" t="s">
        <v>155</v>
      </c>
      <c r="AE5" s="211" t="s">
        <v>156</v>
      </c>
      <c r="AF5" s="211">
        <v>61068</v>
      </c>
      <c r="AG5" s="211" t="s">
        <v>157</v>
      </c>
      <c r="AH5" s="211">
        <v>9</v>
      </c>
      <c r="AI5" s="211" t="s">
        <v>131</v>
      </c>
      <c r="AJ5" s="211">
        <v>12</v>
      </c>
      <c r="AK5" s="211">
        <v>5100</v>
      </c>
      <c r="AL5" s="211">
        <v>5100</v>
      </c>
      <c r="AM5" s="211">
        <v>272</v>
      </c>
      <c r="AN5" s="212">
        <v>4.9499957417200001E-3</v>
      </c>
      <c r="AO5" s="213">
        <v>0</v>
      </c>
      <c r="AP5" s="214">
        <f t="shared" si="0"/>
        <v>0</v>
      </c>
      <c r="AQ5" s="214">
        <v>1.893359</v>
      </c>
      <c r="AR5" s="215">
        <v>6.7040000000000002E-2</v>
      </c>
      <c r="AS5" s="214">
        <f t="shared" si="1"/>
        <v>0</v>
      </c>
      <c r="AT5" s="214">
        <f t="shared" si="2"/>
        <v>0</v>
      </c>
      <c r="AU5" s="213">
        <v>0</v>
      </c>
      <c r="AV5" s="213">
        <v>0</v>
      </c>
      <c r="AW5" s="214">
        <f t="shared" si="3"/>
        <v>0</v>
      </c>
      <c r="AX5" s="214">
        <f t="shared" si="4"/>
        <v>0</v>
      </c>
    </row>
    <row r="6" spans="1:50">
      <c r="A6" s="211">
        <v>20</v>
      </c>
      <c r="B6" s="211" t="s">
        <v>153</v>
      </c>
      <c r="C6" s="211" t="s">
        <v>153</v>
      </c>
      <c r="D6" s="211" t="s">
        <v>52</v>
      </c>
      <c r="E6" s="211" t="s">
        <v>53</v>
      </c>
      <c r="F6" s="211" t="s">
        <v>54</v>
      </c>
      <c r="G6" s="211" t="s">
        <v>55</v>
      </c>
      <c r="H6" s="210"/>
      <c r="I6" s="211" t="s">
        <v>136</v>
      </c>
      <c r="J6" s="210"/>
      <c r="K6" s="211">
        <v>0</v>
      </c>
      <c r="L6" s="211">
        <v>0</v>
      </c>
      <c r="M6" s="212">
        <v>0</v>
      </c>
      <c r="N6" s="212">
        <v>0</v>
      </c>
      <c r="O6" s="210"/>
      <c r="P6" s="210"/>
      <c r="Q6" s="211" t="s">
        <v>137</v>
      </c>
      <c r="R6" s="212">
        <v>109.13</v>
      </c>
      <c r="S6" s="212">
        <v>109.13</v>
      </c>
      <c r="T6" s="210"/>
      <c r="U6" s="210"/>
      <c r="V6" s="210"/>
      <c r="W6" s="210"/>
      <c r="X6" s="210"/>
      <c r="Y6" s="210"/>
      <c r="Z6" s="210"/>
      <c r="AA6" s="211" t="s">
        <v>63</v>
      </c>
      <c r="AB6" s="211" t="s">
        <v>64</v>
      </c>
      <c r="AC6" s="211" t="s">
        <v>154</v>
      </c>
      <c r="AD6" s="211" t="s">
        <v>155</v>
      </c>
      <c r="AE6" s="211" t="s">
        <v>156</v>
      </c>
      <c r="AF6" s="211">
        <v>61164</v>
      </c>
      <c r="AG6" s="211" t="s">
        <v>157</v>
      </c>
      <c r="AH6" s="211">
        <v>9</v>
      </c>
      <c r="AI6" s="211" t="s">
        <v>90</v>
      </c>
      <c r="AJ6" s="211">
        <v>7</v>
      </c>
      <c r="AK6" s="211">
        <v>2110</v>
      </c>
      <c r="AL6" s="211">
        <v>2110</v>
      </c>
      <c r="AM6" s="211">
        <v>267</v>
      </c>
      <c r="AN6" s="212">
        <v>1.51742102828</v>
      </c>
      <c r="AO6" s="213">
        <v>0</v>
      </c>
      <c r="AP6" s="214">
        <f t="shared" si="0"/>
        <v>0</v>
      </c>
      <c r="AQ6" s="214">
        <v>6.0421740000000002</v>
      </c>
      <c r="AR6" s="215">
        <v>1.01268</v>
      </c>
      <c r="AS6" s="214">
        <f t="shared" si="1"/>
        <v>0</v>
      </c>
      <c r="AT6" s="214">
        <f t="shared" si="2"/>
        <v>0</v>
      </c>
      <c r="AU6" s="213">
        <v>0</v>
      </c>
      <c r="AV6" s="213">
        <v>0</v>
      </c>
      <c r="AW6" s="214">
        <f t="shared" si="3"/>
        <v>0</v>
      </c>
      <c r="AX6" s="214">
        <f t="shared" si="4"/>
        <v>0</v>
      </c>
    </row>
    <row r="7" spans="1:50">
      <c r="A7" s="211">
        <v>20</v>
      </c>
      <c r="B7" s="211" t="s">
        <v>153</v>
      </c>
      <c r="C7" s="211" t="s">
        <v>153</v>
      </c>
      <c r="D7" s="211" t="s">
        <v>52</v>
      </c>
      <c r="E7" s="211" t="s">
        <v>53</v>
      </c>
      <c r="F7" s="211" t="s">
        <v>54</v>
      </c>
      <c r="G7" s="211" t="s">
        <v>55</v>
      </c>
      <c r="H7" s="210"/>
      <c r="I7" s="211" t="s">
        <v>136</v>
      </c>
      <c r="J7" s="210"/>
      <c r="K7" s="211">
        <v>0</v>
      </c>
      <c r="L7" s="211">
        <v>0</v>
      </c>
      <c r="M7" s="212">
        <v>0</v>
      </c>
      <c r="N7" s="212">
        <v>0</v>
      </c>
      <c r="O7" s="210"/>
      <c r="P7" s="210"/>
      <c r="Q7" s="211" t="s">
        <v>137</v>
      </c>
      <c r="R7" s="212">
        <v>109.13</v>
      </c>
      <c r="S7" s="212">
        <v>109.13</v>
      </c>
      <c r="T7" s="210"/>
      <c r="U7" s="210"/>
      <c r="V7" s="210"/>
      <c r="W7" s="210"/>
      <c r="X7" s="210"/>
      <c r="Y7" s="210"/>
      <c r="Z7" s="210"/>
      <c r="AA7" s="211" t="s">
        <v>63</v>
      </c>
      <c r="AB7" s="211" t="s">
        <v>64</v>
      </c>
      <c r="AC7" s="211" t="s">
        <v>154</v>
      </c>
      <c r="AD7" s="211" t="s">
        <v>155</v>
      </c>
      <c r="AE7" s="211" t="s">
        <v>156</v>
      </c>
      <c r="AF7" s="211">
        <v>60764</v>
      </c>
      <c r="AG7" s="211" t="s">
        <v>157</v>
      </c>
      <c r="AH7" s="211">
        <v>9</v>
      </c>
      <c r="AI7" s="211" t="s">
        <v>70</v>
      </c>
      <c r="AJ7" s="211">
        <v>13</v>
      </c>
      <c r="AK7" s="211">
        <v>6181</v>
      </c>
      <c r="AL7" s="211">
        <v>6181</v>
      </c>
      <c r="AM7" s="211">
        <v>273</v>
      </c>
      <c r="AN7" s="212">
        <v>0.114012289679</v>
      </c>
      <c r="AO7" s="213">
        <v>0</v>
      </c>
      <c r="AP7" s="214">
        <f t="shared" si="0"/>
        <v>0</v>
      </c>
      <c r="AQ7" s="214">
        <v>1.8925449999999999</v>
      </c>
      <c r="AR7" s="215">
        <v>6.701E-2</v>
      </c>
      <c r="AS7" s="214">
        <f t="shared" si="1"/>
        <v>0</v>
      </c>
      <c r="AT7" s="214">
        <f t="shared" si="2"/>
        <v>0</v>
      </c>
      <c r="AU7" s="213">
        <v>0</v>
      </c>
      <c r="AV7" s="213">
        <v>0</v>
      </c>
      <c r="AW7" s="214">
        <f t="shared" si="3"/>
        <v>0</v>
      </c>
      <c r="AX7" s="214">
        <f t="shared" si="4"/>
        <v>0</v>
      </c>
    </row>
    <row r="8" spans="1:50">
      <c r="A8" s="211">
        <v>20</v>
      </c>
      <c r="B8" s="211" t="s">
        <v>153</v>
      </c>
      <c r="C8" s="211" t="s">
        <v>153</v>
      </c>
      <c r="D8" s="211" t="s">
        <v>52</v>
      </c>
      <c r="E8" s="211" t="s">
        <v>53</v>
      </c>
      <c r="F8" s="211" t="s">
        <v>54</v>
      </c>
      <c r="G8" s="211" t="s">
        <v>55</v>
      </c>
      <c r="H8" s="210"/>
      <c r="I8" s="211" t="s">
        <v>136</v>
      </c>
      <c r="J8" s="210"/>
      <c r="K8" s="211">
        <v>0</v>
      </c>
      <c r="L8" s="211">
        <v>0</v>
      </c>
      <c r="M8" s="212">
        <v>0</v>
      </c>
      <c r="N8" s="212">
        <v>0</v>
      </c>
      <c r="O8" s="210"/>
      <c r="P8" s="210"/>
      <c r="Q8" s="211" t="s">
        <v>137</v>
      </c>
      <c r="R8" s="212">
        <v>109.13</v>
      </c>
      <c r="S8" s="212">
        <v>109.13</v>
      </c>
      <c r="T8" s="210"/>
      <c r="U8" s="210"/>
      <c r="V8" s="210"/>
      <c r="W8" s="210"/>
      <c r="X8" s="210"/>
      <c r="Y8" s="210"/>
      <c r="Z8" s="210"/>
      <c r="AA8" s="211" t="s">
        <v>63</v>
      </c>
      <c r="AB8" s="211" t="s">
        <v>64</v>
      </c>
      <c r="AC8" s="211" t="s">
        <v>154</v>
      </c>
      <c r="AD8" s="211" t="s">
        <v>155</v>
      </c>
      <c r="AE8" s="211" t="s">
        <v>156</v>
      </c>
      <c r="AF8" s="211">
        <v>61474</v>
      </c>
      <c r="AG8" s="211" t="s">
        <v>157</v>
      </c>
      <c r="AH8" s="211">
        <v>9</v>
      </c>
      <c r="AI8" s="211" t="s">
        <v>69</v>
      </c>
      <c r="AJ8" s="211">
        <v>11</v>
      </c>
      <c r="AK8" s="211">
        <v>4340</v>
      </c>
      <c r="AL8" s="211">
        <v>4340</v>
      </c>
      <c r="AM8" s="211">
        <v>271</v>
      </c>
      <c r="AN8" s="212">
        <v>0.95815932059200004</v>
      </c>
      <c r="AO8" s="213">
        <v>0</v>
      </c>
      <c r="AP8" s="214">
        <f t="shared" si="0"/>
        <v>0</v>
      </c>
      <c r="AQ8" s="214">
        <v>3.490221</v>
      </c>
      <c r="AR8" s="215">
        <v>0.12177</v>
      </c>
      <c r="AS8" s="214">
        <f t="shared" si="1"/>
        <v>0</v>
      </c>
      <c r="AT8" s="214">
        <f t="shared" si="2"/>
        <v>0</v>
      </c>
      <c r="AU8" s="213">
        <v>0</v>
      </c>
      <c r="AV8" s="213">
        <v>0</v>
      </c>
      <c r="AW8" s="214">
        <f t="shared" si="3"/>
        <v>0</v>
      </c>
      <c r="AX8" s="214">
        <f t="shared" si="4"/>
        <v>0</v>
      </c>
    </row>
    <row r="9" spans="1:50">
      <c r="A9" s="211">
        <v>20</v>
      </c>
      <c r="B9" s="211" t="s">
        <v>153</v>
      </c>
      <c r="C9" s="211" t="s">
        <v>153</v>
      </c>
      <c r="D9" s="211" t="s">
        <v>52</v>
      </c>
      <c r="E9" s="211" t="s">
        <v>53</v>
      </c>
      <c r="F9" s="211" t="s">
        <v>54</v>
      </c>
      <c r="G9" s="211" t="s">
        <v>55</v>
      </c>
      <c r="H9" s="210"/>
      <c r="I9" s="211" t="s">
        <v>136</v>
      </c>
      <c r="J9" s="210"/>
      <c r="K9" s="211">
        <v>0</v>
      </c>
      <c r="L9" s="211">
        <v>0</v>
      </c>
      <c r="M9" s="212">
        <v>0</v>
      </c>
      <c r="N9" s="212">
        <v>0</v>
      </c>
      <c r="O9" s="210"/>
      <c r="P9" s="210"/>
      <c r="Q9" s="211" t="s">
        <v>137</v>
      </c>
      <c r="R9" s="212">
        <v>109.13</v>
      </c>
      <c r="S9" s="212">
        <v>109.13</v>
      </c>
      <c r="T9" s="210"/>
      <c r="U9" s="210"/>
      <c r="V9" s="210"/>
      <c r="W9" s="210"/>
      <c r="X9" s="210"/>
      <c r="Y9" s="210"/>
      <c r="Z9" s="210"/>
      <c r="AA9" s="211" t="s">
        <v>63</v>
      </c>
      <c r="AB9" s="211" t="s">
        <v>64</v>
      </c>
      <c r="AC9" s="211" t="s">
        <v>154</v>
      </c>
      <c r="AD9" s="211" t="s">
        <v>155</v>
      </c>
      <c r="AE9" s="211" t="s">
        <v>156</v>
      </c>
      <c r="AF9" s="211">
        <v>61520</v>
      </c>
      <c r="AG9" s="211" t="s">
        <v>157</v>
      </c>
      <c r="AH9" s="211">
        <v>9</v>
      </c>
      <c r="AI9" s="211" t="s">
        <v>84</v>
      </c>
      <c r="AJ9" s="211">
        <v>10</v>
      </c>
      <c r="AK9" s="211">
        <v>3200</v>
      </c>
      <c r="AL9" s="211">
        <v>3200</v>
      </c>
      <c r="AM9" s="211">
        <v>270</v>
      </c>
      <c r="AN9" s="212">
        <v>0.24894835334900001</v>
      </c>
      <c r="AO9" s="213">
        <v>0</v>
      </c>
      <c r="AP9" s="214">
        <f t="shared" si="0"/>
        <v>0</v>
      </c>
      <c r="AQ9" s="214">
        <v>3.8528419999999999</v>
      </c>
      <c r="AR9" s="215">
        <v>0.13425999999999999</v>
      </c>
      <c r="AS9" s="214">
        <f t="shared" si="1"/>
        <v>0</v>
      </c>
      <c r="AT9" s="214">
        <f t="shared" si="2"/>
        <v>0</v>
      </c>
      <c r="AU9" s="213">
        <v>0</v>
      </c>
      <c r="AV9" s="213">
        <v>0</v>
      </c>
      <c r="AW9" s="214">
        <f t="shared" si="3"/>
        <v>0</v>
      </c>
      <c r="AX9" s="214">
        <f t="shared" si="4"/>
        <v>0</v>
      </c>
    </row>
    <row r="10" spans="1:50">
      <c r="A10" s="211">
        <v>20</v>
      </c>
      <c r="B10" s="211" t="s">
        <v>153</v>
      </c>
      <c r="C10" s="211" t="s">
        <v>153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0"/>
      <c r="I10" s="211" t="s">
        <v>136</v>
      </c>
      <c r="J10" s="210"/>
      <c r="K10" s="211">
        <v>0</v>
      </c>
      <c r="L10" s="211">
        <v>0</v>
      </c>
      <c r="M10" s="212">
        <v>0</v>
      </c>
      <c r="N10" s="212">
        <v>0</v>
      </c>
      <c r="O10" s="210"/>
      <c r="P10" s="210"/>
      <c r="Q10" s="211" t="s">
        <v>137</v>
      </c>
      <c r="R10" s="212">
        <v>109.13</v>
      </c>
      <c r="S10" s="212">
        <v>109.13</v>
      </c>
      <c r="T10" s="210"/>
      <c r="U10" s="210"/>
      <c r="V10" s="210"/>
      <c r="W10" s="210"/>
      <c r="X10" s="210"/>
      <c r="Y10" s="210"/>
      <c r="Z10" s="210"/>
      <c r="AA10" s="211" t="s">
        <v>63</v>
      </c>
      <c r="AB10" s="211" t="s">
        <v>64</v>
      </c>
      <c r="AC10" s="211" t="s">
        <v>154</v>
      </c>
      <c r="AD10" s="211" t="s">
        <v>155</v>
      </c>
      <c r="AE10" s="211" t="s">
        <v>156</v>
      </c>
      <c r="AF10" s="211">
        <v>61498</v>
      </c>
      <c r="AG10" s="211" t="s">
        <v>157</v>
      </c>
      <c r="AH10" s="211">
        <v>9</v>
      </c>
      <c r="AI10" s="211" t="s">
        <v>92</v>
      </c>
      <c r="AJ10" s="211">
        <v>1</v>
      </c>
      <c r="AK10" s="211">
        <v>1100</v>
      </c>
      <c r="AL10" s="211">
        <v>1100</v>
      </c>
      <c r="AM10" s="211">
        <v>261</v>
      </c>
      <c r="AN10" s="212">
        <v>0.32642984027299998</v>
      </c>
      <c r="AO10" s="213">
        <v>0</v>
      </c>
      <c r="AP10" s="214">
        <f t="shared" si="0"/>
        <v>0</v>
      </c>
      <c r="AQ10" s="214">
        <v>3.911</v>
      </c>
      <c r="AR10" s="215">
        <v>0.64498999999999995</v>
      </c>
      <c r="AS10" s="214">
        <f t="shared" si="1"/>
        <v>0</v>
      </c>
      <c r="AT10" s="214">
        <f t="shared" si="2"/>
        <v>0</v>
      </c>
      <c r="AU10" s="213">
        <v>0</v>
      </c>
      <c r="AV10" s="213">
        <v>0</v>
      </c>
      <c r="AW10" s="214">
        <f t="shared" si="3"/>
        <v>0</v>
      </c>
      <c r="AX10" s="214">
        <f t="shared" si="4"/>
        <v>0</v>
      </c>
    </row>
    <row r="11" spans="1:50">
      <c r="A11" s="211">
        <v>20</v>
      </c>
      <c r="B11" s="211" t="s">
        <v>153</v>
      </c>
      <c r="C11" s="211" t="s">
        <v>153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0"/>
      <c r="I11" s="211" t="s">
        <v>136</v>
      </c>
      <c r="J11" s="210"/>
      <c r="K11" s="211">
        <v>0</v>
      </c>
      <c r="L11" s="211">
        <v>0</v>
      </c>
      <c r="M11" s="212">
        <v>0</v>
      </c>
      <c r="N11" s="212">
        <v>0</v>
      </c>
      <c r="O11" s="210"/>
      <c r="P11" s="210"/>
      <c r="Q11" s="211" t="s">
        <v>137</v>
      </c>
      <c r="R11" s="212">
        <v>109.13</v>
      </c>
      <c r="S11" s="212">
        <v>109.13</v>
      </c>
      <c r="T11" s="210"/>
      <c r="U11" s="210"/>
      <c r="V11" s="210"/>
      <c r="W11" s="210"/>
      <c r="X11" s="210"/>
      <c r="Y11" s="210"/>
      <c r="Z11" s="210"/>
      <c r="AA11" s="211" t="s">
        <v>63</v>
      </c>
      <c r="AB11" s="211" t="s">
        <v>64</v>
      </c>
      <c r="AC11" s="211" t="s">
        <v>154</v>
      </c>
      <c r="AD11" s="211" t="s">
        <v>155</v>
      </c>
      <c r="AE11" s="211" t="s">
        <v>156</v>
      </c>
      <c r="AF11" s="211">
        <v>61367</v>
      </c>
      <c r="AG11" s="211" t="s">
        <v>157</v>
      </c>
      <c r="AH11" s="211">
        <v>9</v>
      </c>
      <c r="AI11" s="211" t="s">
        <v>70</v>
      </c>
      <c r="AJ11" s="211">
        <v>13</v>
      </c>
      <c r="AK11" s="211">
        <v>6181</v>
      </c>
      <c r="AL11" s="211">
        <v>6181</v>
      </c>
      <c r="AM11" s="211">
        <v>273</v>
      </c>
      <c r="AN11" s="212">
        <v>0.102667505883</v>
      </c>
      <c r="AO11" s="213">
        <v>0</v>
      </c>
      <c r="AP11" s="214">
        <f t="shared" si="0"/>
        <v>0</v>
      </c>
      <c r="AQ11" s="214">
        <v>1.8925449999999999</v>
      </c>
      <c r="AR11" s="215">
        <v>6.701E-2</v>
      </c>
      <c r="AS11" s="214">
        <f t="shared" si="1"/>
        <v>0</v>
      </c>
      <c r="AT11" s="214">
        <f t="shared" si="2"/>
        <v>0</v>
      </c>
      <c r="AU11" s="213">
        <v>0</v>
      </c>
      <c r="AV11" s="213">
        <v>0</v>
      </c>
      <c r="AW11" s="214">
        <f t="shared" si="3"/>
        <v>0</v>
      </c>
      <c r="AX11" s="214">
        <f t="shared" si="4"/>
        <v>0</v>
      </c>
    </row>
    <row r="12" spans="1:50">
      <c r="A12" s="211">
        <v>20</v>
      </c>
      <c r="B12" s="211" t="s">
        <v>153</v>
      </c>
      <c r="C12" s="211" t="s">
        <v>153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0"/>
      <c r="I12" s="211" t="s">
        <v>136</v>
      </c>
      <c r="J12" s="210"/>
      <c r="K12" s="211">
        <v>0</v>
      </c>
      <c r="L12" s="211">
        <v>0</v>
      </c>
      <c r="M12" s="212">
        <v>0</v>
      </c>
      <c r="N12" s="212">
        <v>0</v>
      </c>
      <c r="O12" s="210"/>
      <c r="P12" s="210"/>
      <c r="Q12" s="211" t="s">
        <v>137</v>
      </c>
      <c r="R12" s="212">
        <v>109.13</v>
      </c>
      <c r="S12" s="212">
        <v>109.13</v>
      </c>
      <c r="T12" s="210"/>
      <c r="U12" s="210"/>
      <c r="V12" s="210"/>
      <c r="W12" s="210"/>
      <c r="X12" s="210"/>
      <c r="Y12" s="210"/>
      <c r="Z12" s="210"/>
      <c r="AA12" s="211" t="s">
        <v>63</v>
      </c>
      <c r="AB12" s="211" t="s">
        <v>64</v>
      </c>
      <c r="AC12" s="211" t="s">
        <v>154</v>
      </c>
      <c r="AD12" s="211" t="s">
        <v>155</v>
      </c>
      <c r="AE12" s="211" t="s">
        <v>156</v>
      </c>
      <c r="AF12" s="211">
        <v>61241</v>
      </c>
      <c r="AG12" s="211" t="s">
        <v>157</v>
      </c>
      <c r="AH12" s="211">
        <v>9</v>
      </c>
      <c r="AI12" s="211" t="s">
        <v>71</v>
      </c>
      <c r="AJ12" s="211">
        <v>4</v>
      </c>
      <c r="AK12" s="211">
        <v>1400</v>
      </c>
      <c r="AL12" s="211">
        <v>1400</v>
      </c>
      <c r="AM12" s="211">
        <v>264</v>
      </c>
      <c r="AN12" s="212">
        <v>9.6879618614900007E-2</v>
      </c>
      <c r="AO12" s="213">
        <v>0</v>
      </c>
      <c r="AP12" s="214">
        <f t="shared" si="0"/>
        <v>0</v>
      </c>
      <c r="AQ12" s="214">
        <v>10.505709</v>
      </c>
      <c r="AR12" s="215">
        <v>1.62531</v>
      </c>
      <c r="AS12" s="214">
        <f t="shared" si="1"/>
        <v>0</v>
      </c>
      <c r="AT12" s="214">
        <f t="shared" si="2"/>
        <v>0</v>
      </c>
      <c r="AU12" s="213">
        <v>0</v>
      </c>
      <c r="AV12" s="213">
        <v>0</v>
      </c>
      <c r="AW12" s="214">
        <f t="shared" si="3"/>
        <v>0</v>
      </c>
      <c r="AX12" s="214">
        <f t="shared" si="4"/>
        <v>0</v>
      </c>
    </row>
    <row r="13" spans="1:50">
      <c r="A13" s="211">
        <v>20</v>
      </c>
      <c r="B13" s="211" t="s">
        <v>153</v>
      </c>
      <c r="C13" s="211" t="s">
        <v>153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0"/>
      <c r="I13" s="211" t="s">
        <v>136</v>
      </c>
      <c r="J13" s="210"/>
      <c r="K13" s="211">
        <v>0</v>
      </c>
      <c r="L13" s="211">
        <v>0</v>
      </c>
      <c r="M13" s="212">
        <v>0</v>
      </c>
      <c r="N13" s="212">
        <v>0</v>
      </c>
      <c r="O13" s="210"/>
      <c r="P13" s="210"/>
      <c r="Q13" s="211" t="s">
        <v>137</v>
      </c>
      <c r="R13" s="212">
        <v>109.13</v>
      </c>
      <c r="S13" s="212">
        <v>109.13</v>
      </c>
      <c r="T13" s="210"/>
      <c r="U13" s="210"/>
      <c r="V13" s="210"/>
      <c r="W13" s="210"/>
      <c r="X13" s="210"/>
      <c r="Y13" s="210"/>
      <c r="Z13" s="210"/>
      <c r="AA13" s="211" t="s">
        <v>63</v>
      </c>
      <c r="AB13" s="211" t="s">
        <v>64</v>
      </c>
      <c r="AC13" s="211" t="s">
        <v>154</v>
      </c>
      <c r="AD13" s="211" t="s">
        <v>155</v>
      </c>
      <c r="AE13" s="211" t="s">
        <v>156</v>
      </c>
      <c r="AF13" s="211">
        <v>61343</v>
      </c>
      <c r="AG13" s="211" t="s">
        <v>157</v>
      </c>
      <c r="AH13" s="211">
        <v>9</v>
      </c>
      <c r="AI13" s="211" t="s">
        <v>84</v>
      </c>
      <c r="AJ13" s="211">
        <v>10</v>
      </c>
      <c r="AK13" s="211">
        <v>3100</v>
      </c>
      <c r="AL13" s="211">
        <v>3100</v>
      </c>
      <c r="AM13" s="211">
        <v>270</v>
      </c>
      <c r="AN13" s="212">
        <v>0.201283962889</v>
      </c>
      <c r="AO13" s="213">
        <v>0</v>
      </c>
      <c r="AP13" s="214">
        <f t="shared" si="0"/>
        <v>0</v>
      </c>
      <c r="AQ13" s="214">
        <v>3.8528419999999999</v>
      </c>
      <c r="AR13" s="215">
        <v>0.13425999999999999</v>
      </c>
      <c r="AS13" s="214">
        <f t="shared" si="1"/>
        <v>0</v>
      </c>
      <c r="AT13" s="214">
        <f t="shared" si="2"/>
        <v>0</v>
      </c>
      <c r="AU13" s="213">
        <v>0</v>
      </c>
      <c r="AV13" s="213">
        <v>0</v>
      </c>
      <c r="AW13" s="214">
        <f t="shared" si="3"/>
        <v>0</v>
      </c>
      <c r="AX13" s="214">
        <f t="shared" si="4"/>
        <v>0</v>
      </c>
    </row>
    <row r="14" spans="1:50">
      <c r="A14" s="211">
        <v>20</v>
      </c>
      <c r="B14" s="211" t="s">
        <v>153</v>
      </c>
      <c r="C14" s="211" t="s">
        <v>153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0"/>
      <c r="I14" s="211" t="s">
        <v>136</v>
      </c>
      <c r="J14" s="210"/>
      <c r="K14" s="211">
        <v>0</v>
      </c>
      <c r="L14" s="211">
        <v>0</v>
      </c>
      <c r="M14" s="212">
        <v>0</v>
      </c>
      <c r="N14" s="212">
        <v>0</v>
      </c>
      <c r="O14" s="210"/>
      <c r="P14" s="210"/>
      <c r="Q14" s="211" t="s">
        <v>137</v>
      </c>
      <c r="R14" s="212">
        <v>109.13</v>
      </c>
      <c r="S14" s="212">
        <v>109.13</v>
      </c>
      <c r="T14" s="210"/>
      <c r="U14" s="210"/>
      <c r="V14" s="210"/>
      <c r="W14" s="210"/>
      <c r="X14" s="210"/>
      <c r="Y14" s="210"/>
      <c r="Z14" s="210"/>
      <c r="AA14" s="211" t="s">
        <v>63</v>
      </c>
      <c r="AB14" s="211" t="s">
        <v>64</v>
      </c>
      <c r="AC14" s="211" t="s">
        <v>154</v>
      </c>
      <c r="AD14" s="211" t="s">
        <v>155</v>
      </c>
      <c r="AE14" s="211" t="s">
        <v>156</v>
      </c>
      <c r="AF14" s="211">
        <v>60319</v>
      </c>
      <c r="AG14" s="211" t="s">
        <v>157</v>
      </c>
      <c r="AH14" s="211">
        <v>9</v>
      </c>
      <c r="AI14" s="211" t="s">
        <v>83</v>
      </c>
      <c r="AJ14" s="211">
        <v>6</v>
      </c>
      <c r="AK14" s="211">
        <v>8320</v>
      </c>
      <c r="AL14" s="211">
        <v>8320</v>
      </c>
      <c r="AM14" s="211">
        <v>266</v>
      </c>
      <c r="AN14" s="212">
        <v>9.0341674849099995E-2</v>
      </c>
      <c r="AO14" s="213">
        <v>0</v>
      </c>
      <c r="AP14" s="214">
        <f t="shared" si="0"/>
        <v>0</v>
      </c>
      <c r="AQ14" s="214">
        <v>4.2465349999999997</v>
      </c>
      <c r="AR14" s="215">
        <v>0.15809999999999999</v>
      </c>
      <c r="AS14" s="214">
        <f t="shared" si="1"/>
        <v>0</v>
      </c>
      <c r="AT14" s="214">
        <f t="shared" si="2"/>
        <v>0</v>
      </c>
      <c r="AU14" s="213">
        <v>0</v>
      </c>
      <c r="AV14" s="213">
        <v>0</v>
      </c>
      <c r="AW14" s="214">
        <f t="shared" si="3"/>
        <v>0</v>
      </c>
      <c r="AX14" s="214">
        <f t="shared" si="4"/>
        <v>0</v>
      </c>
    </row>
    <row r="15" spans="1:50">
      <c r="A15" s="211">
        <v>20</v>
      </c>
      <c r="B15" s="211" t="s">
        <v>153</v>
      </c>
      <c r="C15" s="211" t="s">
        <v>153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0"/>
      <c r="I15" s="211" t="s">
        <v>136</v>
      </c>
      <c r="J15" s="210"/>
      <c r="K15" s="211">
        <v>0</v>
      </c>
      <c r="L15" s="211">
        <v>0</v>
      </c>
      <c r="M15" s="212">
        <v>0</v>
      </c>
      <c r="N15" s="212">
        <v>0</v>
      </c>
      <c r="O15" s="210"/>
      <c r="P15" s="210"/>
      <c r="Q15" s="211" t="s">
        <v>137</v>
      </c>
      <c r="R15" s="212">
        <v>109.13</v>
      </c>
      <c r="S15" s="212">
        <v>109.13</v>
      </c>
      <c r="T15" s="210"/>
      <c r="U15" s="210"/>
      <c r="V15" s="210"/>
      <c r="W15" s="210"/>
      <c r="X15" s="210"/>
      <c r="Y15" s="210"/>
      <c r="Z15" s="210"/>
      <c r="AA15" s="211" t="s">
        <v>63</v>
      </c>
      <c r="AB15" s="211" t="s">
        <v>64</v>
      </c>
      <c r="AC15" s="211" t="s">
        <v>154</v>
      </c>
      <c r="AD15" s="211" t="s">
        <v>155</v>
      </c>
      <c r="AE15" s="211" t="s">
        <v>156</v>
      </c>
      <c r="AF15" s="211">
        <v>61351</v>
      </c>
      <c r="AG15" s="211" t="s">
        <v>157</v>
      </c>
      <c r="AH15" s="211">
        <v>9</v>
      </c>
      <c r="AI15" s="211" t="s">
        <v>70</v>
      </c>
      <c r="AJ15" s="211">
        <v>13</v>
      </c>
      <c r="AK15" s="211">
        <v>6170</v>
      </c>
      <c r="AL15" s="211">
        <v>6170</v>
      </c>
      <c r="AM15" s="211">
        <v>273</v>
      </c>
      <c r="AN15" s="212">
        <v>4.3905015609400001E-2</v>
      </c>
      <c r="AO15" s="213">
        <v>0</v>
      </c>
      <c r="AP15" s="214">
        <f t="shared" si="0"/>
        <v>0</v>
      </c>
      <c r="AQ15" s="214">
        <v>1.8925449999999999</v>
      </c>
      <c r="AR15" s="215">
        <v>6.701E-2</v>
      </c>
      <c r="AS15" s="214">
        <f t="shared" si="1"/>
        <v>0</v>
      </c>
      <c r="AT15" s="214">
        <f t="shared" si="2"/>
        <v>0</v>
      </c>
      <c r="AU15" s="213">
        <v>0</v>
      </c>
      <c r="AV15" s="213">
        <v>0</v>
      </c>
      <c r="AW15" s="214">
        <f t="shared" si="3"/>
        <v>0</v>
      </c>
      <c r="AX15" s="214">
        <f t="shared" si="4"/>
        <v>0</v>
      </c>
    </row>
    <row r="16" spans="1:50">
      <c r="A16" s="211">
        <v>20</v>
      </c>
      <c r="B16" s="211" t="s">
        <v>153</v>
      </c>
      <c r="C16" s="211" t="s">
        <v>153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0"/>
      <c r="I16" s="211" t="s">
        <v>136</v>
      </c>
      <c r="J16" s="210"/>
      <c r="K16" s="211">
        <v>0</v>
      </c>
      <c r="L16" s="211">
        <v>0</v>
      </c>
      <c r="M16" s="212">
        <v>0</v>
      </c>
      <c r="N16" s="212">
        <v>0</v>
      </c>
      <c r="O16" s="210"/>
      <c r="P16" s="210"/>
      <c r="Q16" s="211" t="s">
        <v>137</v>
      </c>
      <c r="R16" s="212">
        <v>109.13</v>
      </c>
      <c r="S16" s="212">
        <v>109.13</v>
      </c>
      <c r="T16" s="210"/>
      <c r="U16" s="210"/>
      <c r="V16" s="210"/>
      <c r="W16" s="210"/>
      <c r="X16" s="210"/>
      <c r="Y16" s="210"/>
      <c r="Z16" s="210"/>
      <c r="AA16" s="211" t="s">
        <v>63</v>
      </c>
      <c r="AB16" s="211" t="s">
        <v>64</v>
      </c>
      <c r="AC16" s="211" t="s">
        <v>154</v>
      </c>
      <c r="AD16" s="211" t="s">
        <v>155</v>
      </c>
      <c r="AE16" s="211" t="s">
        <v>156</v>
      </c>
      <c r="AF16" s="211">
        <v>61299</v>
      </c>
      <c r="AG16" s="211" t="s">
        <v>157</v>
      </c>
      <c r="AH16" s="211">
        <v>9</v>
      </c>
      <c r="AI16" s="211" t="s">
        <v>92</v>
      </c>
      <c r="AJ16" s="211">
        <v>1</v>
      </c>
      <c r="AK16" s="211">
        <v>1100</v>
      </c>
      <c r="AL16" s="211">
        <v>1100</v>
      </c>
      <c r="AM16" s="211">
        <v>261</v>
      </c>
      <c r="AN16" s="212">
        <v>0.34863443136900002</v>
      </c>
      <c r="AO16" s="213">
        <v>0</v>
      </c>
      <c r="AP16" s="214">
        <f t="shared" si="0"/>
        <v>0</v>
      </c>
      <c r="AQ16" s="214">
        <v>3.911</v>
      </c>
      <c r="AR16" s="215">
        <v>0.64498999999999995</v>
      </c>
      <c r="AS16" s="214">
        <f t="shared" si="1"/>
        <v>0</v>
      </c>
      <c r="AT16" s="214">
        <f t="shared" si="2"/>
        <v>0</v>
      </c>
      <c r="AU16" s="213">
        <v>0</v>
      </c>
      <c r="AV16" s="213">
        <v>0</v>
      </c>
      <c r="AW16" s="214">
        <f t="shared" si="3"/>
        <v>0</v>
      </c>
      <c r="AX16" s="214">
        <f t="shared" si="4"/>
        <v>0</v>
      </c>
    </row>
    <row r="17" spans="1:50">
      <c r="A17" s="211">
        <v>20</v>
      </c>
      <c r="B17" s="211" t="s">
        <v>153</v>
      </c>
      <c r="C17" s="211" t="s">
        <v>153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0"/>
      <c r="I17" s="211" t="s">
        <v>136</v>
      </c>
      <c r="J17" s="210"/>
      <c r="K17" s="211">
        <v>0</v>
      </c>
      <c r="L17" s="211">
        <v>0</v>
      </c>
      <c r="M17" s="212">
        <v>0</v>
      </c>
      <c r="N17" s="212">
        <v>0</v>
      </c>
      <c r="O17" s="210"/>
      <c r="P17" s="210"/>
      <c r="Q17" s="211" t="s">
        <v>137</v>
      </c>
      <c r="R17" s="212">
        <v>109.13</v>
      </c>
      <c r="S17" s="212">
        <v>109.13</v>
      </c>
      <c r="T17" s="210"/>
      <c r="U17" s="210"/>
      <c r="V17" s="210"/>
      <c r="W17" s="210"/>
      <c r="X17" s="210"/>
      <c r="Y17" s="210"/>
      <c r="Z17" s="210"/>
      <c r="AA17" s="211" t="s">
        <v>63</v>
      </c>
      <c r="AB17" s="211" t="s">
        <v>64</v>
      </c>
      <c r="AC17" s="211" t="s">
        <v>154</v>
      </c>
      <c r="AD17" s="211" t="s">
        <v>155</v>
      </c>
      <c r="AE17" s="211" t="s">
        <v>156</v>
      </c>
      <c r="AF17" s="211">
        <v>61241</v>
      </c>
      <c r="AG17" s="211" t="s">
        <v>157</v>
      </c>
      <c r="AH17" s="211">
        <v>9</v>
      </c>
      <c r="AI17" s="211" t="s">
        <v>71</v>
      </c>
      <c r="AJ17" s="211">
        <v>4</v>
      </c>
      <c r="AK17" s="211">
        <v>1400</v>
      </c>
      <c r="AL17" s="211">
        <v>1400</v>
      </c>
      <c r="AM17" s="211">
        <v>264</v>
      </c>
      <c r="AN17" s="212">
        <v>0.44766770570300002</v>
      </c>
      <c r="AO17" s="213">
        <v>0</v>
      </c>
      <c r="AP17" s="214">
        <f t="shared" si="0"/>
        <v>0</v>
      </c>
      <c r="AQ17" s="214">
        <v>10.505709</v>
      </c>
      <c r="AR17" s="215">
        <v>1.62531</v>
      </c>
      <c r="AS17" s="214">
        <f t="shared" si="1"/>
        <v>0</v>
      </c>
      <c r="AT17" s="214">
        <f t="shared" si="2"/>
        <v>0</v>
      </c>
      <c r="AU17" s="213">
        <v>0</v>
      </c>
      <c r="AV17" s="213">
        <v>0</v>
      </c>
      <c r="AW17" s="214">
        <f t="shared" si="3"/>
        <v>0</v>
      </c>
      <c r="AX17" s="214">
        <f t="shared" si="4"/>
        <v>0</v>
      </c>
    </row>
    <row r="18" spans="1:50">
      <c r="A18" s="211">
        <v>20</v>
      </c>
      <c r="B18" s="211" t="s">
        <v>153</v>
      </c>
      <c r="C18" s="211" t="s">
        <v>153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0"/>
      <c r="I18" s="211" t="s">
        <v>136</v>
      </c>
      <c r="J18" s="210"/>
      <c r="K18" s="211">
        <v>0</v>
      </c>
      <c r="L18" s="211">
        <v>0</v>
      </c>
      <c r="M18" s="212">
        <v>0</v>
      </c>
      <c r="N18" s="212">
        <v>0</v>
      </c>
      <c r="O18" s="210"/>
      <c r="P18" s="210"/>
      <c r="Q18" s="211" t="s">
        <v>137</v>
      </c>
      <c r="R18" s="212">
        <v>109.13</v>
      </c>
      <c r="S18" s="212">
        <v>109.13</v>
      </c>
      <c r="T18" s="210"/>
      <c r="U18" s="210"/>
      <c r="V18" s="210"/>
      <c r="W18" s="210"/>
      <c r="X18" s="210"/>
      <c r="Y18" s="210"/>
      <c r="Z18" s="210"/>
      <c r="AA18" s="211" t="s">
        <v>63</v>
      </c>
      <c r="AB18" s="211" t="s">
        <v>64</v>
      </c>
      <c r="AC18" s="211" t="s">
        <v>154</v>
      </c>
      <c r="AD18" s="211" t="s">
        <v>155</v>
      </c>
      <c r="AE18" s="211" t="s">
        <v>156</v>
      </c>
      <c r="AF18" s="211">
        <v>61241</v>
      </c>
      <c r="AG18" s="211" t="s">
        <v>157</v>
      </c>
      <c r="AH18" s="211">
        <v>9</v>
      </c>
      <c r="AI18" s="211" t="s">
        <v>71</v>
      </c>
      <c r="AJ18" s="211">
        <v>4</v>
      </c>
      <c r="AK18" s="211">
        <v>1400</v>
      </c>
      <c r="AL18" s="211">
        <v>1400</v>
      </c>
      <c r="AM18" s="211">
        <v>264</v>
      </c>
      <c r="AN18" s="212">
        <v>0.101760548351</v>
      </c>
      <c r="AO18" s="213">
        <v>0</v>
      </c>
      <c r="AP18" s="214">
        <f t="shared" si="0"/>
        <v>0</v>
      </c>
      <c r="AQ18" s="214">
        <v>10.505709</v>
      </c>
      <c r="AR18" s="215">
        <v>1.62531</v>
      </c>
      <c r="AS18" s="214">
        <f t="shared" si="1"/>
        <v>0</v>
      </c>
      <c r="AT18" s="214">
        <f t="shared" si="2"/>
        <v>0</v>
      </c>
      <c r="AU18" s="213">
        <v>0</v>
      </c>
      <c r="AV18" s="213">
        <v>0</v>
      </c>
      <c r="AW18" s="214">
        <f t="shared" si="3"/>
        <v>0</v>
      </c>
      <c r="AX18" s="214">
        <f t="shared" si="4"/>
        <v>0</v>
      </c>
    </row>
    <row r="19" spans="1:50">
      <c r="A19" s="211">
        <v>20</v>
      </c>
      <c r="B19" s="211" t="s">
        <v>153</v>
      </c>
      <c r="C19" s="211" t="s">
        <v>153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0"/>
      <c r="I19" s="211" t="s">
        <v>136</v>
      </c>
      <c r="J19" s="210"/>
      <c r="K19" s="211">
        <v>0</v>
      </c>
      <c r="L19" s="211">
        <v>0</v>
      </c>
      <c r="M19" s="212">
        <v>0</v>
      </c>
      <c r="N19" s="212">
        <v>0</v>
      </c>
      <c r="O19" s="210"/>
      <c r="P19" s="210"/>
      <c r="Q19" s="211" t="s">
        <v>137</v>
      </c>
      <c r="R19" s="212">
        <v>109.13</v>
      </c>
      <c r="S19" s="212">
        <v>109.13</v>
      </c>
      <c r="T19" s="210"/>
      <c r="U19" s="210"/>
      <c r="V19" s="210"/>
      <c r="W19" s="210"/>
      <c r="X19" s="210"/>
      <c r="Y19" s="210"/>
      <c r="Z19" s="210"/>
      <c r="AA19" s="211" t="s">
        <v>63</v>
      </c>
      <c r="AB19" s="211" t="s">
        <v>64</v>
      </c>
      <c r="AC19" s="211" t="s">
        <v>154</v>
      </c>
      <c r="AD19" s="211" t="s">
        <v>155</v>
      </c>
      <c r="AE19" s="211" t="s">
        <v>156</v>
      </c>
      <c r="AF19" s="211">
        <v>60834</v>
      </c>
      <c r="AG19" s="211" t="s">
        <v>157</v>
      </c>
      <c r="AH19" s="211">
        <v>9</v>
      </c>
      <c r="AI19" s="211" t="s">
        <v>69</v>
      </c>
      <c r="AJ19" s="211">
        <v>11</v>
      </c>
      <c r="AK19" s="211">
        <v>4110</v>
      </c>
      <c r="AL19" s="211">
        <v>4110</v>
      </c>
      <c r="AM19" s="211">
        <v>271</v>
      </c>
      <c r="AN19" s="212">
        <v>0.82918354743800005</v>
      </c>
      <c r="AO19" s="213">
        <v>0</v>
      </c>
      <c r="AP19" s="214">
        <f t="shared" si="0"/>
        <v>0</v>
      </c>
      <c r="AQ19" s="214">
        <v>3.490221</v>
      </c>
      <c r="AR19" s="215">
        <v>0.12177</v>
      </c>
      <c r="AS19" s="214">
        <f t="shared" si="1"/>
        <v>0</v>
      </c>
      <c r="AT19" s="214">
        <f t="shared" si="2"/>
        <v>0</v>
      </c>
      <c r="AU19" s="213">
        <v>0</v>
      </c>
      <c r="AV19" s="213">
        <v>0</v>
      </c>
      <c r="AW19" s="214">
        <f t="shared" si="3"/>
        <v>0</v>
      </c>
      <c r="AX19" s="214">
        <f t="shared" si="4"/>
        <v>0</v>
      </c>
    </row>
    <row r="20" spans="1:50">
      <c r="A20" s="211">
        <v>20</v>
      </c>
      <c r="B20" s="211" t="s">
        <v>153</v>
      </c>
      <c r="C20" s="211" t="s">
        <v>153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0"/>
      <c r="I20" s="211" t="s">
        <v>136</v>
      </c>
      <c r="J20" s="210"/>
      <c r="K20" s="211">
        <v>0</v>
      </c>
      <c r="L20" s="211">
        <v>0</v>
      </c>
      <c r="M20" s="212">
        <v>0</v>
      </c>
      <c r="N20" s="212">
        <v>0</v>
      </c>
      <c r="O20" s="210"/>
      <c r="P20" s="210"/>
      <c r="Q20" s="211" t="s">
        <v>137</v>
      </c>
      <c r="R20" s="212">
        <v>109.13</v>
      </c>
      <c r="S20" s="212">
        <v>109.13</v>
      </c>
      <c r="T20" s="210"/>
      <c r="U20" s="210"/>
      <c r="V20" s="210"/>
      <c r="W20" s="210"/>
      <c r="X20" s="210"/>
      <c r="Y20" s="210"/>
      <c r="Z20" s="210"/>
      <c r="AA20" s="211" t="s">
        <v>63</v>
      </c>
      <c r="AB20" s="211" t="s">
        <v>64</v>
      </c>
      <c r="AC20" s="211" t="s">
        <v>154</v>
      </c>
      <c r="AD20" s="211" t="s">
        <v>155</v>
      </c>
      <c r="AE20" s="211" t="s">
        <v>156</v>
      </c>
      <c r="AF20" s="211">
        <v>61315</v>
      </c>
      <c r="AG20" s="211" t="s">
        <v>157</v>
      </c>
      <c r="AH20" s="211">
        <v>9</v>
      </c>
      <c r="AI20" s="211" t="s">
        <v>92</v>
      </c>
      <c r="AJ20" s="211">
        <v>1</v>
      </c>
      <c r="AK20" s="211">
        <v>1100</v>
      </c>
      <c r="AL20" s="211">
        <v>1100</v>
      </c>
      <c r="AM20" s="211">
        <v>261</v>
      </c>
      <c r="AN20" s="212">
        <v>1.81444592726E-2</v>
      </c>
      <c r="AO20" s="213">
        <v>0</v>
      </c>
      <c r="AP20" s="214">
        <f t="shared" si="0"/>
        <v>0</v>
      </c>
      <c r="AQ20" s="214">
        <v>3.911</v>
      </c>
      <c r="AR20" s="215">
        <v>0.64498999999999995</v>
      </c>
      <c r="AS20" s="214">
        <f t="shared" si="1"/>
        <v>0</v>
      </c>
      <c r="AT20" s="214">
        <f t="shared" si="2"/>
        <v>0</v>
      </c>
      <c r="AU20" s="213">
        <v>0</v>
      </c>
      <c r="AV20" s="213">
        <v>0</v>
      </c>
      <c r="AW20" s="214">
        <f t="shared" si="3"/>
        <v>0</v>
      </c>
      <c r="AX20" s="214">
        <f t="shared" si="4"/>
        <v>0</v>
      </c>
    </row>
    <row r="21" spans="1:50">
      <c r="A21" s="211">
        <v>20</v>
      </c>
      <c r="B21" s="211" t="s">
        <v>153</v>
      </c>
      <c r="C21" s="211" t="s">
        <v>153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0"/>
      <c r="I21" s="211" t="s">
        <v>136</v>
      </c>
      <c r="J21" s="210"/>
      <c r="K21" s="211">
        <v>0</v>
      </c>
      <c r="L21" s="211">
        <v>0</v>
      </c>
      <c r="M21" s="212">
        <v>0</v>
      </c>
      <c r="N21" s="212">
        <v>0</v>
      </c>
      <c r="O21" s="210"/>
      <c r="P21" s="210"/>
      <c r="Q21" s="211" t="s">
        <v>137</v>
      </c>
      <c r="R21" s="212">
        <v>109.13</v>
      </c>
      <c r="S21" s="212">
        <v>109.13</v>
      </c>
      <c r="T21" s="210"/>
      <c r="U21" s="210"/>
      <c r="V21" s="210"/>
      <c r="W21" s="210"/>
      <c r="X21" s="210"/>
      <c r="Y21" s="210"/>
      <c r="Z21" s="210"/>
      <c r="AA21" s="211" t="s">
        <v>63</v>
      </c>
      <c r="AB21" s="211" t="s">
        <v>64</v>
      </c>
      <c r="AC21" s="211" t="s">
        <v>154</v>
      </c>
      <c r="AD21" s="211" t="s">
        <v>155</v>
      </c>
      <c r="AE21" s="211" t="s">
        <v>156</v>
      </c>
      <c r="AF21" s="211">
        <v>61709</v>
      </c>
      <c r="AG21" s="211" t="s">
        <v>157</v>
      </c>
      <c r="AH21" s="211">
        <v>9</v>
      </c>
      <c r="AI21" s="211" t="s">
        <v>71</v>
      </c>
      <c r="AJ21" s="211">
        <v>4</v>
      </c>
      <c r="AK21" s="211">
        <v>8140</v>
      </c>
      <c r="AL21" s="211">
        <v>8140</v>
      </c>
      <c r="AM21" s="211">
        <v>264</v>
      </c>
      <c r="AN21" s="212">
        <v>0.22900497834200001</v>
      </c>
      <c r="AO21" s="213">
        <v>0</v>
      </c>
      <c r="AP21" s="214">
        <f t="shared" si="0"/>
        <v>0</v>
      </c>
      <c r="AQ21" s="214">
        <v>10.505709</v>
      </c>
      <c r="AR21" s="215">
        <v>1.62531</v>
      </c>
      <c r="AS21" s="214">
        <f t="shared" si="1"/>
        <v>0</v>
      </c>
      <c r="AT21" s="214">
        <f t="shared" si="2"/>
        <v>0</v>
      </c>
      <c r="AU21" s="213">
        <v>0</v>
      </c>
      <c r="AV21" s="213">
        <v>0</v>
      </c>
      <c r="AW21" s="214">
        <f t="shared" si="3"/>
        <v>0</v>
      </c>
      <c r="AX21" s="214">
        <f t="shared" si="4"/>
        <v>0</v>
      </c>
    </row>
    <row r="22" spans="1:50">
      <c r="A22" s="211">
        <v>20</v>
      </c>
      <c r="B22" s="211" t="s">
        <v>153</v>
      </c>
      <c r="C22" s="211" t="s">
        <v>153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0"/>
      <c r="I22" s="211" t="s">
        <v>136</v>
      </c>
      <c r="J22" s="210"/>
      <c r="K22" s="211">
        <v>0</v>
      </c>
      <c r="L22" s="211">
        <v>0</v>
      </c>
      <c r="M22" s="212">
        <v>0</v>
      </c>
      <c r="N22" s="212">
        <v>0</v>
      </c>
      <c r="O22" s="210"/>
      <c r="P22" s="210"/>
      <c r="Q22" s="211" t="s">
        <v>137</v>
      </c>
      <c r="R22" s="212">
        <v>109.13</v>
      </c>
      <c r="S22" s="212">
        <v>109.13</v>
      </c>
      <c r="T22" s="210"/>
      <c r="U22" s="210"/>
      <c r="V22" s="210"/>
      <c r="W22" s="210"/>
      <c r="X22" s="210"/>
      <c r="Y22" s="210"/>
      <c r="Z22" s="210"/>
      <c r="AA22" s="211" t="s">
        <v>63</v>
      </c>
      <c r="AB22" s="211" t="s">
        <v>64</v>
      </c>
      <c r="AC22" s="211" t="s">
        <v>154</v>
      </c>
      <c r="AD22" s="211" t="s">
        <v>155</v>
      </c>
      <c r="AE22" s="211" t="s">
        <v>156</v>
      </c>
      <c r="AF22" s="211">
        <v>60764</v>
      </c>
      <c r="AG22" s="211" t="s">
        <v>157</v>
      </c>
      <c r="AH22" s="211">
        <v>9</v>
      </c>
      <c r="AI22" s="211" t="s">
        <v>70</v>
      </c>
      <c r="AJ22" s="211">
        <v>13</v>
      </c>
      <c r="AK22" s="211">
        <v>6181</v>
      </c>
      <c r="AL22" s="211">
        <v>6181</v>
      </c>
      <c r="AM22" s="211">
        <v>273</v>
      </c>
      <c r="AN22" s="212">
        <v>0.31518043050099998</v>
      </c>
      <c r="AO22" s="213">
        <v>0</v>
      </c>
      <c r="AP22" s="214">
        <f t="shared" si="0"/>
        <v>0</v>
      </c>
      <c r="AQ22" s="214">
        <v>1.8925449999999999</v>
      </c>
      <c r="AR22" s="215">
        <v>6.701E-2</v>
      </c>
      <c r="AS22" s="214">
        <f t="shared" si="1"/>
        <v>0</v>
      </c>
      <c r="AT22" s="214">
        <f t="shared" si="2"/>
        <v>0</v>
      </c>
      <c r="AU22" s="213">
        <v>0</v>
      </c>
      <c r="AV22" s="213">
        <v>0</v>
      </c>
      <c r="AW22" s="214">
        <f t="shared" si="3"/>
        <v>0</v>
      </c>
      <c r="AX22" s="214">
        <f t="shared" si="4"/>
        <v>0</v>
      </c>
    </row>
    <row r="23" spans="1:50">
      <c r="A23" s="211">
        <v>20</v>
      </c>
      <c r="B23" s="211" t="s">
        <v>153</v>
      </c>
      <c r="C23" s="211" t="s">
        <v>153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0"/>
      <c r="I23" s="211" t="s">
        <v>136</v>
      </c>
      <c r="J23" s="210"/>
      <c r="K23" s="211">
        <v>0</v>
      </c>
      <c r="L23" s="211">
        <v>0</v>
      </c>
      <c r="M23" s="212">
        <v>0</v>
      </c>
      <c r="N23" s="212">
        <v>0</v>
      </c>
      <c r="O23" s="210"/>
      <c r="P23" s="210"/>
      <c r="Q23" s="211" t="s">
        <v>137</v>
      </c>
      <c r="R23" s="212">
        <v>109.13</v>
      </c>
      <c r="S23" s="212">
        <v>109.13</v>
      </c>
      <c r="T23" s="210"/>
      <c r="U23" s="210"/>
      <c r="V23" s="210"/>
      <c r="W23" s="210"/>
      <c r="X23" s="210"/>
      <c r="Y23" s="210"/>
      <c r="Z23" s="210"/>
      <c r="AA23" s="211" t="s">
        <v>63</v>
      </c>
      <c r="AB23" s="211" t="s">
        <v>64</v>
      </c>
      <c r="AC23" s="211" t="s">
        <v>154</v>
      </c>
      <c r="AD23" s="211" t="s">
        <v>155</v>
      </c>
      <c r="AE23" s="211" t="s">
        <v>156</v>
      </c>
      <c r="AF23" s="211">
        <v>61351</v>
      </c>
      <c r="AG23" s="211" t="s">
        <v>157</v>
      </c>
      <c r="AH23" s="211">
        <v>9</v>
      </c>
      <c r="AI23" s="211" t="s">
        <v>70</v>
      </c>
      <c r="AJ23" s="211">
        <v>13</v>
      </c>
      <c r="AK23" s="211">
        <v>6170</v>
      </c>
      <c r="AL23" s="211">
        <v>6170</v>
      </c>
      <c r="AM23" s="211">
        <v>273</v>
      </c>
      <c r="AN23" s="212">
        <v>0.65579907435499996</v>
      </c>
      <c r="AO23" s="213">
        <v>0</v>
      </c>
      <c r="AP23" s="214">
        <f t="shared" si="0"/>
        <v>0</v>
      </c>
      <c r="AQ23" s="214">
        <v>1.8925449999999999</v>
      </c>
      <c r="AR23" s="215">
        <v>6.701E-2</v>
      </c>
      <c r="AS23" s="214">
        <f t="shared" si="1"/>
        <v>0</v>
      </c>
      <c r="AT23" s="214">
        <f t="shared" si="2"/>
        <v>0</v>
      </c>
      <c r="AU23" s="213">
        <v>0</v>
      </c>
      <c r="AV23" s="213">
        <v>0</v>
      </c>
      <c r="AW23" s="214">
        <f t="shared" si="3"/>
        <v>0</v>
      </c>
      <c r="AX23" s="214">
        <f t="shared" si="4"/>
        <v>0</v>
      </c>
    </row>
    <row r="24" spans="1:50">
      <c r="A24" s="211">
        <v>20</v>
      </c>
      <c r="B24" s="211" t="s">
        <v>153</v>
      </c>
      <c r="C24" s="211" t="s">
        <v>153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0"/>
      <c r="I24" s="211" t="s">
        <v>136</v>
      </c>
      <c r="J24" s="210"/>
      <c r="K24" s="211">
        <v>0</v>
      </c>
      <c r="L24" s="211">
        <v>0</v>
      </c>
      <c r="M24" s="212">
        <v>0</v>
      </c>
      <c r="N24" s="212">
        <v>0</v>
      </c>
      <c r="O24" s="210"/>
      <c r="P24" s="210"/>
      <c r="Q24" s="211" t="s">
        <v>137</v>
      </c>
      <c r="R24" s="212">
        <v>109.13</v>
      </c>
      <c r="S24" s="212">
        <v>109.13</v>
      </c>
      <c r="T24" s="210"/>
      <c r="U24" s="210"/>
      <c r="V24" s="210"/>
      <c r="W24" s="210"/>
      <c r="X24" s="210"/>
      <c r="Y24" s="210"/>
      <c r="Z24" s="210"/>
      <c r="AA24" s="211" t="s">
        <v>63</v>
      </c>
      <c r="AB24" s="211" t="s">
        <v>64</v>
      </c>
      <c r="AC24" s="211" t="s">
        <v>154</v>
      </c>
      <c r="AD24" s="211" t="s">
        <v>155</v>
      </c>
      <c r="AE24" s="211" t="s">
        <v>156</v>
      </c>
      <c r="AF24" s="211">
        <v>61450</v>
      </c>
      <c r="AG24" s="211" t="s">
        <v>157</v>
      </c>
      <c r="AH24" s="211">
        <v>9</v>
      </c>
      <c r="AI24" s="211" t="s">
        <v>70</v>
      </c>
      <c r="AJ24" s="211">
        <v>13</v>
      </c>
      <c r="AK24" s="211">
        <v>6430</v>
      </c>
      <c r="AL24" s="211">
        <v>2120</v>
      </c>
      <c r="AM24" s="211">
        <v>273</v>
      </c>
      <c r="AN24" s="212">
        <v>4.3696950462300004</v>
      </c>
      <c r="AO24" s="213">
        <v>0</v>
      </c>
      <c r="AP24" s="214">
        <f t="shared" si="0"/>
        <v>0</v>
      </c>
      <c r="AQ24" s="214">
        <v>1.8925449999999999</v>
      </c>
      <c r="AR24" s="215">
        <v>6.701E-2</v>
      </c>
      <c r="AS24" s="214">
        <f t="shared" si="1"/>
        <v>0</v>
      </c>
      <c r="AT24" s="214">
        <f t="shared" si="2"/>
        <v>0</v>
      </c>
      <c r="AU24" s="213">
        <v>0</v>
      </c>
      <c r="AV24" s="213">
        <v>0</v>
      </c>
      <c r="AW24" s="214">
        <f t="shared" si="3"/>
        <v>0</v>
      </c>
      <c r="AX24" s="214">
        <f t="shared" si="4"/>
        <v>0</v>
      </c>
    </row>
    <row r="25" spans="1:50">
      <c r="A25" s="211">
        <v>20</v>
      </c>
      <c r="B25" s="211" t="s">
        <v>153</v>
      </c>
      <c r="C25" s="211" t="s">
        <v>153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0"/>
      <c r="I25" s="211" t="s">
        <v>136</v>
      </c>
      <c r="J25" s="210"/>
      <c r="K25" s="211">
        <v>0</v>
      </c>
      <c r="L25" s="211">
        <v>0</v>
      </c>
      <c r="M25" s="212">
        <v>0</v>
      </c>
      <c r="N25" s="212">
        <v>0</v>
      </c>
      <c r="O25" s="210"/>
      <c r="P25" s="210"/>
      <c r="Q25" s="211" t="s">
        <v>137</v>
      </c>
      <c r="R25" s="212">
        <v>109.13</v>
      </c>
      <c r="S25" s="212">
        <v>109.13</v>
      </c>
      <c r="T25" s="210"/>
      <c r="U25" s="210"/>
      <c r="V25" s="210"/>
      <c r="W25" s="210"/>
      <c r="X25" s="210"/>
      <c r="Y25" s="210"/>
      <c r="Z25" s="210"/>
      <c r="AA25" s="211" t="s">
        <v>63</v>
      </c>
      <c r="AB25" s="211" t="s">
        <v>64</v>
      </c>
      <c r="AC25" s="211" t="s">
        <v>154</v>
      </c>
      <c r="AD25" s="211" t="s">
        <v>155</v>
      </c>
      <c r="AE25" s="211" t="s">
        <v>156</v>
      </c>
      <c r="AF25" s="211">
        <v>60764</v>
      </c>
      <c r="AG25" s="211" t="s">
        <v>157</v>
      </c>
      <c r="AH25" s="211">
        <v>9</v>
      </c>
      <c r="AI25" s="211" t="s">
        <v>70</v>
      </c>
      <c r="AJ25" s="211">
        <v>13</v>
      </c>
      <c r="AK25" s="211">
        <v>6181</v>
      </c>
      <c r="AL25" s="211">
        <v>6181</v>
      </c>
      <c r="AM25" s="211">
        <v>273</v>
      </c>
      <c r="AN25" s="212">
        <v>4.3033462467000003E-2</v>
      </c>
      <c r="AO25" s="213">
        <v>0</v>
      </c>
      <c r="AP25" s="214">
        <f t="shared" si="0"/>
        <v>0</v>
      </c>
      <c r="AQ25" s="214">
        <v>1.8925449999999999</v>
      </c>
      <c r="AR25" s="215">
        <v>6.701E-2</v>
      </c>
      <c r="AS25" s="214">
        <f t="shared" si="1"/>
        <v>0</v>
      </c>
      <c r="AT25" s="214">
        <f t="shared" si="2"/>
        <v>0</v>
      </c>
      <c r="AU25" s="213">
        <v>0</v>
      </c>
      <c r="AV25" s="213">
        <v>0</v>
      </c>
      <c r="AW25" s="214">
        <f t="shared" si="3"/>
        <v>0</v>
      </c>
      <c r="AX25" s="214">
        <f t="shared" si="4"/>
        <v>0</v>
      </c>
    </row>
    <row r="26" spans="1:50">
      <c r="A26" s="211">
        <v>20</v>
      </c>
      <c r="B26" s="211" t="s">
        <v>153</v>
      </c>
      <c r="C26" s="211" t="s">
        <v>153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0"/>
      <c r="I26" s="211" t="s">
        <v>136</v>
      </c>
      <c r="J26" s="210"/>
      <c r="K26" s="211">
        <v>0</v>
      </c>
      <c r="L26" s="211">
        <v>0</v>
      </c>
      <c r="M26" s="212">
        <v>0</v>
      </c>
      <c r="N26" s="212">
        <v>0</v>
      </c>
      <c r="O26" s="210"/>
      <c r="P26" s="210"/>
      <c r="Q26" s="211" t="s">
        <v>137</v>
      </c>
      <c r="R26" s="212">
        <v>109.13</v>
      </c>
      <c r="S26" s="212">
        <v>109.13</v>
      </c>
      <c r="T26" s="210"/>
      <c r="U26" s="210"/>
      <c r="V26" s="210"/>
      <c r="W26" s="210"/>
      <c r="X26" s="210"/>
      <c r="Y26" s="210"/>
      <c r="Z26" s="210"/>
      <c r="AA26" s="211" t="s">
        <v>63</v>
      </c>
      <c r="AB26" s="211" t="s">
        <v>64</v>
      </c>
      <c r="AC26" s="211" t="s">
        <v>154</v>
      </c>
      <c r="AD26" s="211" t="s">
        <v>155</v>
      </c>
      <c r="AE26" s="211" t="s">
        <v>156</v>
      </c>
      <c r="AF26" s="211">
        <v>61709</v>
      </c>
      <c r="AG26" s="211" t="s">
        <v>157</v>
      </c>
      <c r="AH26" s="211">
        <v>9</v>
      </c>
      <c r="AI26" s="211" t="s">
        <v>71</v>
      </c>
      <c r="AJ26" s="211">
        <v>4</v>
      </c>
      <c r="AK26" s="211">
        <v>8140</v>
      </c>
      <c r="AL26" s="211">
        <v>8140</v>
      </c>
      <c r="AM26" s="211">
        <v>264</v>
      </c>
      <c r="AN26" s="212">
        <v>4.9410102533000003E-2</v>
      </c>
      <c r="AO26" s="213">
        <v>0</v>
      </c>
      <c r="AP26" s="214">
        <f t="shared" si="0"/>
        <v>0</v>
      </c>
      <c r="AQ26" s="214">
        <v>10.505709</v>
      </c>
      <c r="AR26" s="215">
        <v>1.62531</v>
      </c>
      <c r="AS26" s="214">
        <f t="shared" si="1"/>
        <v>0</v>
      </c>
      <c r="AT26" s="214">
        <f t="shared" si="2"/>
        <v>0</v>
      </c>
      <c r="AU26" s="213">
        <v>0</v>
      </c>
      <c r="AV26" s="213">
        <v>0</v>
      </c>
      <c r="AW26" s="214">
        <f t="shared" si="3"/>
        <v>0</v>
      </c>
      <c r="AX26" s="214">
        <f t="shared" si="4"/>
        <v>0</v>
      </c>
    </row>
    <row r="27" spans="1:50">
      <c r="A27" s="211">
        <v>20</v>
      </c>
      <c r="B27" s="211" t="s">
        <v>153</v>
      </c>
      <c r="C27" s="211" t="s">
        <v>153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0"/>
      <c r="I27" s="211" t="s">
        <v>136</v>
      </c>
      <c r="J27" s="210"/>
      <c r="K27" s="211">
        <v>0</v>
      </c>
      <c r="L27" s="211">
        <v>0</v>
      </c>
      <c r="M27" s="212">
        <v>0</v>
      </c>
      <c r="N27" s="212">
        <v>0</v>
      </c>
      <c r="O27" s="210"/>
      <c r="P27" s="210"/>
      <c r="Q27" s="211" t="s">
        <v>137</v>
      </c>
      <c r="R27" s="212">
        <v>109.13</v>
      </c>
      <c r="S27" s="212">
        <v>109.13</v>
      </c>
      <c r="T27" s="210"/>
      <c r="U27" s="210"/>
      <c r="V27" s="210"/>
      <c r="W27" s="210"/>
      <c r="X27" s="210"/>
      <c r="Y27" s="210"/>
      <c r="Z27" s="210"/>
      <c r="AA27" s="211" t="s">
        <v>63</v>
      </c>
      <c r="AB27" s="211" t="s">
        <v>64</v>
      </c>
      <c r="AC27" s="211" t="s">
        <v>154</v>
      </c>
      <c r="AD27" s="211" t="s">
        <v>155</v>
      </c>
      <c r="AE27" s="211" t="s">
        <v>156</v>
      </c>
      <c r="AF27" s="211">
        <v>61068</v>
      </c>
      <c r="AG27" s="211" t="s">
        <v>157</v>
      </c>
      <c r="AH27" s="211">
        <v>9</v>
      </c>
      <c r="AI27" s="211" t="s">
        <v>131</v>
      </c>
      <c r="AJ27" s="211">
        <v>12</v>
      </c>
      <c r="AK27" s="211">
        <v>5100</v>
      </c>
      <c r="AL27" s="211">
        <v>5100</v>
      </c>
      <c r="AM27" s="211">
        <v>272</v>
      </c>
      <c r="AN27" s="212">
        <v>1.63409976338E-3</v>
      </c>
      <c r="AO27" s="213">
        <v>0</v>
      </c>
      <c r="AP27" s="214">
        <f t="shared" si="0"/>
        <v>0</v>
      </c>
      <c r="AQ27" s="214">
        <v>1.893359</v>
      </c>
      <c r="AR27" s="215">
        <v>6.7040000000000002E-2</v>
      </c>
      <c r="AS27" s="214">
        <f t="shared" si="1"/>
        <v>0</v>
      </c>
      <c r="AT27" s="214">
        <f t="shared" si="2"/>
        <v>0</v>
      </c>
      <c r="AU27" s="213">
        <v>0</v>
      </c>
      <c r="AV27" s="213">
        <v>0</v>
      </c>
      <c r="AW27" s="214">
        <f t="shared" si="3"/>
        <v>0</v>
      </c>
      <c r="AX27" s="214">
        <f t="shared" si="4"/>
        <v>0</v>
      </c>
    </row>
    <row r="28" spans="1:50">
      <c r="A28" s="211">
        <v>20</v>
      </c>
      <c r="B28" s="211" t="s">
        <v>153</v>
      </c>
      <c r="C28" s="211" t="s">
        <v>153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0"/>
      <c r="I28" s="211" t="s">
        <v>136</v>
      </c>
      <c r="J28" s="210"/>
      <c r="K28" s="211">
        <v>0</v>
      </c>
      <c r="L28" s="211">
        <v>0</v>
      </c>
      <c r="M28" s="212">
        <v>0</v>
      </c>
      <c r="N28" s="212">
        <v>0</v>
      </c>
      <c r="O28" s="210"/>
      <c r="P28" s="210"/>
      <c r="Q28" s="211" t="s">
        <v>137</v>
      </c>
      <c r="R28" s="212">
        <v>109.13</v>
      </c>
      <c r="S28" s="212">
        <v>109.13</v>
      </c>
      <c r="T28" s="210"/>
      <c r="U28" s="210"/>
      <c r="V28" s="210"/>
      <c r="W28" s="210"/>
      <c r="X28" s="210"/>
      <c r="Y28" s="210"/>
      <c r="Z28" s="210"/>
      <c r="AA28" s="211" t="s">
        <v>63</v>
      </c>
      <c r="AB28" s="211" t="s">
        <v>64</v>
      </c>
      <c r="AC28" s="211" t="s">
        <v>154</v>
      </c>
      <c r="AD28" s="211" t="s">
        <v>155</v>
      </c>
      <c r="AE28" s="211" t="s">
        <v>156</v>
      </c>
      <c r="AF28" s="211">
        <v>61611</v>
      </c>
      <c r="AG28" s="211" t="s">
        <v>157</v>
      </c>
      <c r="AH28" s="211">
        <v>9</v>
      </c>
      <c r="AI28" s="211" t="s">
        <v>71</v>
      </c>
      <c r="AJ28" s="211">
        <v>4</v>
      </c>
      <c r="AK28" s="211">
        <v>1840</v>
      </c>
      <c r="AL28" s="211">
        <v>1840</v>
      </c>
      <c r="AM28" s="211">
        <v>264</v>
      </c>
      <c r="AN28" s="212">
        <v>3.6719843989299998E-2</v>
      </c>
      <c r="AO28" s="213">
        <v>0</v>
      </c>
      <c r="AP28" s="214">
        <f t="shared" si="0"/>
        <v>0</v>
      </c>
      <c r="AQ28" s="214">
        <v>10.505709</v>
      </c>
      <c r="AR28" s="215">
        <v>1.62531</v>
      </c>
      <c r="AS28" s="214">
        <f t="shared" si="1"/>
        <v>0</v>
      </c>
      <c r="AT28" s="214">
        <f t="shared" si="2"/>
        <v>0</v>
      </c>
      <c r="AU28" s="213">
        <v>0</v>
      </c>
      <c r="AV28" s="213">
        <v>0</v>
      </c>
      <c r="AW28" s="214">
        <f t="shared" si="3"/>
        <v>0</v>
      </c>
      <c r="AX28" s="214">
        <f t="shared" si="4"/>
        <v>0</v>
      </c>
    </row>
    <row r="29" spans="1:50">
      <c r="A29" s="211">
        <v>20</v>
      </c>
      <c r="B29" s="211" t="s">
        <v>153</v>
      </c>
      <c r="C29" s="211" t="s">
        <v>153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0"/>
      <c r="I29" s="211" t="s">
        <v>136</v>
      </c>
      <c r="J29" s="210"/>
      <c r="K29" s="211">
        <v>0</v>
      </c>
      <c r="L29" s="211">
        <v>0</v>
      </c>
      <c r="M29" s="212">
        <v>0</v>
      </c>
      <c r="N29" s="212">
        <v>0</v>
      </c>
      <c r="O29" s="210"/>
      <c r="P29" s="210"/>
      <c r="Q29" s="211" t="s">
        <v>137</v>
      </c>
      <c r="R29" s="212">
        <v>109.13</v>
      </c>
      <c r="S29" s="212">
        <v>109.13</v>
      </c>
      <c r="T29" s="210"/>
      <c r="U29" s="210"/>
      <c r="V29" s="210"/>
      <c r="W29" s="210"/>
      <c r="X29" s="210"/>
      <c r="Y29" s="210"/>
      <c r="Z29" s="210"/>
      <c r="AA29" s="211" t="s">
        <v>63</v>
      </c>
      <c r="AB29" s="211" t="s">
        <v>64</v>
      </c>
      <c r="AC29" s="211" t="s">
        <v>154</v>
      </c>
      <c r="AD29" s="211" t="s">
        <v>155</v>
      </c>
      <c r="AE29" s="211" t="s">
        <v>156</v>
      </c>
      <c r="AF29" s="211">
        <v>61670</v>
      </c>
      <c r="AG29" s="211" t="s">
        <v>157</v>
      </c>
      <c r="AH29" s="211">
        <v>9</v>
      </c>
      <c r="AI29" s="211" t="s">
        <v>70</v>
      </c>
      <c r="AJ29" s="211">
        <v>13</v>
      </c>
      <c r="AK29" s="211">
        <v>6410</v>
      </c>
      <c r="AL29" s="211">
        <v>6410</v>
      </c>
      <c r="AM29" s="211">
        <v>273</v>
      </c>
      <c r="AN29" s="212">
        <v>0.12194264321000001</v>
      </c>
      <c r="AO29" s="213">
        <v>0</v>
      </c>
      <c r="AP29" s="214">
        <f t="shared" si="0"/>
        <v>0</v>
      </c>
      <c r="AQ29" s="214">
        <v>1.8925449999999999</v>
      </c>
      <c r="AR29" s="215">
        <v>6.701E-2</v>
      </c>
      <c r="AS29" s="214">
        <f t="shared" si="1"/>
        <v>0</v>
      </c>
      <c r="AT29" s="214">
        <f t="shared" si="2"/>
        <v>0</v>
      </c>
      <c r="AU29" s="213">
        <v>0</v>
      </c>
      <c r="AV29" s="213">
        <v>0</v>
      </c>
      <c r="AW29" s="214">
        <f t="shared" si="3"/>
        <v>0</v>
      </c>
      <c r="AX29" s="214">
        <f t="shared" si="4"/>
        <v>0</v>
      </c>
    </row>
    <row r="30" spans="1:50">
      <c r="A30" s="211">
        <v>20</v>
      </c>
      <c r="B30" s="211" t="s">
        <v>153</v>
      </c>
      <c r="C30" s="211" t="s">
        <v>153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0"/>
      <c r="I30" s="211" t="s">
        <v>136</v>
      </c>
      <c r="J30" s="210"/>
      <c r="K30" s="211">
        <v>0</v>
      </c>
      <c r="L30" s="211">
        <v>0</v>
      </c>
      <c r="M30" s="212">
        <v>0</v>
      </c>
      <c r="N30" s="212">
        <v>0</v>
      </c>
      <c r="O30" s="210"/>
      <c r="P30" s="210"/>
      <c r="Q30" s="211" t="s">
        <v>137</v>
      </c>
      <c r="R30" s="212">
        <v>109.13</v>
      </c>
      <c r="S30" s="212">
        <v>109.13</v>
      </c>
      <c r="T30" s="210"/>
      <c r="U30" s="210"/>
      <c r="V30" s="210"/>
      <c r="W30" s="210"/>
      <c r="X30" s="210"/>
      <c r="Y30" s="210"/>
      <c r="Z30" s="210"/>
      <c r="AA30" s="211" t="s">
        <v>63</v>
      </c>
      <c r="AB30" s="211" t="s">
        <v>64</v>
      </c>
      <c r="AC30" s="211" t="s">
        <v>154</v>
      </c>
      <c r="AD30" s="211" t="s">
        <v>155</v>
      </c>
      <c r="AE30" s="211" t="s">
        <v>156</v>
      </c>
      <c r="AF30" s="211">
        <v>61709</v>
      </c>
      <c r="AG30" s="211" t="s">
        <v>157</v>
      </c>
      <c r="AH30" s="211">
        <v>9</v>
      </c>
      <c r="AI30" s="211" t="s">
        <v>71</v>
      </c>
      <c r="AJ30" s="211">
        <v>4</v>
      </c>
      <c r="AK30" s="211">
        <v>8140</v>
      </c>
      <c r="AL30" s="211">
        <v>8140</v>
      </c>
      <c r="AM30" s="211">
        <v>264</v>
      </c>
      <c r="AN30" s="212">
        <v>0.69415046863999996</v>
      </c>
      <c r="AO30" s="213">
        <v>0</v>
      </c>
      <c r="AP30" s="214">
        <f t="shared" si="0"/>
        <v>0</v>
      </c>
      <c r="AQ30" s="214">
        <v>10.505709</v>
      </c>
      <c r="AR30" s="215">
        <v>1.62531</v>
      </c>
      <c r="AS30" s="214">
        <f t="shared" si="1"/>
        <v>0</v>
      </c>
      <c r="AT30" s="214">
        <f t="shared" si="2"/>
        <v>0</v>
      </c>
      <c r="AU30" s="213">
        <v>0</v>
      </c>
      <c r="AV30" s="213">
        <v>0</v>
      </c>
      <c r="AW30" s="214">
        <f t="shared" si="3"/>
        <v>0</v>
      </c>
      <c r="AX30" s="214">
        <f t="shared" si="4"/>
        <v>0</v>
      </c>
    </row>
    <row r="31" spans="1:50">
      <c r="A31" s="211">
        <v>20</v>
      </c>
      <c r="B31" s="211" t="s">
        <v>153</v>
      </c>
      <c r="C31" s="211" t="s">
        <v>153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0"/>
      <c r="I31" s="211" t="s">
        <v>136</v>
      </c>
      <c r="J31" s="210"/>
      <c r="K31" s="211">
        <v>0</v>
      </c>
      <c r="L31" s="211">
        <v>0</v>
      </c>
      <c r="M31" s="212">
        <v>0</v>
      </c>
      <c r="N31" s="212">
        <v>0</v>
      </c>
      <c r="O31" s="210"/>
      <c r="P31" s="210"/>
      <c r="Q31" s="211" t="s">
        <v>137</v>
      </c>
      <c r="R31" s="212">
        <v>109.13</v>
      </c>
      <c r="S31" s="212">
        <v>109.13</v>
      </c>
      <c r="T31" s="210"/>
      <c r="U31" s="210"/>
      <c r="V31" s="210"/>
      <c r="W31" s="210"/>
      <c r="X31" s="210"/>
      <c r="Y31" s="210"/>
      <c r="Z31" s="210"/>
      <c r="AA31" s="211" t="s">
        <v>63</v>
      </c>
      <c r="AB31" s="211" t="s">
        <v>64</v>
      </c>
      <c r="AC31" s="211" t="s">
        <v>154</v>
      </c>
      <c r="AD31" s="211" t="s">
        <v>155</v>
      </c>
      <c r="AE31" s="211" t="s">
        <v>156</v>
      </c>
      <c r="AF31" s="211">
        <v>61639</v>
      </c>
      <c r="AG31" s="211" t="s">
        <v>157</v>
      </c>
      <c r="AH31" s="211">
        <v>9</v>
      </c>
      <c r="AI31" s="211" t="s">
        <v>70</v>
      </c>
      <c r="AJ31" s="211">
        <v>13</v>
      </c>
      <c r="AK31" s="211">
        <v>6430</v>
      </c>
      <c r="AL31" s="211">
        <v>6430</v>
      </c>
      <c r="AM31" s="211">
        <v>273</v>
      </c>
      <c r="AN31" s="212">
        <v>0.30842683133499998</v>
      </c>
      <c r="AO31" s="213">
        <v>0</v>
      </c>
      <c r="AP31" s="214">
        <f t="shared" si="0"/>
        <v>0</v>
      </c>
      <c r="AQ31" s="214">
        <v>1.8925449999999999</v>
      </c>
      <c r="AR31" s="215">
        <v>6.701E-2</v>
      </c>
      <c r="AS31" s="214">
        <f t="shared" si="1"/>
        <v>0</v>
      </c>
      <c r="AT31" s="214">
        <f t="shared" si="2"/>
        <v>0</v>
      </c>
      <c r="AU31" s="213">
        <v>0</v>
      </c>
      <c r="AV31" s="213">
        <v>0</v>
      </c>
      <c r="AW31" s="214">
        <f t="shared" si="3"/>
        <v>0</v>
      </c>
      <c r="AX31" s="214">
        <f t="shared" si="4"/>
        <v>0</v>
      </c>
    </row>
    <row r="32" spans="1:50">
      <c r="A32" s="211">
        <v>20</v>
      </c>
      <c r="B32" s="211" t="s">
        <v>153</v>
      </c>
      <c r="C32" s="211" t="s">
        <v>153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0"/>
      <c r="I32" s="211" t="s">
        <v>136</v>
      </c>
      <c r="J32" s="210"/>
      <c r="K32" s="211">
        <v>0</v>
      </c>
      <c r="L32" s="211">
        <v>0</v>
      </c>
      <c r="M32" s="212">
        <v>0</v>
      </c>
      <c r="N32" s="212">
        <v>0</v>
      </c>
      <c r="O32" s="210"/>
      <c r="P32" s="210"/>
      <c r="Q32" s="211" t="s">
        <v>137</v>
      </c>
      <c r="R32" s="212">
        <v>109.13</v>
      </c>
      <c r="S32" s="212">
        <v>109.13</v>
      </c>
      <c r="T32" s="210"/>
      <c r="U32" s="210"/>
      <c r="V32" s="210"/>
      <c r="W32" s="210"/>
      <c r="X32" s="210"/>
      <c r="Y32" s="210"/>
      <c r="Z32" s="210"/>
      <c r="AA32" s="211" t="s">
        <v>63</v>
      </c>
      <c r="AB32" s="211" t="s">
        <v>64</v>
      </c>
      <c r="AC32" s="211" t="s">
        <v>154</v>
      </c>
      <c r="AD32" s="211" t="s">
        <v>155</v>
      </c>
      <c r="AE32" s="211" t="s">
        <v>156</v>
      </c>
      <c r="AF32" s="211">
        <v>61641</v>
      </c>
      <c r="AG32" s="211" t="s">
        <v>157</v>
      </c>
      <c r="AH32" s="211">
        <v>9</v>
      </c>
      <c r="AI32" s="211" t="s">
        <v>70</v>
      </c>
      <c r="AJ32" s="211">
        <v>13</v>
      </c>
      <c r="AK32" s="211">
        <v>6181</v>
      </c>
      <c r="AL32" s="211">
        <v>6181</v>
      </c>
      <c r="AM32" s="211">
        <v>273</v>
      </c>
      <c r="AN32" s="212">
        <v>0.51104962438400003</v>
      </c>
      <c r="AO32" s="213">
        <v>0</v>
      </c>
      <c r="AP32" s="214">
        <f t="shared" si="0"/>
        <v>0</v>
      </c>
      <c r="AQ32" s="214">
        <v>1.8925449999999999</v>
      </c>
      <c r="AR32" s="215">
        <v>6.701E-2</v>
      </c>
      <c r="AS32" s="214">
        <f t="shared" si="1"/>
        <v>0</v>
      </c>
      <c r="AT32" s="214">
        <f t="shared" si="2"/>
        <v>0</v>
      </c>
      <c r="AU32" s="213">
        <v>0</v>
      </c>
      <c r="AV32" s="213">
        <v>0</v>
      </c>
      <c r="AW32" s="214">
        <f t="shared" si="3"/>
        <v>0</v>
      </c>
      <c r="AX32" s="214">
        <f t="shared" si="4"/>
        <v>0</v>
      </c>
    </row>
    <row r="33" spans="1:50">
      <c r="A33" s="211">
        <v>20</v>
      </c>
      <c r="B33" s="211" t="s">
        <v>153</v>
      </c>
      <c r="C33" s="211" t="s">
        <v>153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0"/>
      <c r="I33" s="211" t="s">
        <v>136</v>
      </c>
      <c r="J33" s="210"/>
      <c r="K33" s="211">
        <v>0</v>
      </c>
      <c r="L33" s="211">
        <v>0</v>
      </c>
      <c r="M33" s="212">
        <v>0</v>
      </c>
      <c r="N33" s="212">
        <v>0</v>
      </c>
      <c r="O33" s="210"/>
      <c r="P33" s="210"/>
      <c r="Q33" s="211" t="s">
        <v>137</v>
      </c>
      <c r="R33" s="212">
        <v>109.13</v>
      </c>
      <c r="S33" s="212">
        <v>109.13</v>
      </c>
      <c r="T33" s="210"/>
      <c r="U33" s="210"/>
      <c r="V33" s="210"/>
      <c r="W33" s="210"/>
      <c r="X33" s="210"/>
      <c r="Y33" s="210"/>
      <c r="Z33" s="210"/>
      <c r="AA33" s="211" t="s">
        <v>63</v>
      </c>
      <c r="AB33" s="211" t="s">
        <v>64</v>
      </c>
      <c r="AC33" s="211" t="s">
        <v>154</v>
      </c>
      <c r="AD33" s="211" t="s">
        <v>155</v>
      </c>
      <c r="AE33" s="211" t="s">
        <v>156</v>
      </c>
      <c r="AF33" s="211">
        <v>61898</v>
      </c>
      <c r="AG33" s="211" t="s">
        <v>157</v>
      </c>
      <c r="AH33" s="211">
        <v>9</v>
      </c>
      <c r="AI33" s="211" t="s">
        <v>70</v>
      </c>
      <c r="AJ33" s="211">
        <v>13</v>
      </c>
      <c r="AK33" s="211">
        <v>6460</v>
      </c>
      <c r="AL33" s="211">
        <v>6460</v>
      </c>
      <c r="AM33" s="211">
        <v>273</v>
      </c>
      <c r="AN33" s="212">
        <v>0.106026146616</v>
      </c>
      <c r="AO33" s="213">
        <v>0</v>
      </c>
      <c r="AP33" s="214">
        <f t="shared" si="0"/>
        <v>0</v>
      </c>
      <c r="AQ33" s="214">
        <v>1.8925449999999999</v>
      </c>
      <c r="AR33" s="215">
        <v>6.701E-2</v>
      </c>
      <c r="AS33" s="214">
        <f t="shared" si="1"/>
        <v>0</v>
      </c>
      <c r="AT33" s="214">
        <f t="shared" si="2"/>
        <v>0</v>
      </c>
      <c r="AU33" s="213">
        <v>0</v>
      </c>
      <c r="AV33" s="213">
        <v>0</v>
      </c>
      <c r="AW33" s="214">
        <f t="shared" si="3"/>
        <v>0</v>
      </c>
      <c r="AX33" s="214">
        <f t="shared" si="4"/>
        <v>0</v>
      </c>
    </row>
    <row r="34" spans="1:50">
      <c r="A34" s="211">
        <v>20</v>
      </c>
      <c r="B34" s="211" t="s">
        <v>153</v>
      </c>
      <c r="C34" s="211" t="s">
        <v>153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0"/>
      <c r="I34" s="211" t="s">
        <v>136</v>
      </c>
      <c r="J34" s="210"/>
      <c r="K34" s="211">
        <v>0</v>
      </c>
      <c r="L34" s="211">
        <v>0</v>
      </c>
      <c r="M34" s="212">
        <v>0</v>
      </c>
      <c r="N34" s="212">
        <v>0</v>
      </c>
      <c r="O34" s="210"/>
      <c r="P34" s="210"/>
      <c r="Q34" s="211" t="s">
        <v>137</v>
      </c>
      <c r="R34" s="212">
        <v>109.13</v>
      </c>
      <c r="S34" s="212">
        <v>109.13</v>
      </c>
      <c r="T34" s="210"/>
      <c r="U34" s="210"/>
      <c r="V34" s="210"/>
      <c r="W34" s="210"/>
      <c r="X34" s="210"/>
      <c r="Y34" s="210"/>
      <c r="Z34" s="210"/>
      <c r="AA34" s="211" t="s">
        <v>63</v>
      </c>
      <c r="AB34" s="211" t="s">
        <v>64</v>
      </c>
      <c r="AC34" s="211" t="s">
        <v>154</v>
      </c>
      <c r="AD34" s="211" t="s">
        <v>155</v>
      </c>
      <c r="AE34" s="211" t="s">
        <v>156</v>
      </c>
      <c r="AF34" s="211">
        <v>61925</v>
      </c>
      <c r="AG34" s="211" t="s">
        <v>157</v>
      </c>
      <c r="AH34" s="211">
        <v>9</v>
      </c>
      <c r="AI34" s="211" t="s">
        <v>70</v>
      </c>
      <c r="AJ34" s="211">
        <v>13</v>
      </c>
      <c r="AK34" s="211">
        <v>6300</v>
      </c>
      <c r="AL34" s="211">
        <v>6300</v>
      </c>
      <c r="AM34" s="211">
        <v>273</v>
      </c>
      <c r="AN34" s="212">
        <v>1.6102867691</v>
      </c>
      <c r="AO34" s="213">
        <v>0</v>
      </c>
      <c r="AP34" s="214">
        <f t="shared" si="0"/>
        <v>0</v>
      </c>
      <c r="AQ34" s="214">
        <v>1.8925449999999999</v>
      </c>
      <c r="AR34" s="215">
        <v>6.701E-2</v>
      </c>
      <c r="AS34" s="214">
        <f t="shared" si="1"/>
        <v>0</v>
      </c>
      <c r="AT34" s="214">
        <f t="shared" si="2"/>
        <v>0</v>
      </c>
      <c r="AU34" s="213">
        <v>0</v>
      </c>
      <c r="AV34" s="213">
        <v>0</v>
      </c>
      <c r="AW34" s="214">
        <f t="shared" si="3"/>
        <v>0</v>
      </c>
      <c r="AX34" s="214">
        <f t="shared" si="4"/>
        <v>0</v>
      </c>
    </row>
    <row r="35" spans="1:50">
      <c r="A35" s="211">
        <v>20</v>
      </c>
      <c r="B35" s="211" t="s">
        <v>153</v>
      </c>
      <c r="C35" s="211" t="s">
        <v>153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0"/>
      <c r="I35" s="211" t="s">
        <v>136</v>
      </c>
      <c r="J35" s="210"/>
      <c r="K35" s="211">
        <v>0</v>
      </c>
      <c r="L35" s="211">
        <v>0</v>
      </c>
      <c r="M35" s="212">
        <v>0</v>
      </c>
      <c r="N35" s="212">
        <v>0</v>
      </c>
      <c r="O35" s="210"/>
      <c r="P35" s="210"/>
      <c r="Q35" s="211" t="s">
        <v>137</v>
      </c>
      <c r="R35" s="212">
        <v>109.13</v>
      </c>
      <c r="S35" s="212">
        <v>109.13</v>
      </c>
      <c r="T35" s="210"/>
      <c r="U35" s="210"/>
      <c r="V35" s="210"/>
      <c r="W35" s="210"/>
      <c r="X35" s="210"/>
      <c r="Y35" s="210"/>
      <c r="Z35" s="210"/>
      <c r="AA35" s="211" t="s">
        <v>63</v>
      </c>
      <c r="AB35" s="211" t="s">
        <v>64</v>
      </c>
      <c r="AC35" s="211" t="s">
        <v>154</v>
      </c>
      <c r="AD35" s="211" t="s">
        <v>155</v>
      </c>
      <c r="AE35" s="211" t="s">
        <v>156</v>
      </c>
      <c r="AF35" s="211">
        <v>61241</v>
      </c>
      <c r="AG35" s="211" t="s">
        <v>157</v>
      </c>
      <c r="AH35" s="211">
        <v>9</v>
      </c>
      <c r="AI35" s="211" t="s">
        <v>71</v>
      </c>
      <c r="AJ35" s="211">
        <v>4</v>
      </c>
      <c r="AK35" s="211">
        <v>1400</v>
      </c>
      <c r="AL35" s="211">
        <v>1400</v>
      </c>
      <c r="AM35" s="211">
        <v>264</v>
      </c>
      <c r="AN35" s="212">
        <v>0.14781798720200001</v>
      </c>
      <c r="AO35" s="213">
        <v>0</v>
      </c>
      <c r="AP35" s="214">
        <f t="shared" si="0"/>
        <v>0</v>
      </c>
      <c r="AQ35" s="214">
        <v>10.505709</v>
      </c>
      <c r="AR35" s="215">
        <v>1.62531</v>
      </c>
      <c r="AS35" s="214">
        <f t="shared" si="1"/>
        <v>0</v>
      </c>
      <c r="AT35" s="214">
        <f t="shared" si="2"/>
        <v>0</v>
      </c>
      <c r="AU35" s="213">
        <v>0</v>
      </c>
      <c r="AV35" s="213">
        <v>0</v>
      </c>
      <c r="AW35" s="214">
        <f t="shared" si="3"/>
        <v>0</v>
      </c>
      <c r="AX35" s="214">
        <f t="shared" si="4"/>
        <v>0</v>
      </c>
    </row>
    <row r="36" spans="1:50">
      <c r="A36" s="211">
        <v>20</v>
      </c>
      <c r="B36" s="211" t="s">
        <v>153</v>
      </c>
      <c r="C36" s="211" t="s">
        <v>153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0"/>
      <c r="I36" s="211" t="s">
        <v>136</v>
      </c>
      <c r="J36" s="210"/>
      <c r="K36" s="211">
        <v>0</v>
      </c>
      <c r="L36" s="211">
        <v>0</v>
      </c>
      <c r="M36" s="212">
        <v>0</v>
      </c>
      <c r="N36" s="212">
        <v>0</v>
      </c>
      <c r="O36" s="210"/>
      <c r="P36" s="210"/>
      <c r="Q36" s="211" t="s">
        <v>137</v>
      </c>
      <c r="R36" s="212">
        <v>109.13</v>
      </c>
      <c r="S36" s="212">
        <v>109.13</v>
      </c>
      <c r="T36" s="210"/>
      <c r="U36" s="210"/>
      <c r="V36" s="210"/>
      <c r="W36" s="210"/>
      <c r="X36" s="210"/>
      <c r="Y36" s="210"/>
      <c r="Z36" s="210"/>
      <c r="AA36" s="211" t="s">
        <v>63</v>
      </c>
      <c r="AB36" s="211" t="s">
        <v>64</v>
      </c>
      <c r="AC36" s="211" t="s">
        <v>154</v>
      </c>
      <c r="AD36" s="211" t="s">
        <v>155</v>
      </c>
      <c r="AE36" s="211" t="s">
        <v>156</v>
      </c>
      <c r="AF36" s="211">
        <v>61343</v>
      </c>
      <c r="AG36" s="211" t="s">
        <v>157</v>
      </c>
      <c r="AH36" s="211">
        <v>9</v>
      </c>
      <c r="AI36" s="211" t="s">
        <v>84</v>
      </c>
      <c r="AJ36" s="211">
        <v>10</v>
      </c>
      <c r="AK36" s="211">
        <v>3100</v>
      </c>
      <c r="AL36" s="211">
        <v>3100</v>
      </c>
      <c r="AM36" s="211">
        <v>270</v>
      </c>
      <c r="AN36" s="212">
        <v>3.0148223077499999E-3</v>
      </c>
      <c r="AO36" s="213">
        <v>0</v>
      </c>
      <c r="AP36" s="214">
        <f t="shared" si="0"/>
        <v>0</v>
      </c>
      <c r="AQ36" s="214">
        <v>3.8528419999999999</v>
      </c>
      <c r="AR36" s="215">
        <v>0.13425999999999999</v>
      </c>
      <c r="AS36" s="214">
        <f t="shared" si="1"/>
        <v>0</v>
      </c>
      <c r="AT36" s="214">
        <f t="shared" si="2"/>
        <v>0</v>
      </c>
      <c r="AU36" s="213">
        <v>0</v>
      </c>
      <c r="AV36" s="213">
        <v>0</v>
      </c>
      <c r="AW36" s="214">
        <f t="shared" si="3"/>
        <v>0</v>
      </c>
      <c r="AX36" s="214">
        <f t="shared" si="4"/>
        <v>0</v>
      </c>
    </row>
    <row r="37" spans="1:50">
      <c r="A37" s="211">
        <v>20</v>
      </c>
      <c r="B37" s="211" t="s">
        <v>153</v>
      </c>
      <c r="C37" s="211" t="s">
        <v>153</v>
      </c>
      <c r="D37" s="211" t="s">
        <v>52</v>
      </c>
      <c r="E37" s="211" t="s">
        <v>53</v>
      </c>
      <c r="F37" s="211" t="s">
        <v>54</v>
      </c>
      <c r="G37" s="211" t="s">
        <v>55</v>
      </c>
      <c r="H37" s="210"/>
      <c r="I37" s="211" t="s">
        <v>136</v>
      </c>
      <c r="J37" s="210"/>
      <c r="K37" s="211">
        <v>0</v>
      </c>
      <c r="L37" s="211">
        <v>0</v>
      </c>
      <c r="M37" s="212">
        <v>0</v>
      </c>
      <c r="N37" s="212">
        <v>0</v>
      </c>
      <c r="O37" s="210"/>
      <c r="P37" s="210"/>
      <c r="Q37" s="211" t="s">
        <v>137</v>
      </c>
      <c r="R37" s="212">
        <v>109.13</v>
      </c>
      <c r="S37" s="212">
        <v>109.13</v>
      </c>
      <c r="T37" s="210"/>
      <c r="U37" s="210"/>
      <c r="V37" s="210"/>
      <c r="W37" s="210"/>
      <c r="X37" s="210"/>
      <c r="Y37" s="210"/>
      <c r="Z37" s="210"/>
      <c r="AA37" s="211" t="s">
        <v>63</v>
      </c>
      <c r="AB37" s="211" t="s">
        <v>64</v>
      </c>
      <c r="AC37" s="211" t="s">
        <v>154</v>
      </c>
      <c r="AD37" s="211" t="s">
        <v>155</v>
      </c>
      <c r="AE37" s="211" t="s">
        <v>156</v>
      </c>
      <c r="AF37" s="211">
        <v>61164</v>
      </c>
      <c r="AG37" s="211" t="s">
        <v>157</v>
      </c>
      <c r="AH37" s="211">
        <v>9</v>
      </c>
      <c r="AI37" s="211" t="s">
        <v>90</v>
      </c>
      <c r="AJ37" s="211">
        <v>7</v>
      </c>
      <c r="AK37" s="211">
        <v>2110</v>
      </c>
      <c r="AL37" s="211">
        <v>2110</v>
      </c>
      <c r="AM37" s="211">
        <v>267</v>
      </c>
      <c r="AN37" s="212">
        <v>0.88305843265399997</v>
      </c>
      <c r="AO37" s="213">
        <v>0</v>
      </c>
      <c r="AP37" s="214">
        <f t="shared" si="0"/>
        <v>0</v>
      </c>
      <c r="AQ37" s="214">
        <v>6.0421740000000002</v>
      </c>
      <c r="AR37" s="215">
        <v>1.01268</v>
      </c>
      <c r="AS37" s="214">
        <f t="shared" si="1"/>
        <v>0</v>
      </c>
      <c r="AT37" s="214">
        <f t="shared" si="2"/>
        <v>0</v>
      </c>
      <c r="AU37" s="213">
        <v>0</v>
      </c>
      <c r="AV37" s="213">
        <v>0</v>
      </c>
      <c r="AW37" s="214">
        <f t="shared" si="3"/>
        <v>0</v>
      </c>
      <c r="AX37" s="214">
        <f t="shared" si="4"/>
        <v>0</v>
      </c>
    </row>
    <row r="38" spans="1:50">
      <c r="A38" s="211">
        <v>20</v>
      </c>
      <c r="B38" s="211" t="s">
        <v>153</v>
      </c>
      <c r="C38" s="211" t="s">
        <v>153</v>
      </c>
      <c r="D38" s="211" t="s">
        <v>52</v>
      </c>
      <c r="E38" s="211" t="s">
        <v>53</v>
      </c>
      <c r="F38" s="211" t="s">
        <v>54</v>
      </c>
      <c r="G38" s="211" t="s">
        <v>55</v>
      </c>
      <c r="H38" s="210"/>
      <c r="I38" s="211" t="s">
        <v>136</v>
      </c>
      <c r="J38" s="210"/>
      <c r="K38" s="211">
        <v>0</v>
      </c>
      <c r="L38" s="211">
        <v>0</v>
      </c>
      <c r="M38" s="212">
        <v>0</v>
      </c>
      <c r="N38" s="212">
        <v>0</v>
      </c>
      <c r="O38" s="210"/>
      <c r="P38" s="210"/>
      <c r="Q38" s="211" t="s">
        <v>137</v>
      </c>
      <c r="R38" s="212">
        <v>109.13</v>
      </c>
      <c r="S38" s="212">
        <v>109.13</v>
      </c>
      <c r="T38" s="210"/>
      <c r="U38" s="210"/>
      <c r="V38" s="210"/>
      <c r="W38" s="210"/>
      <c r="X38" s="210"/>
      <c r="Y38" s="210"/>
      <c r="Z38" s="210"/>
      <c r="AA38" s="211" t="s">
        <v>63</v>
      </c>
      <c r="AB38" s="211" t="s">
        <v>64</v>
      </c>
      <c r="AC38" s="211" t="s">
        <v>154</v>
      </c>
      <c r="AD38" s="211" t="s">
        <v>155</v>
      </c>
      <c r="AE38" s="211" t="s">
        <v>156</v>
      </c>
      <c r="AF38" s="211">
        <v>61520</v>
      </c>
      <c r="AG38" s="211" t="s">
        <v>157</v>
      </c>
      <c r="AH38" s="211">
        <v>9</v>
      </c>
      <c r="AI38" s="211" t="s">
        <v>84</v>
      </c>
      <c r="AJ38" s="211">
        <v>10</v>
      </c>
      <c r="AK38" s="211">
        <v>3200</v>
      </c>
      <c r="AL38" s="211">
        <v>3200</v>
      </c>
      <c r="AM38" s="211">
        <v>270</v>
      </c>
      <c r="AN38" s="212">
        <v>0.12397136332100001</v>
      </c>
      <c r="AO38" s="213">
        <v>0</v>
      </c>
      <c r="AP38" s="214">
        <f t="shared" si="0"/>
        <v>0</v>
      </c>
      <c r="AQ38" s="214">
        <v>3.8528419999999999</v>
      </c>
      <c r="AR38" s="215">
        <v>0.13425999999999999</v>
      </c>
      <c r="AS38" s="214">
        <f t="shared" si="1"/>
        <v>0</v>
      </c>
      <c r="AT38" s="214">
        <f t="shared" si="2"/>
        <v>0</v>
      </c>
      <c r="AU38" s="213">
        <v>0</v>
      </c>
      <c r="AV38" s="213">
        <v>0</v>
      </c>
      <c r="AW38" s="214">
        <f t="shared" si="3"/>
        <v>0</v>
      </c>
      <c r="AX38" s="214">
        <f t="shared" si="4"/>
        <v>0</v>
      </c>
    </row>
    <row r="39" spans="1:50">
      <c r="A39" s="211">
        <v>20</v>
      </c>
      <c r="B39" s="211" t="s">
        <v>153</v>
      </c>
      <c r="C39" s="211" t="s">
        <v>153</v>
      </c>
      <c r="D39" s="211" t="s">
        <v>52</v>
      </c>
      <c r="E39" s="211" t="s">
        <v>53</v>
      </c>
      <c r="F39" s="211" t="s">
        <v>54</v>
      </c>
      <c r="G39" s="211" t="s">
        <v>55</v>
      </c>
      <c r="H39" s="210"/>
      <c r="I39" s="211" t="s">
        <v>136</v>
      </c>
      <c r="J39" s="210"/>
      <c r="K39" s="211">
        <v>0</v>
      </c>
      <c r="L39" s="211">
        <v>0</v>
      </c>
      <c r="M39" s="212">
        <v>0</v>
      </c>
      <c r="N39" s="212">
        <v>0</v>
      </c>
      <c r="O39" s="210"/>
      <c r="P39" s="210"/>
      <c r="Q39" s="211" t="s">
        <v>137</v>
      </c>
      <c r="R39" s="212">
        <v>109.13</v>
      </c>
      <c r="S39" s="212">
        <v>109.13</v>
      </c>
      <c r="T39" s="210"/>
      <c r="U39" s="210"/>
      <c r="V39" s="210"/>
      <c r="W39" s="210"/>
      <c r="X39" s="210"/>
      <c r="Y39" s="210"/>
      <c r="Z39" s="210"/>
      <c r="AA39" s="211" t="s">
        <v>63</v>
      </c>
      <c r="AB39" s="211" t="s">
        <v>64</v>
      </c>
      <c r="AC39" s="211" t="s">
        <v>154</v>
      </c>
      <c r="AD39" s="211" t="s">
        <v>155</v>
      </c>
      <c r="AE39" s="211" t="s">
        <v>156</v>
      </c>
      <c r="AF39" s="211">
        <v>61641</v>
      </c>
      <c r="AG39" s="211" t="s">
        <v>157</v>
      </c>
      <c r="AH39" s="211">
        <v>9</v>
      </c>
      <c r="AI39" s="211" t="s">
        <v>70</v>
      </c>
      <c r="AJ39" s="211">
        <v>13</v>
      </c>
      <c r="AK39" s="211">
        <v>6181</v>
      </c>
      <c r="AL39" s="211">
        <v>6181</v>
      </c>
      <c r="AM39" s="211">
        <v>273</v>
      </c>
      <c r="AN39" s="212">
        <v>1.07788866641</v>
      </c>
      <c r="AO39" s="213">
        <v>0</v>
      </c>
      <c r="AP39" s="214">
        <f t="shared" si="0"/>
        <v>0</v>
      </c>
      <c r="AQ39" s="214">
        <v>1.8925449999999999</v>
      </c>
      <c r="AR39" s="215">
        <v>6.701E-2</v>
      </c>
      <c r="AS39" s="214">
        <f t="shared" si="1"/>
        <v>0</v>
      </c>
      <c r="AT39" s="214">
        <f t="shared" si="2"/>
        <v>0</v>
      </c>
      <c r="AU39" s="213">
        <v>0</v>
      </c>
      <c r="AV39" s="213">
        <v>0</v>
      </c>
      <c r="AW39" s="214">
        <f t="shared" si="3"/>
        <v>0</v>
      </c>
      <c r="AX39" s="214">
        <f t="shared" si="4"/>
        <v>0</v>
      </c>
    </row>
    <row r="40" spans="1:50">
      <c r="A40" s="211">
        <v>20</v>
      </c>
      <c r="B40" s="211" t="s">
        <v>153</v>
      </c>
      <c r="C40" s="211" t="s">
        <v>153</v>
      </c>
      <c r="D40" s="211" t="s">
        <v>52</v>
      </c>
      <c r="E40" s="211" t="s">
        <v>53</v>
      </c>
      <c r="F40" s="211" t="s">
        <v>54</v>
      </c>
      <c r="G40" s="211" t="s">
        <v>55</v>
      </c>
      <c r="H40" s="210"/>
      <c r="I40" s="211" t="s">
        <v>136</v>
      </c>
      <c r="J40" s="210"/>
      <c r="K40" s="211">
        <v>0</v>
      </c>
      <c r="L40" s="211">
        <v>0</v>
      </c>
      <c r="M40" s="212">
        <v>0</v>
      </c>
      <c r="N40" s="212">
        <v>0</v>
      </c>
      <c r="O40" s="210"/>
      <c r="P40" s="210"/>
      <c r="Q40" s="211" t="s">
        <v>137</v>
      </c>
      <c r="R40" s="212">
        <v>109.13</v>
      </c>
      <c r="S40" s="212">
        <v>109.13</v>
      </c>
      <c r="T40" s="210"/>
      <c r="U40" s="210"/>
      <c r="V40" s="210"/>
      <c r="W40" s="210"/>
      <c r="X40" s="210"/>
      <c r="Y40" s="210"/>
      <c r="Z40" s="210"/>
      <c r="AA40" s="211" t="s">
        <v>63</v>
      </c>
      <c r="AB40" s="211" t="s">
        <v>64</v>
      </c>
      <c r="AC40" s="211" t="s">
        <v>154</v>
      </c>
      <c r="AD40" s="211" t="s">
        <v>155</v>
      </c>
      <c r="AE40" s="211" t="s">
        <v>156</v>
      </c>
      <c r="AF40" s="211">
        <v>61925</v>
      </c>
      <c r="AG40" s="211" t="s">
        <v>157</v>
      </c>
      <c r="AH40" s="211">
        <v>9</v>
      </c>
      <c r="AI40" s="211" t="s">
        <v>70</v>
      </c>
      <c r="AJ40" s="211">
        <v>13</v>
      </c>
      <c r="AK40" s="211">
        <v>6300</v>
      </c>
      <c r="AL40" s="211">
        <v>6300</v>
      </c>
      <c r="AM40" s="211">
        <v>273</v>
      </c>
      <c r="AN40" s="212">
        <v>0.33454317658400001</v>
      </c>
      <c r="AO40" s="213">
        <v>0</v>
      </c>
      <c r="AP40" s="214">
        <f t="shared" si="0"/>
        <v>0</v>
      </c>
      <c r="AQ40" s="214">
        <v>1.8925449999999999</v>
      </c>
      <c r="AR40" s="215">
        <v>6.701E-2</v>
      </c>
      <c r="AS40" s="214">
        <f t="shared" si="1"/>
        <v>0</v>
      </c>
      <c r="AT40" s="214">
        <f t="shared" si="2"/>
        <v>0</v>
      </c>
      <c r="AU40" s="213">
        <v>0</v>
      </c>
      <c r="AV40" s="213">
        <v>0</v>
      </c>
      <c r="AW40" s="214">
        <f t="shared" si="3"/>
        <v>0</v>
      </c>
      <c r="AX40" s="214">
        <f t="shared" si="4"/>
        <v>0</v>
      </c>
    </row>
    <row r="41" spans="1:50">
      <c r="A41" s="211">
        <v>20</v>
      </c>
      <c r="B41" s="211" t="s">
        <v>153</v>
      </c>
      <c r="C41" s="211" t="s">
        <v>153</v>
      </c>
      <c r="D41" s="211" t="s">
        <v>52</v>
      </c>
      <c r="E41" s="211" t="s">
        <v>53</v>
      </c>
      <c r="F41" s="211" t="s">
        <v>54</v>
      </c>
      <c r="G41" s="211" t="s">
        <v>55</v>
      </c>
      <c r="H41" s="210"/>
      <c r="I41" s="211" t="s">
        <v>136</v>
      </c>
      <c r="J41" s="210"/>
      <c r="K41" s="211">
        <v>0</v>
      </c>
      <c r="L41" s="211">
        <v>0</v>
      </c>
      <c r="M41" s="212">
        <v>0</v>
      </c>
      <c r="N41" s="212">
        <v>0</v>
      </c>
      <c r="O41" s="210"/>
      <c r="P41" s="210"/>
      <c r="Q41" s="211" t="s">
        <v>137</v>
      </c>
      <c r="R41" s="212">
        <v>109.13</v>
      </c>
      <c r="S41" s="212">
        <v>109.13</v>
      </c>
      <c r="T41" s="210"/>
      <c r="U41" s="210"/>
      <c r="V41" s="210"/>
      <c r="W41" s="210"/>
      <c r="X41" s="210"/>
      <c r="Y41" s="210"/>
      <c r="Z41" s="210"/>
      <c r="AA41" s="211" t="s">
        <v>63</v>
      </c>
      <c r="AB41" s="211" t="s">
        <v>64</v>
      </c>
      <c r="AC41" s="211" t="s">
        <v>154</v>
      </c>
      <c r="AD41" s="211" t="s">
        <v>155</v>
      </c>
      <c r="AE41" s="211" t="s">
        <v>156</v>
      </c>
      <c r="AF41" s="211">
        <v>60834</v>
      </c>
      <c r="AG41" s="211" t="s">
        <v>157</v>
      </c>
      <c r="AH41" s="211">
        <v>9</v>
      </c>
      <c r="AI41" s="211" t="s">
        <v>69</v>
      </c>
      <c r="AJ41" s="211">
        <v>11</v>
      </c>
      <c r="AK41" s="211">
        <v>4110</v>
      </c>
      <c r="AL41" s="211">
        <v>4110</v>
      </c>
      <c r="AM41" s="211">
        <v>271</v>
      </c>
      <c r="AN41" s="212">
        <v>0.15993280152200001</v>
      </c>
      <c r="AO41" s="213">
        <v>0</v>
      </c>
      <c r="AP41" s="214">
        <f t="shared" si="0"/>
        <v>0</v>
      </c>
      <c r="AQ41" s="214">
        <v>3.490221</v>
      </c>
      <c r="AR41" s="215">
        <v>0.12177</v>
      </c>
      <c r="AS41" s="214">
        <f t="shared" si="1"/>
        <v>0</v>
      </c>
      <c r="AT41" s="214">
        <f t="shared" si="2"/>
        <v>0</v>
      </c>
      <c r="AU41" s="213">
        <v>0</v>
      </c>
      <c r="AV41" s="213">
        <v>0</v>
      </c>
      <c r="AW41" s="214">
        <f t="shared" si="3"/>
        <v>0</v>
      </c>
      <c r="AX41" s="214">
        <f t="shared" si="4"/>
        <v>0</v>
      </c>
    </row>
    <row r="42" spans="1:50">
      <c r="A42" s="211">
        <v>20</v>
      </c>
      <c r="B42" s="211" t="s">
        <v>153</v>
      </c>
      <c r="C42" s="211" t="s">
        <v>153</v>
      </c>
      <c r="D42" s="211" t="s">
        <v>52</v>
      </c>
      <c r="E42" s="211" t="s">
        <v>53</v>
      </c>
      <c r="F42" s="211" t="s">
        <v>54</v>
      </c>
      <c r="G42" s="211" t="s">
        <v>55</v>
      </c>
      <c r="H42" s="210"/>
      <c r="I42" s="211" t="s">
        <v>136</v>
      </c>
      <c r="J42" s="210"/>
      <c r="K42" s="211">
        <v>0</v>
      </c>
      <c r="L42" s="211">
        <v>0</v>
      </c>
      <c r="M42" s="212">
        <v>0</v>
      </c>
      <c r="N42" s="212">
        <v>0</v>
      </c>
      <c r="O42" s="210"/>
      <c r="P42" s="210"/>
      <c r="Q42" s="211" t="s">
        <v>137</v>
      </c>
      <c r="R42" s="212">
        <v>109.13</v>
      </c>
      <c r="S42" s="212">
        <v>109.13</v>
      </c>
      <c r="T42" s="210"/>
      <c r="U42" s="210"/>
      <c r="V42" s="210"/>
      <c r="W42" s="210"/>
      <c r="X42" s="210"/>
      <c r="Y42" s="210"/>
      <c r="Z42" s="210"/>
      <c r="AA42" s="211" t="s">
        <v>63</v>
      </c>
      <c r="AB42" s="211" t="s">
        <v>64</v>
      </c>
      <c r="AC42" s="211" t="s">
        <v>154</v>
      </c>
      <c r="AD42" s="211" t="s">
        <v>155</v>
      </c>
      <c r="AE42" s="211" t="s">
        <v>156</v>
      </c>
      <c r="AF42" s="211">
        <v>60764</v>
      </c>
      <c r="AG42" s="211" t="s">
        <v>157</v>
      </c>
      <c r="AH42" s="211">
        <v>9</v>
      </c>
      <c r="AI42" s="211" t="s">
        <v>70</v>
      </c>
      <c r="AJ42" s="211">
        <v>13</v>
      </c>
      <c r="AK42" s="211">
        <v>6181</v>
      </c>
      <c r="AL42" s="211">
        <v>6181</v>
      </c>
      <c r="AM42" s="211">
        <v>273</v>
      </c>
      <c r="AN42" s="212">
        <v>0.81749236171899997</v>
      </c>
      <c r="AO42" s="213">
        <v>0</v>
      </c>
      <c r="AP42" s="214">
        <f t="shared" si="0"/>
        <v>0</v>
      </c>
      <c r="AQ42" s="214">
        <v>1.8925449999999999</v>
      </c>
      <c r="AR42" s="215">
        <v>6.701E-2</v>
      </c>
      <c r="AS42" s="214">
        <f t="shared" si="1"/>
        <v>0</v>
      </c>
      <c r="AT42" s="214">
        <f t="shared" si="2"/>
        <v>0</v>
      </c>
      <c r="AU42" s="213">
        <v>0</v>
      </c>
      <c r="AV42" s="213">
        <v>0</v>
      </c>
      <c r="AW42" s="214">
        <f t="shared" si="3"/>
        <v>0</v>
      </c>
      <c r="AX42" s="214">
        <f t="shared" si="4"/>
        <v>0</v>
      </c>
    </row>
    <row r="43" spans="1:50">
      <c r="A43" s="211">
        <v>20</v>
      </c>
      <c r="B43" s="211" t="s">
        <v>153</v>
      </c>
      <c r="C43" s="211" t="s">
        <v>153</v>
      </c>
      <c r="D43" s="211" t="s">
        <v>52</v>
      </c>
      <c r="E43" s="211" t="s">
        <v>53</v>
      </c>
      <c r="F43" s="211" t="s">
        <v>54</v>
      </c>
      <c r="G43" s="211" t="s">
        <v>55</v>
      </c>
      <c r="H43" s="210"/>
      <c r="I43" s="211" t="s">
        <v>136</v>
      </c>
      <c r="J43" s="210"/>
      <c r="K43" s="211">
        <v>0</v>
      </c>
      <c r="L43" s="211">
        <v>0</v>
      </c>
      <c r="M43" s="212">
        <v>0</v>
      </c>
      <c r="N43" s="212">
        <v>0</v>
      </c>
      <c r="O43" s="210"/>
      <c r="P43" s="210"/>
      <c r="Q43" s="211" t="s">
        <v>137</v>
      </c>
      <c r="R43" s="212">
        <v>109.13</v>
      </c>
      <c r="S43" s="212">
        <v>109.13</v>
      </c>
      <c r="T43" s="210"/>
      <c r="U43" s="210"/>
      <c r="V43" s="210"/>
      <c r="W43" s="210"/>
      <c r="X43" s="210"/>
      <c r="Y43" s="210"/>
      <c r="Z43" s="210"/>
      <c r="AA43" s="211" t="s">
        <v>63</v>
      </c>
      <c r="AB43" s="211" t="s">
        <v>64</v>
      </c>
      <c r="AC43" s="211" t="s">
        <v>154</v>
      </c>
      <c r="AD43" s="211" t="s">
        <v>155</v>
      </c>
      <c r="AE43" s="211" t="s">
        <v>156</v>
      </c>
      <c r="AF43" s="211">
        <v>61351</v>
      </c>
      <c r="AG43" s="211" t="s">
        <v>157</v>
      </c>
      <c r="AH43" s="211">
        <v>9</v>
      </c>
      <c r="AI43" s="211" t="s">
        <v>70</v>
      </c>
      <c r="AJ43" s="211">
        <v>13</v>
      </c>
      <c r="AK43" s="211">
        <v>6170</v>
      </c>
      <c r="AL43" s="211">
        <v>6170</v>
      </c>
      <c r="AM43" s="211">
        <v>273</v>
      </c>
      <c r="AN43" s="212">
        <v>0.56558437957600005</v>
      </c>
      <c r="AO43" s="213">
        <v>0</v>
      </c>
      <c r="AP43" s="214">
        <f t="shared" si="0"/>
        <v>0</v>
      </c>
      <c r="AQ43" s="214">
        <v>1.8925449999999999</v>
      </c>
      <c r="AR43" s="215">
        <v>6.701E-2</v>
      </c>
      <c r="AS43" s="214">
        <f t="shared" si="1"/>
        <v>0</v>
      </c>
      <c r="AT43" s="214">
        <f t="shared" si="2"/>
        <v>0</v>
      </c>
      <c r="AU43" s="213">
        <v>0</v>
      </c>
      <c r="AV43" s="213">
        <v>0</v>
      </c>
      <c r="AW43" s="214">
        <f t="shared" si="3"/>
        <v>0</v>
      </c>
      <c r="AX43" s="214">
        <f t="shared" si="4"/>
        <v>0</v>
      </c>
    </row>
    <row r="44" spans="1:50">
      <c r="A44" s="211">
        <v>20</v>
      </c>
      <c r="B44" s="211" t="s">
        <v>153</v>
      </c>
      <c r="C44" s="211" t="s">
        <v>153</v>
      </c>
      <c r="D44" s="211" t="s">
        <v>52</v>
      </c>
      <c r="E44" s="211" t="s">
        <v>53</v>
      </c>
      <c r="F44" s="211" t="s">
        <v>54</v>
      </c>
      <c r="G44" s="211" t="s">
        <v>55</v>
      </c>
      <c r="H44" s="210"/>
      <c r="I44" s="211" t="s">
        <v>136</v>
      </c>
      <c r="J44" s="210"/>
      <c r="K44" s="211">
        <v>0</v>
      </c>
      <c r="L44" s="211">
        <v>0</v>
      </c>
      <c r="M44" s="212">
        <v>0</v>
      </c>
      <c r="N44" s="212">
        <v>0</v>
      </c>
      <c r="O44" s="210"/>
      <c r="P44" s="210"/>
      <c r="Q44" s="211" t="s">
        <v>137</v>
      </c>
      <c r="R44" s="212">
        <v>109.13</v>
      </c>
      <c r="S44" s="212">
        <v>109.13</v>
      </c>
      <c r="T44" s="210"/>
      <c r="U44" s="210"/>
      <c r="V44" s="210"/>
      <c r="W44" s="210"/>
      <c r="X44" s="210"/>
      <c r="Y44" s="210"/>
      <c r="Z44" s="210"/>
      <c r="AA44" s="211" t="s">
        <v>63</v>
      </c>
      <c r="AB44" s="211" t="s">
        <v>64</v>
      </c>
      <c r="AC44" s="211" t="s">
        <v>154</v>
      </c>
      <c r="AD44" s="211" t="s">
        <v>155</v>
      </c>
      <c r="AE44" s="211" t="s">
        <v>156</v>
      </c>
      <c r="AF44" s="211">
        <v>61367</v>
      </c>
      <c r="AG44" s="211" t="s">
        <v>157</v>
      </c>
      <c r="AH44" s="211">
        <v>9</v>
      </c>
      <c r="AI44" s="211" t="s">
        <v>70</v>
      </c>
      <c r="AJ44" s="211">
        <v>13</v>
      </c>
      <c r="AK44" s="211">
        <v>6181</v>
      </c>
      <c r="AL44" s="211">
        <v>6181</v>
      </c>
      <c r="AM44" s="211">
        <v>273</v>
      </c>
      <c r="AN44" s="212">
        <v>1.7389523669100002E-2</v>
      </c>
      <c r="AO44" s="213">
        <v>0</v>
      </c>
      <c r="AP44" s="214">
        <f t="shared" si="0"/>
        <v>0</v>
      </c>
      <c r="AQ44" s="214">
        <v>1.8925449999999999</v>
      </c>
      <c r="AR44" s="215">
        <v>6.701E-2</v>
      </c>
      <c r="AS44" s="214">
        <f t="shared" si="1"/>
        <v>0</v>
      </c>
      <c r="AT44" s="214">
        <f t="shared" si="2"/>
        <v>0</v>
      </c>
      <c r="AU44" s="213">
        <v>0</v>
      </c>
      <c r="AV44" s="213">
        <v>0</v>
      </c>
      <c r="AW44" s="214">
        <f t="shared" si="3"/>
        <v>0</v>
      </c>
      <c r="AX44" s="214">
        <f t="shared" si="4"/>
        <v>0</v>
      </c>
    </row>
    <row r="45" spans="1:50">
      <c r="A45" s="211">
        <v>20</v>
      </c>
      <c r="B45" s="211" t="s">
        <v>153</v>
      </c>
      <c r="C45" s="211" t="s">
        <v>153</v>
      </c>
      <c r="D45" s="211" t="s">
        <v>52</v>
      </c>
      <c r="E45" s="211" t="s">
        <v>53</v>
      </c>
      <c r="F45" s="211" t="s">
        <v>54</v>
      </c>
      <c r="G45" s="211" t="s">
        <v>55</v>
      </c>
      <c r="H45" s="210"/>
      <c r="I45" s="211" t="s">
        <v>136</v>
      </c>
      <c r="J45" s="210"/>
      <c r="K45" s="211">
        <v>0</v>
      </c>
      <c r="L45" s="211">
        <v>0</v>
      </c>
      <c r="M45" s="212">
        <v>0</v>
      </c>
      <c r="N45" s="212">
        <v>0</v>
      </c>
      <c r="O45" s="210"/>
      <c r="P45" s="210"/>
      <c r="Q45" s="211" t="s">
        <v>137</v>
      </c>
      <c r="R45" s="212">
        <v>109.13</v>
      </c>
      <c r="S45" s="212">
        <v>109.13</v>
      </c>
      <c r="T45" s="210"/>
      <c r="U45" s="210"/>
      <c r="V45" s="210"/>
      <c r="W45" s="210"/>
      <c r="X45" s="210"/>
      <c r="Y45" s="210"/>
      <c r="Z45" s="210"/>
      <c r="AA45" s="211" t="s">
        <v>63</v>
      </c>
      <c r="AB45" s="211" t="s">
        <v>64</v>
      </c>
      <c r="AC45" s="211" t="s">
        <v>154</v>
      </c>
      <c r="AD45" s="211" t="s">
        <v>155</v>
      </c>
      <c r="AE45" s="211" t="s">
        <v>156</v>
      </c>
      <c r="AF45" s="211">
        <v>60319</v>
      </c>
      <c r="AG45" s="211" t="s">
        <v>157</v>
      </c>
      <c r="AH45" s="211">
        <v>9</v>
      </c>
      <c r="AI45" s="211" t="s">
        <v>83</v>
      </c>
      <c r="AJ45" s="211">
        <v>6</v>
      </c>
      <c r="AK45" s="211">
        <v>8320</v>
      </c>
      <c r="AL45" s="211">
        <v>8320</v>
      </c>
      <c r="AM45" s="211">
        <v>266</v>
      </c>
      <c r="AN45" s="212">
        <v>0.19149016202899999</v>
      </c>
      <c r="AO45" s="213">
        <v>0</v>
      </c>
      <c r="AP45" s="214">
        <f t="shared" si="0"/>
        <v>0</v>
      </c>
      <c r="AQ45" s="214">
        <v>4.2465349999999997</v>
      </c>
      <c r="AR45" s="215">
        <v>0.15809999999999999</v>
      </c>
      <c r="AS45" s="214">
        <f t="shared" si="1"/>
        <v>0</v>
      </c>
      <c r="AT45" s="214">
        <f t="shared" si="2"/>
        <v>0</v>
      </c>
      <c r="AU45" s="213">
        <v>0</v>
      </c>
      <c r="AV45" s="213">
        <v>0</v>
      </c>
      <c r="AW45" s="214">
        <f t="shared" si="3"/>
        <v>0</v>
      </c>
      <c r="AX45" s="214">
        <f t="shared" si="4"/>
        <v>0</v>
      </c>
    </row>
    <row r="46" spans="1:50">
      <c r="A46" s="211">
        <v>20</v>
      </c>
      <c r="B46" s="211" t="s">
        <v>153</v>
      </c>
      <c r="C46" s="211" t="s">
        <v>153</v>
      </c>
      <c r="D46" s="211" t="s">
        <v>52</v>
      </c>
      <c r="E46" s="211" t="s">
        <v>53</v>
      </c>
      <c r="F46" s="211" t="s">
        <v>54</v>
      </c>
      <c r="G46" s="211" t="s">
        <v>55</v>
      </c>
      <c r="H46" s="210"/>
      <c r="I46" s="211" t="s">
        <v>136</v>
      </c>
      <c r="J46" s="210"/>
      <c r="K46" s="211">
        <v>0</v>
      </c>
      <c r="L46" s="211">
        <v>0</v>
      </c>
      <c r="M46" s="212">
        <v>0</v>
      </c>
      <c r="N46" s="212">
        <v>0</v>
      </c>
      <c r="O46" s="210"/>
      <c r="P46" s="210"/>
      <c r="Q46" s="211" t="s">
        <v>137</v>
      </c>
      <c r="R46" s="212">
        <v>109.13</v>
      </c>
      <c r="S46" s="212">
        <v>109.13</v>
      </c>
      <c r="T46" s="210"/>
      <c r="U46" s="210"/>
      <c r="V46" s="210"/>
      <c r="W46" s="210"/>
      <c r="X46" s="210"/>
      <c r="Y46" s="210"/>
      <c r="Z46" s="210"/>
      <c r="AA46" s="211" t="s">
        <v>63</v>
      </c>
      <c r="AB46" s="211" t="s">
        <v>64</v>
      </c>
      <c r="AC46" s="211" t="s">
        <v>154</v>
      </c>
      <c r="AD46" s="211" t="s">
        <v>155</v>
      </c>
      <c r="AE46" s="211" t="s">
        <v>156</v>
      </c>
      <c r="AF46" s="211">
        <v>61299</v>
      </c>
      <c r="AG46" s="211" t="s">
        <v>157</v>
      </c>
      <c r="AH46" s="211">
        <v>9</v>
      </c>
      <c r="AI46" s="211" t="s">
        <v>92</v>
      </c>
      <c r="AJ46" s="211">
        <v>1</v>
      </c>
      <c r="AK46" s="211">
        <v>1100</v>
      </c>
      <c r="AL46" s="211">
        <v>1100</v>
      </c>
      <c r="AM46" s="211">
        <v>261</v>
      </c>
      <c r="AN46" s="212">
        <v>4.2944406374499998E-2</v>
      </c>
      <c r="AO46" s="213">
        <v>0</v>
      </c>
      <c r="AP46" s="214">
        <f t="shared" si="0"/>
        <v>0</v>
      </c>
      <c r="AQ46" s="214">
        <v>3.911</v>
      </c>
      <c r="AR46" s="215">
        <v>0.64498999999999995</v>
      </c>
      <c r="AS46" s="214">
        <f t="shared" si="1"/>
        <v>0</v>
      </c>
      <c r="AT46" s="214">
        <f t="shared" si="2"/>
        <v>0</v>
      </c>
      <c r="AU46" s="213">
        <v>0</v>
      </c>
      <c r="AV46" s="213">
        <v>0</v>
      </c>
      <c r="AW46" s="214">
        <f t="shared" si="3"/>
        <v>0</v>
      </c>
      <c r="AX46" s="214">
        <f t="shared" si="4"/>
        <v>0</v>
      </c>
    </row>
    <row r="47" spans="1:50">
      <c r="A47" s="211">
        <v>20</v>
      </c>
      <c r="B47" s="211" t="s">
        <v>153</v>
      </c>
      <c r="C47" s="211" t="s">
        <v>153</v>
      </c>
      <c r="D47" s="211" t="s">
        <v>52</v>
      </c>
      <c r="E47" s="211" t="s">
        <v>53</v>
      </c>
      <c r="F47" s="211" t="s">
        <v>54</v>
      </c>
      <c r="G47" s="211" t="s">
        <v>55</v>
      </c>
      <c r="H47" s="210"/>
      <c r="I47" s="211" t="s">
        <v>136</v>
      </c>
      <c r="J47" s="210"/>
      <c r="K47" s="211">
        <v>0</v>
      </c>
      <c r="L47" s="211">
        <v>0</v>
      </c>
      <c r="M47" s="212">
        <v>0</v>
      </c>
      <c r="N47" s="212">
        <v>0</v>
      </c>
      <c r="O47" s="210"/>
      <c r="P47" s="210"/>
      <c r="Q47" s="211" t="s">
        <v>137</v>
      </c>
      <c r="R47" s="212">
        <v>109.13</v>
      </c>
      <c r="S47" s="212">
        <v>109.13</v>
      </c>
      <c r="T47" s="210"/>
      <c r="U47" s="210"/>
      <c r="V47" s="210"/>
      <c r="W47" s="210"/>
      <c r="X47" s="210"/>
      <c r="Y47" s="210"/>
      <c r="Z47" s="210"/>
      <c r="AA47" s="211" t="s">
        <v>63</v>
      </c>
      <c r="AB47" s="211" t="s">
        <v>64</v>
      </c>
      <c r="AC47" s="211" t="s">
        <v>154</v>
      </c>
      <c r="AD47" s="211" t="s">
        <v>155</v>
      </c>
      <c r="AE47" s="211" t="s">
        <v>156</v>
      </c>
      <c r="AF47" s="211">
        <v>61709</v>
      </c>
      <c r="AG47" s="211" t="s">
        <v>157</v>
      </c>
      <c r="AH47" s="211">
        <v>9</v>
      </c>
      <c r="AI47" s="211" t="s">
        <v>71</v>
      </c>
      <c r="AJ47" s="211">
        <v>4</v>
      </c>
      <c r="AK47" s="211">
        <v>8140</v>
      </c>
      <c r="AL47" s="211">
        <v>8140</v>
      </c>
      <c r="AM47" s="211">
        <v>264</v>
      </c>
      <c r="AN47" s="212">
        <v>1.02269174079</v>
      </c>
      <c r="AO47" s="213">
        <v>0</v>
      </c>
      <c r="AP47" s="214">
        <f t="shared" si="0"/>
        <v>0</v>
      </c>
      <c r="AQ47" s="214">
        <v>10.505709</v>
      </c>
      <c r="AR47" s="215">
        <v>1.62531</v>
      </c>
      <c r="AS47" s="214">
        <f t="shared" si="1"/>
        <v>0</v>
      </c>
      <c r="AT47" s="214">
        <f t="shared" si="2"/>
        <v>0</v>
      </c>
      <c r="AU47" s="213">
        <v>0</v>
      </c>
      <c r="AV47" s="213">
        <v>0</v>
      </c>
      <c r="AW47" s="214">
        <f t="shared" si="3"/>
        <v>0</v>
      </c>
      <c r="AX47" s="214">
        <f t="shared" si="4"/>
        <v>0</v>
      </c>
    </row>
    <row r="48" spans="1:50">
      <c r="A48" s="211">
        <v>20</v>
      </c>
      <c r="B48" s="211" t="s">
        <v>153</v>
      </c>
      <c r="C48" s="211" t="s">
        <v>153</v>
      </c>
      <c r="D48" s="211" t="s">
        <v>52</v>
      </c>
      <c r="E48" s="211" t="s">
        <v>53</v>
      </c>
      <c r="F48" s="211" t="s">
        <v>54</v>
      </c>
      <c r="G48" s="211" t="s">
        <v>55</v>
      </c>
      <c r="H48" s="210"/>
      <c r="I48" s="211" t="s">
        <v>136</v>
      </c>
      <c r="J48" s="210"/>
      <c r="K48" s="211">
        <v>0</v>
      </c>
      <c r="L48" s="211">
        <v>0</v>
      </c>
      <c r="M48" s="212">
        <v>0</v>
      </c>
      <c r="N48" s="212">
        <v>0</v>
      </c>
      <c r="O48" s="210"/>
      <c r="P48" s="210"/>
      <c r="Q48" s="211" t="s">
        <v>137</v>
      </c>
      <c r="R48" s="212">
        <v>109.13</v>
      </c>
      <c r="S48" s="212">
        <v>109.13</v>
      </c>
      <c r="T48" s="210"/>
      <c r="U48" s="210"/>
      <c r="V48" s="210"/>
      <c r="W48" s="210"/>
      <c r="X48" s="210"/>
      <c r="Y48" s="210"/>
      <c r="Z48" s="210"/>
      <c r="AA48" s="211" t="s">
        <v>63</v>
      </c>
      <c r="AB48" s="211" t="s">
        <v>64</v>
      </c>
      <c r="AC48" s="211" t="s">
        <v>154</v>
      </c>
      <c r="AD48" s="211" t="s">
        <v>155</v>
      </c>
      <c r="AE48" s="211" t="s">
        <v>156</v>
      </c>
      <c r="AF48" s="211">
        <v>61709</v>
      </c>
      <c r="AG48" s="211" t="s">
        <v>157</v>
      </c>
      <c r="AH48" s="211">
        <v>9</v>
      </c>
      <c r="AI48" s="211" t="s">
        <v>71</v>
      </c>
      <c r="AJ48" s="211">
        <v>4</v>
      </c>
      <c r="AK48" s="211">
        <v>8140</v>
      </c>
      <c r="AL48" s="211">
        <v>8140</v>
      </c>
      <c r="AM48" s="211">
        <v>264</v>
      </c>
      <c r="AN48" s="212">
        <v>1.1313825907699999</v>
      </c>
      <c r="AO48" s="213">
        <v>0</v>
      </c>
      <c r="AP48" s="214">
        <f t="shared" si="0"/>
        <v>0</v>
      </c>
      <c r="AQ48" s="214">
        <v>10.505709</v>
      </c>
      <c r="AR48" s="215">
        <v>1.62531</v>
      </c>
      <c r="AS48" s="214">
        <f t="shared" si="1"/>
        <v>0</v>
      </c>
      <c r="AT48" s="214">
        <f t="shared" si="2"/>
        <v>0</v>
      </c>
      <c r="AU48" s="213">
        <v>0</v>
      </c>
      <c r="AV48" s="213">
        <v>0</v>
      </c>
      <c r="AW48" s="214">
        <f t="shared" si="3"/>
        <v>0</v>
      </c>
      <c r="AX48" s="214">
        <f t="shared" si="4"/>
        <v>0</v>
      </c>
    </row>
    <row r="49" spans="1:50">
      <c r="A49" s="211">
        <v>20</v>
      </c>
      <c r="B49" s="211" t="s">
        <v>153</v>
      </c>
      <c r="C49" s="211" t="s">
        <v>153</v>
      </c>
      <c r="D49" s="211" t="s">
        <v>52</v>
      </c>
      <c r="E49" s="211" t="s">
        <v>53</v>
      </c>
      <c r="F49" s="211" t="s">
        <v>54</v>
      </c>
      <c r="G49" s="211" t="s">
        <v>55</v>
      </c>
      <c r="H49" s="210"/>
      <c r="I49" s="211" t="s">
        <v>136</v>
      </c>
      <c r="J49" s="210"/>
      <c r="K49" s="211">
        <v>0</v>
      </c>
      <c r="L49" s="211">
        <v>0</v>
      </c>
      <c r="M49" s="212">
        <v>0</v>
      </c>
      <c r="N49" s="212">
        <v>0</v>
      </c>
      <c r="O49" s="210"/>
      <c r="P49" s="210"/>
      <c r="Q49" s="211" t="s">
        <v>137</v>
      </c>
      <c r="R49" s="212">
        <v>109.13</v>
      </c>
      <c r="S49" s="212">
        <v>109.13</v>
      </c>
      <c r="T49" s="210"/>
      <c r="U49" s="210"/>
      <c r="V49" s="210"/>
      <c r="W49" s="210"/>
      <c r="X49" s="210"/>
      <c r="Y49" s="210"/>
      <c r="Z49" s="210"/>
      <c r="AA49" s="211" t="s">
        <v>63</v>
      </c>
      <c r="AB49" s="211" t="s">
        <v>64</v>
      </c>
      <c r="AC49" s="211" t="s">
        <v>154</v>
      </c>
      <c r="AD49" s="211" t="s">
        <v>155</v>
      </c>
      <c r="AE49" s="211" t="s">
        <v>156</v>
      </c>
      <c r="AF49" s="211">
        <v>61925</v>
      </c>
      <c r="AG49" s="211" t="s">
        <v>157</v>
      </c>
      <c r="AH49" s="211">
        <v>9</v>
      </c>
      <c r="AI49" s="211" t="s">
        <v>70</v>
      </c>
      <c r="AJ49" s="211">
        <v>13</v>
      </c>
      <c r="AK49" s="211">
        <v>6300</v>
      </c>
      <c r="AL49" s="211">
        <v>6300</v>
      </c>
      <c r="AM49" s="211">
        <v>273</v>
      </c>
      <c r="AN49" s="212">
        <v>4.63076059507E-2</v>
      </c>
      <c r="AO49" s="213">
        <v>0</v>
      </c>
      <c r="AP49" s="214">
        <f t="shared" si="0"/>
        <v>0</v>
      </c>
      <c r="AQ49" s="214">
        <v>1.8925449999999999</v>
      </c>
      <c r="AR49" s="215">
        <v>6.701E-2</v>
      </c>
      <c r="AS49" s="214">
        <f t="shared" si="1"/>
        <v>0</v>
      </c>
      <c r="AT49" s="214">
        <f t="shared" si="2"/>
        <v>0</v>
      </c>
      <c r="AU49" s="213">
        <v>0</v>
      </c>
      <c r="AV49" s="213">
        <v>0</v>
      </c>
      <c r="AW49" s="214">
        <f t="shared" si="3"/>
        <v>0</v>
      </c>
      <c r="AX49" s="214">
        <f t="shared" si="4"/>
        <v>0</v>
      </c>
    </row>
    <row r="50" spans="1:50">
      <c r="A50" s="211">
        <v>20</v>
      </c>
      <c r="B50" s="211" t="s">
        <v>153</v>
      </c>
      <c r="C50" s="211" t="s">
        <v>153</v>
      </c>
      <c r="D50" s="211" t="s">
        <v>52</v>
      </c>
      <c r="E50" s="211" t="s">
        <v>53</v>
      </c>
      <c r="F50" s="211" t="s">
        <v>54</v>
      </c>
      <c r="G50" s="211" t="s">
        <v>55</v>
      </c>
      <c r="H50" s="210"/>
      <c r="I50" s="211" t="s">
        <v>136</v>
      </c>
      <c r="J50" s="210"/>
      <c r="K50" s="211">
        <v>0</v>
      </c>
      <c r="L50" s="211">
        <v>0</v>
      </c>
      <c r="M50" s="212">
        <v>0</v>
      </c>
      <c r="N50" s="212">
        <v>0</v>
      </c>
      <c r="O50" s="210"/>
      <c r="P50" s="210"/>
      <c r="Q50" s="211" t="s">
        <v>137</v>
      </c>
      <c r="R50" s="212">
        <v>109.13</v>
      </c>
      <c r="S50" s="212">
        <v>109.13</v>
      </c>
      <c r="T50" s="210"/>
      <c r="U50" s="210"/>
      <c r="V50" s="210"/>
      <c r="W50" s="210"/>
      <c r="X50" s="210"/>
      <c r="Y50" s="210"/>
      <c r="Z50" s="210"/>
      <c r="AA50" s="211" t="s">
        <v>63</v>
      </c>
      <c r="AB50" s="211" t="s">
        <v>64</v>
      </c>
      <c r="AC50" s="211" t="s">
        <v>154</v>
      </c>
      <c r="AD50" s="211" t="s">
        <v>155</v>
      </c>
      <c r="AE50" s="211" t="s">
        <v>156</v>
      </c>
      <c r="AF50" s="211">
        <v>61164</v>
      </c>
      <c r="AG50" s="211" t="s">
        <v>157</v>
      </c>
      <c r="AH50" s="211">
        <v>9</v>
      </c>
      <c r="AI50" s="211" t="s">
        <v>90</v>
      </c>
      <c r="AJ50" s="211">
        <v>7</v>
      </c>
      <c r="AK50" s="211">
        <v>2110</v>
      </c>
      <c r="AL50" s="211">
        <v>2110</v>
      </c>
      <c r="AM50" s="211">
        <v>267</v>
      </c>
      <c r="AN50" s="212">
        <v>1.91125482156</v>
      </c>
      <c r="AO50" s="213">
        <v>0</v>
      </c>
      <c r="AP50" s="214">
        <f t="shared" si="0"/>
        <v>0</v>
      </c>
      <c r="AQ50" s="214">
        <v>6.0421740000000002</v>
      </c>
      <c r="AR50" s="215">
        <v>1.01268</v>
      </c>
      <c r="AS50" s="214">
        <f t="shared" si="1"/>
        <v>0</v>
      </c>
      <c r="AT50" s="214">
        <f t="shared" si="2"/>
        <v>0</v>
      </c>
      <c r="AU50" s="213">
        <v>0</v>
      </c>
      <c r="AV50" s="213">
        <v>0</v>
      </c>
      <c r="AW50" s="214">
        <f t="shared" si="3"/>
        <v>0</v>
      </c>
      <c r="AX50" s="214">
        <f t="shared" si="4"/>
        <v>0</v>
      </c>
    </row>
    <row r="51" spans="1:50">
      <c r="A51" s="211">
        <v>20</v>
      </c>
      <c r="B51" s="211" t="s">
        <v>153</v>
      </c>
      <c r="C51" s="211" t="s">
        <v>153</v>
      </c>
      <c r="D51" s="211" t="s">
        <v>52</v>
      </c>
      <c r="E51" s="211" t="s">
        <v>53</v>
      </c>
      <c r="F51" s="211" t="s">
        <v>54</v>
      </c>
      <c r="G51" s="211" t="s">
        <v>55</v>
      </c>
      <c r="H51" s="210"/>
      <c r="I51" s="211" t="s">
        <v>136</v>
      </c>
      <c r="J51" s="210"/>
      <c r="K51" s="211">
        <v>0</v>
      </c>
      <c r="L51" s="211">
        <v>0</v>
      </c>
      <c r="M51" s="212">
        <v>0</v>
      </c>
      <c r="N51" s="212">
        <v>0</v>
      </c>
      <c r="O51" s="210"/>
      <c r="P51" s="210"/>
      <c r="Q51" s="211" t="s">
        <v>137</v>
      </c>
      <c r="R51" s="212">
        <v>109.13</v>
      </c>
      <c r="S51" s="212">
        <v>109.13</v>
      </c>
      <c r="T51" s="210"/>
      <c r="U51" s="210"/>
      <c r="V51" s="210"/>
      <c r="W51" s="210"/>
      <c r="X51" s="210"/>
      <c r="Y51" s="210"/>
      <c r="Z51" s="210"/>
      <c r="AA51" s="211" t="s">
        <v>63</v>
      </c>
      <c r="AB51" s="211" t="s">
        <v>64</v>
      </c>
      <c r="AC51" s="211" t="s">
        <v>154</v>
      </c>
      <c r="AD51" s="211" t="s">
        <v>155</v>
      </c>
      <c r="AE51" s="211" t="s">
        <v>156</v>
      </c>
      <c r="AF51" s="211">
        <v>60764</v>
      </c>
      <c r="AG51" s="211" t="s">
        <v>157</v>
      </c>
      <c r="AH51" s="211">
        <v>9</v>
      </c>
      <c r="AI51" s="211" t="s">
        <v>70</v>
      </c>
      <c r="AJ51" s="211">
        <v>13</v>
      </c>
      <c r="AK51" s="211">
        <v>6181</v>
      </c>
      <c r="AL51" s="211">
        <v>6181</v>
      </c>
      <c r="AM51" s="211">
        <v>273</v>
      </c>
      <c r="AN51" s="212">
        <v>2.6595734470800001</v>
      </c>
      <c r="AO51" s="213">
        <v>0</v>
      </c>
      <c r="AP51" s="214">
        <f t="shared" si="0"/>
        <v>0</v>
      </c>
      <c r="AQ51" s="214">
        <v>1.8925449999999999</v>
      </c>
      <c r="AR51" s="215">
        <v>6.701E-2</v>
      </c>
      <c r="AS51" s="214">
        <f t="shared" si="1"/>
        <v>0</v>
      </c>
      <c r="AT51" s="214">
        <f t="shared" si="2"/>
        <v>0</v>
      </c>
      <c r="AU51" s="213">
        <v>0</v>
      </c>
      <c r="AV51" s="213">
        <v>0</v>
      </c>
      <c r="AW51" s="214">
        <f t="shared" si="3"/>
        <v>0</v>
      </c>
      <c r="AX51" s="214">
        <f t="shared" si="4"/>
        <v>0</v>
      </c>
    </row>
    <row r="52" spans="1:50">
      <c r="A52" s="211">
        <v>20</v>
      </c>
      <c r="B52" s="211" t="s">
        <v>153</v>
      </c>
      <c r="C52" s="211" t="s">
        <v>153</v>
      </c>
      <c r="D52" s="211" t="s">
        <v>52</v>
      </c>
      <c r="E52" s="211" t="s">
        <v>53</v>
      </c>
      <c r="F52" s="211" t="s">
        <v>54</v>
      </c>
      <c r="G52" s="211" t="s">
        <v>55</v>
      </c>
      <c r="H52" s="210"/>
      <c r="I52" s="211" t="s">
        <v>136</v>
      </c>
      <c r="J52" s="210"/>
      <c r="K52" s="211">
        <v>0</v>
      </c>
      <c r="L52" s="211">
        <v>0</v>
      </c>
      <c r="M52" s="212">
        <v>0</v>
      </c>
      <c r="N52" s="212">
        <v>0</v>
      </c>
      <c r="O52" s="210"/>
      <c r="P52" s="210"/>
      <c r="Q52" s="211" t="s">
        <v>137</v>
      </c>
      <c r="R52" s="212">
        <v>109.13</v>
      </c>
      <c r="S52" s="212">
        <v>109.13</v>
      </c>
      <c r="T52" s="210"/>
      <c r="U52" s="210"/>
      <c r="V52" s="210"/>
      <c r="W52" s="210"/>
      <c r="X52" s="210"/>
      <c r="Y52" s="210"/>
      <c r="Z52" s="210"/>
      <c r="AA52" s="211" t="s">
        <v>63</v>
      </c>
      <c r="AB52" s="211" t="s">
        <v>64</v>
      </c>
      <c r="AC52" s="211" t="s">
        <v>154</v>
      </c>
      <c r="AD52" s="211" t="s">
        <v>155</v>
      </c>
      <c r="AE52" s="211" t="s">
        <v>156</v>
      </c>
      <c r="AF52" s="211">
        <v>61520</v>
      </c>
      <c r="AG52" s="211" t="s">
        <v>157</v>
      </c>
      <c r="AH52" s="211">
        <v>9</v>
      </c>
      <c r="AI52" s="211" t="s">
        <v>84</v>
      </c>
      <c r="AJ52" s="211">
        <v>10</v>
      </c>
      <c r="AK52" s="211">
        <v>3200</v>
      </c>
      <c r="AL52" s="211">
        <v>3200</v>
      </c>
      <c r="AM52" s="211">
        <v>270</v>
      </c>
      <c r="AN52" s="212">
        <v>5.2903614754400002E-2</v>
      </c>
      <c r="AO52" s="213">
        <v>0</v>
      </c>
      <c r="AP52" s="214">
        <f t="shared" si="0"/>
        <v>0</v>
      </c>
      <c r="AQ52" s="214">
        <v>3.8528419999999999</v>
      </c>
      <c r="AR52" s="215">
        <v>0.13425999999999999</v>
      </c>
      <c r="AS52" s="214">
        <f t="shared" si="1"/>
        <v>0</v>
      </c>
      <c r="AT52" s="214">
        <f t="shared" si="2"/>
        <v>0</v>
      </c>
      <c r="AU52" s="213">
        <v>0</v>
      </c>
      <c r="AV52" s="213">
        <v>0</v>
      </c>
      <c r="AW52" s="214">
        <f t="shared" si="3"/>
        <v>0</v>
      </c>
      <c r="AX52" s="214">
        <f t="shared" si="4"/>
        <v>0</v>
      </c>
    </row>
    <row r="53" spans="1:50">
      <c r="A53" s="211">
        <v>20</v>
      </c>
      <c r="B53" s="211" t="s">
        <v>153</v>
      </c>
      <c r="C53" s="211" t="s">
        <v>153</v>
      </c>
      <c r="D53" s="211" t="s">
        <v>52</v>
      </c>
      <c r="E53" s="211" t="s">
        <v>53</v>
      </c>
      <c r="F53" s="211" t="s">
        <v>54</v>
      </c>
      <c r="G53" s="211" t="s">
        <v>55</v>
      </c>
      <c r="H53" s="210"/>
      <c r="I53" s="211" t="s">
        <v>136</v>
      </c>
      <c r="J53" s="210"/>
      <c r="K53" s="211">
        <v>0</v>
      </c>
      <c r="L53" s="211">
        <v>0</v>
      </c>
      <c r="M53" s="212">
        <v>0</v>
      </c>
      <c r="N53" s="212">
        <v>0</v>
      </c>
      <c r="O53" s="210"/>
      <c r="P53" s="210"/>
      <c r="Q53" s="211" t="s">
        <v>137</v>
      </c>
      <c r="R53" s="212">
        <v>109.13</v>
      </c>
      <c r="S53" s="212">
        <v>109.13</v>
      </c>
      <c r="T53" s="210"/>
      <c r="U53" s="210"/>
      <c r="V53" s="210"/>
      <c r="W53" s="210"/>
      <c r="X53" s="210"/>
      <c r="Y53" s="210"/>
      <c r="Z53" s="210"/>
      <c r="AA53" s="211" t="s">
        <v>63</v>
      </c>
      <c r="AB53" s="211" t="s">
        <v>64</v>
      </c>
      <c r="AC53" s="211" t="s">
        <v>154</v>
      </c>
      <c r="AD53" s="211" t="s">
        <v>155</v>
      </c>
      <c r="AE53" s="211" t="s">
        <v>156</v>
      </c>
      <c r="AF53" s="211">
        <v>61583</v>
      </c>
      <c r="AG53" s="211" t="s">
        <v>157</v>
      </c>
      <c r="AH53" s="211">
        <v>9</v>
      </c>
      <c r="AI53" s="211" t="s">
        <v>70</v>
      </c>
      <c r="AJ53" s="211">
        <v>13</v>
      </c>
      <c r="AK53" s="211">
        <v>6460</v>
      </c>
      <c r="AL53" s="211">
        <v>6460</v>
      </c>
      <c r="AM53" s="211">
        <v>273</v>
      </c>
      <c r="AN53" s="212">
        <v>9.47157178415E-3</v>
      </c>
      <c r="AO53" s="213">
        <v>0</v>
      </c>
      <c r="AP53" s="214">
        <f t="shared" si="0"/>
        <v>0</v>
      </c>
      <c r="AQ53" s="214">
        <v>1.8925449999999999</v>
      </c>
      <c r="AR53" s="215">
        <v>6.701E-2</v>
      </c>
      <c r="AS53" s="214">
        <f t="shared" si="1"/>
        <v>0</v>
      </c>
      <c r="AT53" s="214">
        <f t="shared" si="2"/>
        <v>0</v>
      </c>
      <c r="AU53" s="213">
        <v>0</v>
      </c>
      <c r="AV53" s="213">
        <v>0</v>
      </c>
      <c r="AW53" s="214">
        <f t="shared" si="3"/>
        <v>0</v>
      </c>
      <c r="AX53" s="214">
        <f t="shared" si="4"/>
        <v>0</v>
      </c>
    </row>
    <row r="54" spans="1:50">
      <c r="A54" s="211">
        <v>20</v>
      </c>
      <c r="B54" s="211" t="s">
        <v>153</v>
      </c>
      <c r="C54" s="211" t="s">
        <v>153</v>
      </c>
      <c r="D54" s="211" t="s">
        <v>52</v>
      </c>
      <c r="E54" s="211" t="s">
        <v>53</v>
      </c>
      <c r="F54" s="211" t="s">
        <v>54</v>
      </c>
      <c r="G54" s="211" t="s">
        <v>55</v>
      </c>
      <c r="H54" s="210"/>
      <c r="I54" s="211" t="s">
        <v>136</v>
      </c>
      <c r="J54" s="210"/>
      <c r="K54" s="211">
        <v>0</v>
      </c>
      <c r="L54" s="211">
        <v>0</v>
      </c>
      <c r="M54" s="212">
        <v>0</v>
      </c>
      <c r="N54" s="212">
        <v>0</v>
      </c>
      <c r="O54" s="210"/>
      <c r="P54" s="210"/>
      <c r="Q54" s="211" t="s">
        <v>137</v>
      </c>
      <c r="R54" s="212">
        <v>109.13</v>
      </c>
      <c r="S54" s="212">
        <v>109.13</v>
      </c>
      <c r="T54" s="210"/>
      <c r="U54" s="210"/>
      <c r="V54" s="210"/>
      <c r="W54" s="210"/>
      <c r="X54" s="210"/>
      <c r="Y54" s="210"/>
      <c r="Z54" s="210"/>
      <c r="AA54" s="211" t="s">
        <v>63</v>
      </c>
      <c r="AB54" s="211" t="s">
        <v>64</v>
      </c>
      <c r="AC54" s="211" t="s">
        <v>154</v>
      </c>
      <c r="AD54" s="211" t="s">
        <v>155</v>
      </c>
      <c r="AE54" s="211" t="s">
        <v>156</v>
      </c>
      <c r="AF54" s="211">
        <v>61564</v>
      </c>
      <c r="AG54" s="211" t="s">
        <v>157</v>
      </c>
      <c r="AH54" s="211">
        <v>9</v>
      </c>
      <c r="AI54" s="211" t="s">
        <v>92</v>
      </c>
      <c r="AJ54" s="211">
        <v>1</v>
      </c>
      <c r="AK54" s="211">
        <v>1100</v>
      </c>
      <c r="AL54" s="211">
        <v>1100</v>
      </c>
      <c r="AM54" s="211">
        <v>261</v>
      </c>
      <c r="AN54" s="212">
        <v>2.5369475532100001</v>
      </c>
      <c r="AO54" s="213">
        <v>0</v>
      </c>
      <c r="AP54" s="214">
        <f t="shared" si="0"/>
        <v>0</v>
      </c>
      <c r="AQ54" s="214">
        <v>3.911</v>
      </c>
      <c r="AR54" s="215">
        <v>0.64498999999999995</v>
      </c>
      <c r="AS54" s="214">
        <f t="shared" si="1"/>
        <v>0</v>
      </c>
      <c r="AT54" s="214">
        <f t="shared" si="2"/>
        <v>0</v>
      </c>
      <c r="AU54" s="213">
        <v>0</v>
      </c>
      <c r="AV54" s="213">
        <v>0</v>
      </c>
      <c r="AW54" s="214">
        <f t="shared" si="3"/>
        <v>0</v>
      </c>
      <c r="AX54" s="214">
        <f t="shared" si="4"/>
        <v>0</v>
      </c>
    </row>
    <row r="55" spans="1:50">
      <c r="A55" s="211">
        <v>20</v>
      </c>
      <c r="B55" s="211" t="s">
        <v>153</v>
      </c>
      <c r="C55" s="211" t="s">
        <v>153</v>
      </c>
      <c r="D55" s="211" t="s">
        <v>52</v>
      </c>
      <c r="E55" s="211" t="s">
        <v>53</v>
      </c>
      <c r="F55" s="211" t="s">
        <v>54</v>
      </c>
      <c r="G55" s="211" t="s">
        <v>55</v>
      </c>
      <c r="H55" s="210"/>
      <c r="I55" s="211" t="s">
        <v>136</v>
      </c>
      <c r="J55" s="210"/>
      <c r="K55" s="211">
        <v>0</v>
      </c>
      <c r="L55" s="211">
        <v>0</v>
      </c>
      <c r="M55" s="212">
        <v>0</v>
      </c>
      <c r="N55" s="212">
        <v>0</v>
      </c>
      <c r="O55" s="210"/>
      <c r="P55" s="210"/>
      <c r="Q55" s="211" t="s">
        <v>137</v>
      </c>
      <c r="R55" s="212">
        <v>109.13</v>
      </c>
      <c r="S55" s="212">
        <v>109.13</v>
      </c>
      <c r="T55" s="210"/>
      <c r="U55" s="210"/>
      <c r="V55" s="210"/>
      <c r="W55" s="210"/>
      <c r="X55" s="210"/>
      <c r="Y55" s="210"/>
      <c r="Z55" s="210"/>
      <c r="AA55" s="211" t="s">
        <v>63</v>
      </c>
      <c r="AB55" s="211" t="s">
        <v>64</v>
      </c>
      <c r="AC55" s="211" t="s">
        <v>154</v>
      </c>
      <c r="AD55" s="211" t="s">
        <v>155</v>
      </c>
      <c r="AE55" s="211" t="s">
        <v>156</v>
      </c>
      <c r="AF55" s="211">
        <v>60834</v>
      </c>
      <c r="AG55" s="211" t="s">
        <v>157</v>
      </c>
      <c r="AH55" s="211">
        <v>9</v>
      </c>
      <c r="AI55" s="211" t="s">
        <v>69</v>
      </c>
      <c r="AJ55" s="211">
        <v>11</v>
      </c>
      <c r="AK55" s="211">
        <v>4110</v>
      </c>
      <c r="AL55" s="211">
        <v>4110</v>
      </c>
      <c r="AM55" s="211">
        <v>271</v>
      </c>
      <c r="AN55" s="212">
        <v>0.144636503502</v>
      </c>
      <c r="AO55" s="213">
        <v>0</v>
      </c>
      <c r="AP55" s="214">
        <f t="shared" si="0"/>
        <v>0</v>
      </c>
      <c r="AQ55" s="214">
        <v>3.490221</v>
      </c>
      <c r="AR55" s="215">
        <v>0.12177</v>
      </c>
      <c r="AS55" s="214">
        <f t="shared" si="1"/>
        <v>0</v>
      </c>
      <c r="AT55" s="214">
        <f t="shared" si="2"/>
        <v>0</v>
      </c>
      <c r="AU55" s="213">
        <v>0</v>
      </c>
      <c r="AV55" s="213">
        <v>0</v>
      </c>
      <c r="AW55" s="214">
        <f t="shared" si="3"/>
        <v>0</v>
      </c>
      <c r="AX55" s="214">
        <f t="shared" si="4"/>
        <v>0</v>
      </c>
    </row>
    <row r="56" spans="1:50">
      <c r="A56" s="211">
        <v>20</v>
      </c>
      <c r="B56" s="211" t="s">
        <v>153</v>
      </c>
      <c r="C56" s="211" t="s">
        <v>153</v>
      </c>
      <c r="D56" s="211" t="s">
        <v>52</v>
      </c>
      <c r="E56" s="211" t="s">
        <v>53</v>
      </c>
      <c r="F56" s="211" t="s">
        <v>54</v>
      </c>
      <c r="G56" s="211" t="s">
        <v>55</v>
      </c>
      <c r="H56" s="210"/>
      <c r="I56" s="211" t="s">
        <v>136</v>
      </c>
      <c r="J56" s="210"/>
      <c r="K56" s="211">
        <v>0</v>
      </c>
      <c r="L56" s="211">
        <v>0</v>
      </c>
      <c r="M56" s="212">
        <v>0</v>
      </c>
      <c r="N56" s="212">
        <v>0</v>
      </c>
      <c r="O56" s="210"/>
      <c r="P56" s="210"/>
      <c r="Q56" s="211" t="s">
        <v>137</v>
      </c>
      <c r="R56" s="212">
        <v>109.13</v>
      </c>
      <c r="S56" s="212">
        <v>109.13</v>
      </c>
      <c r="T56" s="210"/>
      <c r="U56" s="210"/>
      <c r="V56" s="210"/>
      <c r="W56" s="210"/>
      <c r="X56" s="210"/>
      <c r="Y56" s="210"/>
      <c r="Z56" s="210"/>
      <c r="AA56" s="211" t="s">
        <v>63</v>
      </c>
      <c r="AB56" s="211" t="s">
        <v>64</v>
      </c>
      <c r="AC56" s="211" t="s">
        <v>154</v>
      </c>
      <c r="AD56" s="211" t="s">
        <v>155</v>
      </c>
      <c r="AE56" s="211" t="s">
        <v>156</v>
      </c>
      <c r="AF56" s="211">
        <v>61351</v>
      </c>
      <c r="AG56" s="211" t="s">
        <v>157</v>
      </c>
      <c r="AH56" s="211">
        <v>9</v>
      </c>
      <c r="AI56" s="211" t="s">
        <v>70</v>
      </c>
      <c r="AJ56" s="211">
        <v>13</v>
      </c>
      <c r="AK56" s="211">
        <v>6170</v>
      </c>
      <c r="AL56" s="211">
        <v>6170</v>
      </c>
      <c r="AM56" s="211">
        <v>273</v>
      </c>
      <c r="AN56" s="212">
        <v>0.388727715684</v>
      </c>
      <c r="AO56" s="213">
        <v>0</v>
      </c>
      <c r="AP56" s="214">
        <f t="shared" si="0"/>
        <v>0</v>
      </c>
      <c r="AQ56" s="214">
        <v>1.8925449999999999</v>
      </c>
      <c r="AR56" s="215">
        <v>6.701E-2</v>
      </c>
      <c r="AS56" s="214">
        <f t="shared" si="1"/>
        <v>0</v>
      </c>
      <c r="AT56" s="214">
        <f t="shared" si="2"/>
        <v>0</v>
      </c>
      <c r="AU56" s="213">
        <v>0</v>
      </c>
      <c r="AV56" s="213">
        <v>0</v>
      </c>
      <c r="AW56" s="214">
        <f t="shared" si="3"/>
        <v>0</v>
      </c>
      <c r="AX56" s="214">
        <f t="shared" si="4"/>
        <v>0</v>
      </c>
    </row>
    <row r="57" spans="1:50">
      <c r="A57" s="211">
        <v>20</v>
      </c>
      <c r="B57" s="211" t="s">
        <v>153</v>
      </c>
      <c r="C57" s="211" t="s">
        <v>153</v>
      </c>
      <c r="D57" s="211" t="s">
        <v>52</v>
      </c>
      <c r="E57" s="211" t="s">
        <v>53</v>
      </c>
      <c r="F57" s="211" t="s">
        <v>54</v>
      </c>
      <c r="G57" s="211" t="s">
        <v>55</v>
      </c>
      <c r="H57" s="210"/>
      <c r="I57" s="211" t="s">
        <v>136</v>
      </c>
      <c r="J57" s="210"/>
      <c r="K57" s="211">
        <v>0</v>
      </c>
      <c r="L57" s="211">
        <v>0</v>
      </c>
      <c r="M57" s="212">
        <v>0</v>
      </c>
      <c r="N57" s="212">
        <v>0</v>
      </c>
      <c r="O57" s="210"/>
      <c r="P57" s="210"/>
      <c r="Q57" s="211" t="s">
        <v>137</v>
      </c>
      <c r="R57" s="212">
        <v>109.13</v>
      </c>
      <c r="S57" s="212">
        <v>109.13</v>
      </c>
      <c r="T57" s="210"/>
      <c r="U57" s="210"/>
      <c r="V57" s="210"/>
      <c r="W57" s="210"/>
      <c r="X57" s="210"/>
      <c r="Y57" s="210"/>
      <c r="Z57" s="210"/>
      <c r="AA57" s="211" t="s">
        <v>63</v>
      </c>
      <c r="AB57" s="211" t="s">
        <v>64</v>
      </c>
      <c r="AC57" s="211" t="s">
        <v>154</v>
      </c>
      <c r="AD57" s="211" t="s">
        <v>155</v>
      </c>
      <c r="AE57" s="211" t="s">
        <v>156</v>
      </c>
      <c r="AF57" s="211">
        <v>61427</v>
      </c>
      <c r="AG57" s="211" t="s">
        <v>157</v>
      </c>
      <c r="AH57" s="211">
        <v>9</v>
      </c>
      <c r="AI57" s="211" t="s">
        <v>92</v>
      </c>
      <c r="AJ57" s="211">
        <v>1</v>
      </c>
      <c r="AK57" s="211">
        <v>1100</v>
      </c>
      <c r="AL57" s="211">
        <v>1100</v>
      </c>
      <c r="AM57" s="211">
        <v>261</v>
      </c>
      <c r="AN57" s="212">
        <v>0.29139254819100002</v>
      </c>
      <c r="AO57" s="213">
        <v>0</v>
      </c>
      <c r="AP57" s="214">
        <f t="shared" si="0"/>
        <v>0</v>
      </c>
      <c r="AQ57" s="214">
        <v>3.911</v>
      </c>
      <c r="AR57" s="215">
        <v>0.64498999999999995</v>
      </c>
      <c r="AS57" s="214">
        <f t="shared" si="1"/>
        <v>0</v>
      </c>
      <c r="AT57" s="214">
        <f t="shared" si="2"/>
        <v>0</v>
      </c>
      <c r="AU57" s="213">
        <v>0</v>
      </c>
      <c r="AV57" s="213">
        <v>0</v>
      </c>
      <c r="AW57" s="214">
        <f t="shared" si="3"/>
        <v>0</v>
      </c>
      <c r="AX57" s="214">
        <f t="shared" si="4"/>
        <v>0</v>
      </c>
    </row>
    <row r="58" spans="1:50">
      <c r="A58" s="211">
        <v>20</v>
      </c>
      <c r="B58" s="211" t="s">
        <v>153</v>
      </c>
      <c r="C58" s="211" t="s">
        <v>153</v>
      </c>
      <c r="D58" s="211" t="s">
        <v>52</v>
      </c>
      <c r="E58" s="211" t="s">
        <v>53</v>
      </c>
      <c r="F58" s="211" t="s">
        <v>54</v>
      </c>
      <c r="G58" s="211" t="s">
        <v>55</v>
      </c>
      <c r="H58" s="210"/>
      <c r="I58" s="211" t="s">
        <v>136</v>
      </c>
      <c r="J58" s="210"/>
      <c r="K58" s="211">
        <v>0</v>
      </c>
      <c r="L58" s="211">
        <v>0</v>
      </c>
      <c r="M58" s="212">
        <v>0</v>
      </c>
      <c r="N58" s="212">
        <v>0</v>
      </c>
      <c r="O58" s="210"/>
      <c r="P58" s="210"/>
      <c r="Q58" s="211" t="s">
        <v>137</v>
      </c>
      <c r="R58" s="212">
        <v>109.13</v>
      </c>
      <c r="S58" s="212">
        <v>109.13</v>
      </c>
      <c r="T58" s="210"/>
      <c r="U58" s="210"/>
      <c r="V58" s="210"/>
      <c r="W58" s="210"/>
      <c r="X58" s="210"/>
      <c r="Y58" s="210"/>
      <c r="Z58" s="210"/>
      <c r="AA58" s="211" t="s">
        <v>63</v>
      </c>
      <c r="AB58" s="211" t="s">
        <v>64</v>
      </c>
      <c r="AC58" s="211" t="s">
        <v>154</v>
      </c>
      <c r="AD58" s="211" t="s">
        <v>155</v>
      </c>
      <c r="AE58" s="211" t="s">
        <v>156</v>
      </c>
      <c r="AF58" s="211">
        <v>61709</v>
      </c>
      <c r="AG58" s="211" t="s">
        <v>157</v>
      </c>
      <c r="AH58" s="211">
        <v>9</v>
      </c>
      <c r="AI58" s="211" t="s">
        <v>71</v>
      </c>
      <c r="AJ58" s="211">
        <v>4</v>
      </c>
      <c r="AK58" s="211">
        <v>8140</v>
      </c>
      <c r="AL58" s="211">
        <v>8140</v>
      </c>
      <c r="AM58" s="211">
        <v>264</v>
      </c>
      <c r="AN58" s="212">
        <v>1.8951221271400001</v>
      </c>
      <c r="AO58" s="213">
        <v>0</v>
      </c>
      <c r="AP58" s="214">
        <f t="shared" si="0"/>
        <v>0</v>
      </c>
      <c r="AQ58" s="214">
        <v>10.505709</v>
      </c>
      <c r="AR58" s="215">
        <v>1.62531</v>
      </c>
      <c r="AS58" s="214">
        <f t="shared" si="1"/>
        <v>0</v>
      </c>
      <c r="AT58" s="214">
        <f t="shared" si="2"/>
        <v>0</v>
      </c>
      <c r="AU58" s="213">
        <v>0</v>
      </c>
      <c r="AV58" s="213">
        <v>0</v>
      </c>
      <c r="AW58" s="214">
        <f t="shared" si="3"/>
        <v>0</v>
      </c>
      <c r="AX58" s="214">
        <f t="shared" si="4"/>
        <v>0</v>
      </c>
    </row>
    <row r="59" spans="1:50">
      <c r="A59" s="211">
        <v>20</v>
      </c>
      <c r="B59" s="211" t="s">
        <v>153</v>
      </c>
      <c r="C59" s="211" t="s">
        <v>153</v>
      </c>
      <c r="D59" s="211" t="s">
        <v>52</v>
      </c>
      <c r="E59" s="211" t="s">
        <v>53</v>
      </c>
      <c r="F59" s="211" t="s">
        <v>54</v>
      </c>
      <c r="G59" s="211" t="s">
        <v>55</v>
      </c>
      <c r="H59" s="210"/>
      <c r="I59" s="211" t="s">
        <v>136</v>
      </c>
      <c r="J59" s="210"/>
      <c r="K59" s="211">
        <v>0</v>
      </c>
      <c r="L59" s="211">
        <v>0</v>
      </c>
      <c r="M59" s="212">
        <v>0</v>
      </c>
      <c r="N59" s="212">
        <v>0</v>
      </c>
      <c r="O59" s="210"/>
      <c r="P59" s="210"/>
      <c r="Q59" s="211" t="s">
        <v>137</v>
      </c>
      <c r="R59" s="212">
        <v>109.13</v>
      </c>
      <c r="S59" s="212">
        <v>109.13</v>
      </c>
      <c r="T59" s="210"/>
      <c r="U59" s="210"/>
      <c r="V59" s="210"/>
      <c r="W59" s="210"/>
      <c r="X59" s="210"/>
      <c r="Y59" s="210"/>
      <c r="Z59" s="210"/>
      <c r="AA59" s="211" t="s">
        <v>63</v>
      </c>
      <c r="AB59" s="211" t="s">
        <v>64</v>
      </c>
      <c r="AC59" s="211" t="s">
        <v>154</v>
      </c>
      <c r="AD59" s="211" t="s">
        <v>155</v>
      </c>
      <c r="AE59" s="211" t="s">
        <v>156</v>
      </c>
      <c r="AF59" s="211">
        <v>61732</v>
      </c>
      <c r="AG59" s="211" t="s">
        <v>157</v>
      </c>
      <c r="AH59" s="211">
        <v>9</v>
      </c>
      <c r="AI59" s="211" t="s">
        <v>70</v>
      </c>
      <c r="AJ59" s="211">
        <v>13</v>
      </c>
      <c r="AK59" s="211">
        <v>6410</v>
      </c>
      <c r="AL59" s="211">
        <v>6410</v>
      </c>
      <c r="AM59" s="211">
        <v>273</v>
      </c>
      <c r="AN59" s="212">
        <v>2.9604851787699998E-3</v>
      </c>
      <c r="AO59" s="213">
        <v>0</v>
      </c>
      <c r="AP59" s="214">
        <f t="shared" si="0"/>
        <v>0</v>
      </c>
      <c r="AQ59" s="214">
        <v>1.8925449999999999</v>
      </c>
      <c r="AR59" s="215">
        <v>6.701E-2</v>
      </c>
      <c r="AS59" s="214">
        <f t="shared" si="1"/>
        <v>0</v>
      </c>
      <c r="AT59" s="214">
        <f t="shared" si="2"/>
        <v>0</v>
      </c>
      <c r="AU59" s="213">
        <v>0</v>
      </c>
      <c r="AV59" s="213">
        <v>0</v>
      </c>
      <c r="AW59" s="214">
        <f t="shared" si="3"/>
        <v>0</v>
      </c>
      <c r="AX59" s="214">
        <f t="shared" si="4"/>
        <v>0</v>
      </c>
    </row>
    <row r="60" spans="1:50">
      <c r="A60" s="211">
        <v>20</v>
      </c>
      <c r="B60" s="211" t="s">
        <v>153</v>
      </c>
      <c r="C60" s="211" t="s">
        <v>153</v>
      </c>
      <c r="D60" s="211" t="s">
        <v>52</v>
      </c>
      <c r="E60" s="211" t="s">
        <v>53</v>
      </c>
      <c r="F60" s="211" t="s">
        <v>54</v>
      </c>
      <c r="G60" s="211" t="s">
        <v>55</v>
      </c>
      <c r="H60" s="210"/>
      <c r="I60" s="211" t="s">
        <v>136</v>
      </c>
      <c r="J60" s="210"/>
      <c r="K60" s="211">
        <v>0</v>
      </c>
      <c r="L60" s="211">
        <v>0</v>
      </c>
      <c r="M60" s="212">
        <v>0</v>
      </c>
      <c r="N60" s="212">
        <v>0</v>
      </c>
      <c r="O60" s="210"/>
      <c r="P60" s="210"/>
      <c r="Q60" s="211" t="s">
        <v>137</v>
      </c>
      <c r="R60" s="212">
        <v>109.13</v>
      </c>
      <c r="S60" s="212">
        <v>109.13</v>
      </c>
      <c r="T60" s="210"/>
      <c r="U60" s="210"/>
      <c r="V60" s="210"/>
      <c r="W60" s="210"/>
      <c r="X60" s="210"/>
      <c r="Y60" s="210"/>
      <c r="Z60" s="210"/>
      <c r="AA60" s="211" t="s">
        <v>63</v>
      </c>
      <c r="AB60" s="211" t="s">
        <v>64</v>
      </c>
      <c r="AC60" s="211" t="s">
        <v>154</v>
      </c>
      <c r="AD60" s="211" t="s">
        <v>155</v>
      </c>
      <c r="AE60" s="211" t="s">
        <v>156</v>
      </c>
      <c r="AF60" s="211">
        <v>60764</v>
      </c>
      <c r="AG60" s="211" t="s">
        <v>157</v>
      </c>
      <c r="AH60" s="211">
        <v>9</v>
      </c>
      <c r="AI60" s="211" t="s">
        <v>70</v>
      </c>
      <c r="AJ60" s="211">
        <v>13</v>
      </c>
      <c r="AK60" s="211">
        <v>6181</v>
      </c>
      <c r="AL60" s="211">
        <v>6181</v>
      </c>
      <c r="AM60" s="211">
        <v>273</v>
      </c>
      <c r="AN60" s="212">
        <v>1.24671386736E-2</v>
      </c>
      <c r="AO60" s="213">
        <v>0</v>
      </c>
      <c r="AP60" s="214">
        <f t="shared" si="0"/>
        <v>0</v>
      </c>
      <c r="AQ60" s="214">
        <v>1.8925449999999999</v>
      </c>
      <c r="AR60" s="215">
        <v>6.701E-2</v>
      </c>
      <c r="AS60" s="214">
        <f t="shared" si="1"/>
        <v>0</v>
      </c>
      <c r="AT60" s="214">
        <f t="shared" si="2"/>
        <v>0</v>
      </c>
      <c r="AU60" s="213">
        <v>0</v>
      </c>
      <c r="AV60" s="213">
        <v>0</v>
      </c>
      <c r="AW60" s="214">
        <f t="shared" si="3"/>
        <v>0</v>
      </c>
      <c r="AX60" s="214">
        <f t="shared" si="4"/>
        <v>0</v>
      </c>
    </row>
    <row r="61" spans="1:50">
      <c r="A61" s="211">
        <v>20</v>
      </c>
      <c r="B61" s="211" t="s">
        <v>153</v>
      </c>
      <c r="C61" s="211" t="s">
        <v>153</v>
      </c>
      <c r="D61" s="211" t="s">
        <v>52</v>
      </c>
      <c r="E61" s="211" t="s">
        <v>53</v>
      </c>
      <c r="F61" s="211" t="s">
        <v>54</v>
      </c>
      <c r="G61" s="211" t="s">
        <v>55</v>
      </c>
      <c r="H61" s="210"/>
      <c r="I61" s="211" t="s">
        <v>136</v>
      </c>
      <c r="J61" s="210"/>
      <c r="K61" s="211">
        <v>0</v>
      </c>
      <c r="L61" s="211">
        <v>0</v>
      </c>
      <c r="M61" s="212">
        <v>0</v>
      </c>
      <c r="N61" s="212">
        <v>0</v>
      </c>
      <c r="O61" s="210"/>
      <c r="P61" s="210"/>
      <c r="Q61" s="211" t="s">
        <v>137</v>
      </c>
      <c r="R61" s="212">
        <v>109.13</v>
      </c>
      <c r="S61" s="212">
        <v>109.13</v>
      </c>
      <c r="T61" s="210"/>
      <c r="U61" s="210"/>
      <c r="V61" s="210"/>
      <c r="W61" s="210"/>
      <c r="X61" s="210"/>
      <c r="Y61" s="210"/>
      <c r="Z61" s="210"/>
      <c r="AA61" s="211" t="s">
        <v>63</v>
      </c>
      <c r="AB61" s="211" t="s">
        <v>64</v>
      </c>
      <c r="AC61" s="211" t="s">
        <v>154</v>
      </c>
      <c r="AD61" s="211" t="s">
        <v>155</v>
      </c>
      <c r="AE61" s="211" t="s">
        <v>156</v>
      </c>
      <c r="AF61" s="211">
        <v>60717</v>
      </c>
      <c r="AG61" s="211" t="s">
        <v>158</v>
      </c>
      <c r="AH61" s="211">
        <v>10</v>
      </c>
      <c r="AI61" s="211" t="s">
        <v>69</v>
      </c>
      <c r="AJ61" s="211">
        <v>11</v>
      </c>
      <c r="AK61" s="211">
        <v>4340</v>
      </c>
      <c r="AL61" s="211">
        <v>4340</v>
      </c>
      <c r="AM61" s="211">
        <v>291</v>
      </c>
      <c r="AN61" s="212">
        <v>0.65518263075100003</v>
      </c>
      <c r="AO61" s="213">
        <v>0</v>
      </c>
      <c r="AP61" s="214">
        <f t="shared" si="0"/>
        <v>0</v>
      </c>
      <c r="AQ61" s="214">
        <v>4.0209900000000003</v>
      </c>
      <c r="AR61" s="215">
        <v>0.14269000000000001</v>
      </c>
      <c r="AS61" s="214">
        <f t="shared" si="1"/>
        <v>0</v>
      </c>
      <c r="AT61" s="214">
        <f t="shared" si="2"/>
        <v>0</v>
      </c>
      <c r="AU61" s="213">
        <v>0</v>
      </c>
      <c r="AV61" s="213">
        <v>0</v>
      </c>
      <c r="AW61" s="214">
        <f t="shared" si="3"/>
        <v>0</v>
      </c>
      <c r="AX61" s="214">
        <f t="shared" si="4"/>
        <v>0</v>
      </c>
    </row>
    <row r="62" spans="1:50">
      <c r="A62" s="211">
        <v>20</v>
      </c>
      <c r="B62" s="211" t="s">
        <v>153</v>
      </c>
      <c r="C62" s="211" t="s">
        <v>153</v>
      </c>
      <c r="D62" s="211" t="s">
        <v>52</v>
      </c>
      <c r="E62" s="211" t="s">
        <v>53</v>
      </c>
      <c r="F62" s="211" t="s">
        <v>54</v>
      </c>
      <c r="G62" s="211" t="s">
        <v>55</v>
      </c>
      <c r="H62" s="210"/>
      <c r="I62" s="211" t="s">
        <v>136</v>
      </c>
      <c r="J62" s="210"/>
      <c r="K62" s="211">
        <v>0</v>
      </c>
      <c r="L62" s="211">
        <v>0</v>
      </c>
      <c r="M62" s="212">
        <v>0</v>
      </c>
      <c r="N62" s="212">
        <v>0</v>
      </c>
      <c r="O62" s="210"/>
      <c r="P62" s="210"/>
      <c r="Q62" s="211" t="s">
        <v>137</v>
      </c>
      <c r="R62" s="212">
        <v>109.13</v>
      </c>
      <c r="S62" s="212">
        <v>109.13</v>
      </c>
      <c r="T62" s="210"/>
      <c r="U62" s="210"/>
      <c r="V62" s="210"/>
      <c r="W62" s="210"/>
      <c r="X62" s="210"/>
      <c r="Y62" s="210"/>
      <c r="Z62" s="210"/>
      <c r="AA62" s="211" t="s">
        <v>63</v>
      </c>
      <c r="AB62" s="211" t="s">
        <v>64</v>
      </c>
      <c r="AC62" s="211" t="s">
        <v>154</v>
      </c>
      <c r="AD62" s="211" t="s">
        <v>155</v>
      </c>
      <c r="AE62" s="211" t="s">
        <v>156</v>
      </c>
      <c r="AF62" s="211">
        <v>60874</v>
      </c>
      <c r="AG62" s="211" t="s">
        <v>158</v>
      </c>
      <c r="AH62" s="211">
        <v>10</v>
      </c>
      <c r="AI62" s="211" t="s">
        <v>71</v>
      </c>
      <c r="AJ62" s="211">
        <v>4</v>
      </c>
      <c r="AK62" s="211">
        <v>1400</v>
      </c>
      <c r="AL62" s="211">
        <v>1400</v>
      </c>
      <c r="AM62" s="211">
        <v>284</v>
      </c>
      <c r="AN62" s="212">
        <v>3.0771445365800001</v>
      </c>
      <c r="AO62" s="213">
        <v>0</v>
      </c>
      <c r="AP62" s="214">
        <f t="shared" si="0"/>
        <v>0</v>
      </c>
      <c r="AQ62" s="214">
        <v>10.044237000000001</v>
      </c>
      <c r="AR62" s="215">
        <v>1.53729</v>
      </c>
      <c r="AS62" s="214">
        <f t="shared" si="1"/>
        <v>0</v>
      </c>
      <c r="AT62" s="214">
        <f t="shared" si="2"/>
        <v>0</v>
      </c>
      <c r="AU62" s="213">
        <v>0</v>
      </c>
      <c r="AV62" s="213">
        <v>0</v>
      </c>
      <c r="AW62" s="214">
        <f t="shared" si="3"/>
        <v>0</v>
      </c>
      <c r="AX62" s="214">
        <f t="shared" si="4"/>
        <v>0</v>
      </c>
    </row>
    <row r="63" spans="1:50">
      <c r="A63" s="211">
        <v>20</v>
      </c>
      <c r="B63" s="211" t="s">
        <v>153</v>
      </c>
      <c r="C63" s="211" t="s">
        <v>153</v>
      </c>
      <c r="D63" s="211" t="s">
        <v>52</v>
      </c>
      <c r="E63" s="211" t="s">
        <v>53</v>
      </c>
      <c r="F63" s="211" t="s">
        <v>54</v>
      </c>
      <c r="G63" s="211" t="s">
        <v>55</v>
      </c>
      <c r="H63" s="210"/>
      <c r="I63" s="211" t="s">
        <v>136</v>
      </c>
      <c r="J63" s="210"/>
      <c r="K63" s="211">
        <v>0</v>
      </c>
      <c r="L63" s="211">
        <v>0</v>
      </c>
      <c r="M63" s="212">
        <v>0</v>
      </c>
      <c r="N63" s="212">
        <v>0</v>
      </c>
      <c r="O63" s="210"/>
      <c r="P63" s="210"/>
      <c r="Q63" s="211" t="s">
        <v>137</v>
      </c>
      <c r="R63" s="212">
        <v>109.13</v>
      </c>
      <c r="S63" s="212">
        <v>109.13</v>
      </c>
      <c r="T63" s="210"/>
      <c r="U63" s="210"/>
      <c r="V63" s="210"/>
      <c r="W63" s="210"/>
      <c r="X63" s="210"/>
      <c r="Y63" s="210"/>
      <c r="Z63" s="210"/>
      <c r="AA63" s="211" t="s">
        <v>63</v>
      </c>
      <c r="AB63" s="211" t="s">
        <v>64</v>
      </c>
      <c r="AC63" s="211" t="s">
        <v>154</v>
      </c>
      <c r="AD63" s="211" t="s">
        <v>155</v>
      </c>
      <c r="AE63" s="211" t="s">
        <v>156</v>
      </c>
      <c r="AF63" s="211">
        <v>60994</v>
      </c>
      <c r="AG63" s="211" t="s">
        <v>158</v>
      </c>
      <c r="AH63" s="211">
        <v>10</v>
      </c>
      <c r="AI63" s="211" t="s">
        <v>92</v>
      </c>
      <c r="AJ63" s="211">
        <v>1</v>
      </c>
      <c r="AK63" s="211">
        <v>1100</v>
      </c>
      <c r="AL63" s="211">
        <v>1100</v>
      </c>
      <c r="AM63" s="211">
        <v>281</v>
      </c>
      <c r="AN63" s="212">
        <v>2.9018297463000001E-2</v>
      </c>
      <c r="AO63" s="213">
        <v>0</v>
      </c>
      <c r="AP63" s="214">
        <f t="shared" si="0"/>
        <v>0</v>
      </c>
      <c r="AQ63" s="214">
        <v>4.6404160000000001</v>
      </c>
      <c r="AR63" s="215">
        <v>0.80862999999999996</v>
      </c>
      <c r="AS63" s="214">
        <f t="shared" si="1"/>
        <v>0</v>
      </c>
      <c r="AT63" s="214">
        <f t="shared" si="2"/>
        <v>0</v>
      </c>
      <c r="AU63" s="213">
        <v>0</v>
      </c>
      <c r="AV63" s="213">
        <v>0</v>
      </c>
      <c r="AW63" s="214">
        <f t="shared" si="3"/>
        <v>0</v>
      </c>
      <c r="AX63" s="214">
        <f t="shared" si="4"/>
        <v>0</v>
      </c>
    </row>
    <row r="64" spans="1:50">
      <c r="A64" s="211">
        <v>20</v>
      </c>
      <c r="B64" s="211" t="s">
        <v>153</v>
      </c>
      <c r="C64" s="211" t="s">
        <v>153</v>
      </c>
      <c r="D64" s="211" t="s">
        <v>52</v>
      </c>
      <c r="E64" s="211" t="s">
        <v>53</v>
      </c>
      <c r="F64" s="211" t="s">
        <v>54</v>
      </c>
      <c r="G64" s="211" t="s">
        <v>55</v>
      </c>
      <c r="H64" s="210"/>
      <c r="I64" s="211" t="s">
        <v>136</v>
      </c>
      <c r="J64" s="210"/>
      <c r="K64" s="211">
        <v>0</v>
      </c>
      <c r="L64" s="211">
        <v>0</v>
      </c>
      <c r="M64" s="212">
        <v>0</v>
      </c>
      <c r="N64" s="212">
        <v>0</v>
      </c>
      <c r="O64" s="210"/>
      <c r="P64" s="210"/>
      <c r="Q64" s="211" t="s">
        <v>137</v>
      </c>
      <c r="R64" s="212">
        <v>109.13</v>
      </c>
      <c r="S64" s="212">
        <v>109.13</v>
      </c>
      <c r="T64" s="210"/>
      <c r="U64" s="210"/>
      <c r="V64" s="210"/>
      <c r="W64" s="210"/>
      <c r="X64" s="210"/>
      <c r="Y64" s="210"/>
      <c r="Z64" s="210"/>
      <c r="AA64" s="211" t="s">
        <v>63</v>
      </c>
      <c r="AB64" s="211" t="s">
        <v>64</v>
      </c>
      <c r="AC64" s="211" t="s">
        <v>154</v>
      </c>
      <c r="AD64" s="211" t="s">
        <v>155</v>
      </c>
      <c r="AE64" s="211" t="s">
        <v>156</v>
      </c>
      <c r="AF64" s="211">
        <v>60737</v>
      </c>
      <c r="AG64" s="211" t="s">
        <v>158</v>
      </c>
      <c r="AH64" s="211">
        <v>10</v>
      </c>
      <c r="AI64" s="211" t="s">
        <v>71</v>
      </c>
      <c r="AJ64" s="211">
        <v>4</v>
      </c>
      <c r="AK64" s="211">
        <v>1400</v>
      </c>
      <c r="AL64" s="211">
        <v>1400</v>
      </c>
      <c r="AM64" s="211">
        <v>284</v>
      </c>
      <c r="AN64" s="212">
        <v>0.51831721344000004</v>
      </c>
      <c r="AO64" s="213">
        <v>0</v>
      </c>
      <c r="AP64" s="214">
        <f t="shared" si="0"/>
        <v>0</v>
      </c>
      <c r="AQ64" s="214">
        <v>10.044237000000001</v>
      </c>
      <c r="AR64" s="215">
        <v>1.53729</v>
      </c>
      <c r="AS64" s="214">
        <f t="shared" si="1"/>
        <v>0</v>
      </c>
      <c r="AT64" s="214">
        <f t="shared" si="2"/>
        <v>0</v>
      </c>
      <c r="AU64" s="213">
        <v>0</v>
      </c>
      <c r="AV64" s="213">
        <v>0</v>
      </c>
      <c r="AW64" s="214">
        <f t="shared" si="3"/>
        <v>0</v>
      </c>
      <c r="AX64" s="214">
        <f t="shared" si="4"/>
        <v>0</v>
      </c>
    </row>
    <row r="65" spans="1:50">
      <c r="A65" s="211">
        <v>20</v>
      </c>
      <c r="B65" s="211" t="s">
        <v>153</v>
      </c>
      <c r="C65" s="211" t="s">
        <v>153</v>
      </c>
      <c r="D65" s="211" t="s">
        <v>52</v>
      </c>
      <c r="E65" s="211" t="s">
        <v>53</v>
      </c>
      <c r="F65" s="211" t="s">
        <v>54</v>
      </c>
      <c r="G65" s="211" t="s">
        <v>55</v>
      </c>
      <c r="H65" s="210"/>
      <c r="I65" s="211" t="s">
        <v>136</v>
      </c>
      <c r="J65" s="210"/>
      <c r="K65" s="211">
        <v>0</v>
      </c>
      <c r="L65" s="211">
        <v>0</v>
      </c>
      <c r="M65" s="212">
        <v>0</v>
      </c>
      <c r="N65" s="212">
        <v>0</v>
      </c>
      <c r="O65" s="210"/>
      <c r="P65" s="210"/>
      <c r="Q65" s="211" t="s">
        <v>137</v>
      </c>
      <c r="R65" s="212">
        <v>109.13</v>
      </c>
      <c r="S65" s="212">
        <v>109.13</v>
      </c>
      <c r="T65" s="210"/>
      <c r="U65" s="210"/>
      <c r="V65" s="210"/>
      <c r="W65" s="210"/>
      <c r="X65" s="210"/>
      <c r="Y65" s="210"/>
      <c r="Z65" s="210"/>
      <c r="AA65" s="211" t="s">
        <v>63</v>
      </c>
      <c r="AB65" s="211" t="s">
        <v>64</v>
      </c>
      <c r="AC65" s="211" t="s">
        <v>154</v>
      </c>
      <c r="AD65" s="211" t="s">
        <v>155</v>
      </c>
      <c r="AE65" s="211" t="s">
        <v>156</v>
      </c>
      <c r="AF65" s="211">
        <v>60855</v>
      </c>
      <c r="AG65" s="211" t="s">
        <v>158</v>
      </c>
      <c r="AH65" s="211">
        <v>10</v>
      </c>
      <c r="AI65" s="211" t="s">
        <v>90</v>
      </c>
      <c r="AJ65" s="211">
        <v>7</v>
      </c>
      <c r="AK65" s="211">
        <v>2110</v>
      </c>
      <c r="AL65" s="211">
        <v>2110</v>
      </c>
      <c r="AM65" s="211">
        <v>287</v>
      </c>
      <c r="AN65" s="212">
        <v>0.49175648572000003</v>
      </c>
      <c r="AO65" s="213">
        <v>0</v>
      </c>
      <c r="AP65" s="214">
        <f t="shared" si="0"/>
        <v>0</v>
      </c>
      <c r="AQ65" s="214">
        <v>7.1824620000000001</v>
      </c>
      <c r="AR65" s="215">
        <v>1.2171000000000001</v>
      </c>
      <c r="AS65" s="214">
        <f t="shared" si="1"/>
        <v>0</v>
      </c>
      <c r="AT65" s="214">
        <f t="shared" si="2"/>
        <v>0</v>
      </c>
      <c r="AU65" s="213">
        <v>0</v>
      </c>
      <c r="AV65" s="213">
        <v>0</v>
      </c>
      <c r="AW65" s="214">
        <f t="shared" si="3"/>
        <v>0</v>
      </c>
      <c r="AX65" s="214">
        <f t="shared" si="4"/>
        <v>0</v>
      </c>
    </row>
    <row r="66" spans="1:50">
      <c r="A66" s="211">
        <v>20</v>
      </c>
      <c r="B66" s="211" t="s">
        <v>153</v>
      </c>
      <c r="C66" s="211" t="s">
        <v>153</v>
      </c>
      <c r="D66" s="211" t="s">
        <v>52</v>
      </c>
      <c r="E66" s="211" t="s">
        <v>53</v>
      </c>
      <c r="F66" s="211" t="s">
        <v>54</v>
      </c>
      <c r="G66" s="211" t="s">
        <v>55</v>
      </c>
      <c r="H66" s="210"/>
      <c r="I66" s="211" t="s">
        <v>136</v>
      </c>
      <c r="J66" s="210"/>
      <c r="K66" s="211">
        <v>0</v>
      </c>
      <c r="L66" s="211">
        <v>0</v>
      </c>
      <c r="M66" s="212">
        <v>0</v>
      </c>
      <c r="N66" s="212">
        <v>0</v>
      </c>
      <c r="O66" s="210"/>
      <c r="P66" s="210"/>
      <c r="Q66" s="211" t="s">
        <v>137</v>
      </c>
      <c r="R66" s="212">
        <v>109.13</v>
      </c>
      <c r="S66" s="212">
        <v>109.13</v>
      </c>
      <c r="T66" s="210"/>
      <c r="U66" s="210"/>
      <c r="V66" s="210"/>
      <c r="W66" s="210"/>
      <c r="X66" s="210"/>
      <c r="Y66" s="210"/>
      <c r="Z66" s="210"/>
      <c r="AA66" s="211" t="s">
        <v>63</v>
      </c>
      <c r="AB66" s="211" t="s">
        <v>64</v>
      </c>
      <c r="AC66" s="211" t="s">
        <v>154</v>
      </c>
      <c r="AD66" s="211" t="s">
        <v>155</v>
      </c>
      <c r="AE66" s="211" t="s">
        <v>156</v>
      </c>
      <c r="AF66" s="211">
        <v>60857</v>
      </c>
      <c r="AG66" s="211" t="s">
        <v>158</v>
      </c>
      <c r="AH66" s="211">
        <v>10</v>
      </c>
      <c r="AI66" s="211" t="s">
        <v>69</v>
      </c>
      <c r="AJ66" s="211">
        <v>11</v>
      </c>
      <c r="AK66" s="211">
        <v>4340</v>
      </c>
      <c r="AL66" s="211">
        <v>4340</v>
      </c>
      <c r="AM66" s="211">
        <v>291</v>
      </c>
      <c r="AN66" s="212">
        <v>0.60906153743500002</v>
      </c>
      <c r="AO66" s="213">
        <v>0</v>
      </c>
      <c r="AP66" s="214">
        <f t="shared" si="0"/>
        <v>0</v>
      </c>
      <c r="AQ66" s="214">
        <v>4.0209900000000003</v>
      </c>
      <c r="AR66" s="215">
        <v>0.14269000000000001</v>
      </c>
      <c r="AS66" s="214">
        <f t="shared" si="1"/>
        <v>0</v>
      </c>
      <c r="AT66" s="214">
        <f t="shared" si="2"/>
        <v>0</v>
      </c>
      <c r="AU66" s="213">
        <v>0</v>
      </c>
      <c r="AV66" s="213">
        <v>0</v>
      </c>
      <c r="AW66" s="214">
        <f t="shared" si="3"/>
        <v>0</v>
      </c>
      <c r="AX66" s="214">
        <f t="shared" si="4"/>
        <v>0</v>
      </c>
    </row>
    <row r="67" spans="1:50">
      <c r="A67" s="211">
        <v>20</v>
      </c>
      <c r="B67" s="211" t="s">
        <v>153</v>
      </c>
      <c r="C67" s="211" t="s">
        <v>153</v>
      </c>
      <c r="D67" s="211" t="s">
        <v>52</v>
      </c>
      <c r="E67" s="211" t="s">
        <v>53</v>
      </c>
      <c r="F67" s="211" t="s">
        <v>54</v>
      </c>
      <c r="G67" s="211" t="s">
        <v>55</v>
      </c>
      <c r="H67" s="210"/>
      <c r="I67" s="211" t="s">
        <v>136</v>
      </c>
      <c r="J67" s="210"/>
      <c r="K67" s="211">
        <v>0</v>
      </c>
      <c r="L67" s="211">
        <v>0</v>
      </c>
      <c r="M67" s="212">
        <v>0</v>
      </c>
      <c r="N67" s="212">
        <v>0</v>
      </c>
      <c r="O67" s="210"/>
      <c r="P67" s="210"/>
      <c r="Q67" s="211" t="s">
        <v>137</v>
      </c>
      <c r="R67" s="212">
        <v>109.13</v>
      </c>
      <c r="S67" s="212">
        <v>109.13</v>
      </c>
      <c r="T67" s="210"/>
      <c r="U67" s="210"/>
      <c r="V67" s="210"/>
      <c r="W67" s="210"/>
      <c r="X67" s="210"/>
      <c r="Y67" s="210"/>
      <c r="Z67" s="210"/>
      <c r="AA67" s="211" t="s">
        <v>63</v>
      </c>
      <c r="AB67" s="211" t="s">
        <v>64</v>
      </c>
      <c r="AC67" s="211" t="s">
        <v>154</v>
      </c>
      <c r="AD67" s="211" t="s">
        <v>155</v>
      </c>
      <c r="AE67" s="211" t="s">
        <v>156</v>
      </c>
      <c r="AF67" s="211">
        <v>60868</v>
      </c>
      <c r="AG67" s="211" t="s">
        <v>158</v>
      </c>
      <c r="AH67" s="211">
        <v>10</v>
      </c>
      <c r="AI67" s="211" t="s">
        <v>69</v>
      </c>
      <c r="AJ67" s="211">
        <v>11</v>
      </c>
      <c r="AK67" s="211">
        <v>4110</v>
      </c>
      <c r="AL67" s="211">
        <v>4110</v>
      </c>
      <c r="AM67" s="211">
        <v>291</v>
      </c>
      <c r="AN67" s="212">
        <v>0.15400696558999999</v>
      </c>
      <c r="AO67" s="213">
        <v>0</v>
      </c>
      <c r="AP67" s="214">
        <f t="shared" ref="AP67:AP130" si="5">AN67*AO67</f>
        <v>0</v>
      </c>
      <c r="AQ67" s="214">
        <v>4.0209900000000003</v>
      </c>
      <c r="AR67" s="215">
        <v>0.14269000000000001</v>
      </c>
      <c r="AS67" s="214">
        <f t="shared" ref="AS67:AS130" si="6">AP67*AQ67</f>
        <v>0</v>
      </c>
      <c r="AT67" s="214">
        <f t="shared" ref="AT67:AT130" si="7">AP67*AR67</f>
        <v>0</v>
      </c>
      <c r="AU67" s="213">
        <v>0</v>
      </c>
      <c r="AV67" s="213">
        <v>0</v>
      </c>
      <c r="AW67" s="214">
        <f t="shared" ref="AW67:AW130" si="8">AS67*AU67</f>
        <v>0</v>
      </c>
      <c r="AX67" s="214">
        <f t="shared" ref="AX67:AX130" si="9">AT67*AV67</f>
        <v>0</v>
      </c>
    </row>
    <row r="68" spans="1:50">
      <c r="A68" s="211">
        <v>20</v>
      </c>
      <c r="B68" s="211" t="s">
        <v>153</v>
      </c>
      <c r="C68" s="211" t="s">
        <v>153</v>
      </c>
      <c r="D68" s="211" t="s">
        <v>52</v>
      </c>
      <c r="E68" s="211" t="s">
        <v>53</v>
      </c>
      <c r="F68" s="211" t="s">
        <v>54</v>
      </c>
      <c r="G68" s="211" t="s">
        <v>55</v>
      </c>
      <c r="H68" s="210"/>
      <c r="I68" s="211" t="s">
        <v>136</v>
      </c>
      <c r="J68" s="210"/>
      <c r="K68" s="211">
        <v>0</v>
      </c>
      <c r="L68" s="211">
        <v>0</v>
      </c>
      <c r="M68" s="212">
        <v>0</v>
      </c>
      <c r="N68" s="212">
        <v>0</v>
      </c>
      <c r="O68" s="210"/>
      <c r="P68" s="210"/>
      <c r="Q68" s="211" t="s">
        <v>137</v>
      </c>
      <c r="R68" s="212">
        <v>109.13</v>
      </c>
      <c r="S68" s="212">
        <v>109.13</v>
      </c>
      <c r="T68" s="210"/>
      <c r="U68" s="210"/>
      <c r="V68" s="210"/>
      <c r="W68" s="210"/>
      <c r="X68" s="210"/>
      <c r="Y68" s="210"/>
      <c r="Z68" s="210"/>
      <c r="AA68" s="211" t="s">
        <v>63</v>
      </c>
      <c r="AB68" s="211" t="s">
        <v>64</v>
      </c>
      <c r="AC68" s="211" t="s">
        <v>154</v>
      </c>
      <c r="AD68" s="211" t="s">
        <v>155</v>
      </c>
      <c r="AE68" s="211" t="s">
        <v>156</v>
      </c>
      <c r="AF68" s="211">
        <v>60648</v>
      </c>
      <c r="AG68" s="211" t="s">
        <v>158</v>
      </c>
      <c r="AH68" s="211">
        <v>10</v>
      </c>
      <c r="AI68" s="211" t="s">
        <v>69</v>
      </c>
      <c r="AJ68" s="211">
        <v>11</v>
      </c>
      <c r="AK68" s="211">
        <v>4410</v>
      </c>
      <c r="AL68" s="211">
        <v>4410</v>
      </c>
      <c r="AM68" s="211">
        <v>291</v>
      </c>
      <c r="AN68" s="212">
        <v>1.5724044364</v>
      </c>
      <c r="AO68" s="213">
        <v>0</v>
      </c>
      <c r="AP68" s="214">
        <f t="shared" si="5"/>
        <v>0</v>
      </c>
      <c r="AQ68" s="214">
        <v>4.0209900000000003</v>
      </c>
      <c r="AR68" s="215">
        <v>0.14269000000000001</v>
      </c>
      <c r="AS68" s="214">
        <f t="shared" si="6"/>
        <v>0</v>
      </c>
      <c r="AT68" s="214">
        <f t="shared" si="7"/>
        <v>0</v>
      </c>
      <c r="AU68" s="213">
        <v>0</v>
      </c>
      <c r="AV68" s="213">
        <v>0</v>
      </c>
      <c r="AW68" s="214">
        <f t="shared" si="8"/>
        <v>0</v>
      </c>
      <c r="AX68" s="214">
        <f t="shared" si="9"/>
        <v>0</v>
      </c>
    </row>
    <row r="69" spans="1:50">
      <c r="A69" s="211">
        <v>20</v>
      </c>
      <c r="B69" s="211" t="s">
        <v>153</v>
      </c>
      <c r="C69" s="211" t="s">
        <v>153</v>
      </c>
      <c r="D69" s="211" t="s">
        <v>52</v>
      </c>
      <c r="E69" s="211" t="s">
        <v>53</v>
      </c>
      <c r="F69" s="211" t="s">
        <v>54</v>
      </c>
      <c r="G69" s="211" t="s">
        <v>55</v>
      </c>
      <c r="H69" s="210"/>
      <c r="I69" s="211" t="s">
        <v>136</v>
      </c>
      <c r="J69" s="210"/>
      <c r="K69" s="211">
        <v>0</v>
      </c>
      <c r="L69" s="211">
        <v>0</v>
      </c>
      <c r="M69" s="212">
        <v>0</v>
      </c>
      <c r="N69" s="212">
        <v>0</v>
      </c>
      <c r="O69" s="210"/>
      <c r="P69" s="210"/>
      <c r="Q69" s="211" t="s">
        <v>137</v>
      </c>
      <c r="R69" s="212">
        <v>109.13</v>
      </c>
      <c r="S69" s="212">
        <v>109.13</v>
      </c>
      <c r="T69" s="210"/>
      <c r="U69" s="210"/>
      <c r="V69" s="210"/>
      <c r="W69" s="210"/>
      <c r="X69" s="210"/>
      <c r="Y69" s="210"/>
      <c r="Z69" s="210"/>
      <c r="AA69" s="211" t="s">
        <v>63</v>
      </c>
      <c r="AB69" s="211" t="s">
        <v>64</v>
      </c>
      <c r="AC69" s="211" t="s">
        <v>154</v>
      </c>
      <c r="AD69" s="211" t="s">
        <v>155</v>
      </c>
      <c r="AE69" s="211" t="s">
        <v>156</v>
      </c>
      <c r="AF69" s="211">
        <v>60659</v>
      </c>
      <c r="AG69" s="211" t="s">
        <v>158</v>
      </c>
      <c r="AH69" s="211">
        <v>10</v>
      </c>
      <c r="AI69" s="211" t="s">
        <v>92</v>
      </c>
      <c r="AJ69" s="211">
        <v>1</v>
      </c>
      <c r="AK69" s="211">
        <v>1100</v>
      </c>
      <c r="AL69" s="211">
        <v>1100</v>
      </c>
      <c r="AM69" s="211">
        <v>281</v>
      </c>
      <c r="AN69" s="212">
        <v>0.31566891661300001</v>
      </c>
      <c r="AO69" s="213">
        <v>0</v>
      </c>
      <c r="AP69" s="214">
        <f t="shared" si="5"/>
        <v>0</v>
      </c>
      <c r="AQ69" s="214">
        <v>4.6404160000000001</v>
      </c>
      <c r="AR69" s="215">
        <v>0.80862999999999996</v>
      </c>
      <c r="AS69" s="214">
        <f t="shared" si="6"/>
        <v>0</v>
      </c>
      <c r="AT69" s="214">
        <f t="shared" si="7"/>
        <v>0</v>
      </c>
      <c r="AU69" s="213">
        <v>0</v>
      </c>
      <c r="AV69" s="213">
        <v>0</v>
      </c>
      <c r="AW69" s="214">
        <f t="shared" si="8"/>
        <v>0</v>
      </c>
      <c r="AX69" s="214">
        <f t="shared" si="9"/>
        <v>0</v>
      </c>
    </row>
    <row r="70" spans="1:50">
      <c r="A70" s="211">
        <v>20</v>
      </c>
      <c r="B70" s="211" t="s">
        <v>153</v>
      </c>
      <c r="C70" s="211" t="s">
        <v>153</v>
      </c>
      <c r="D70" s="211" t="s">
        <v>52</v>
      </c>
      <c r="E70" s="211" t="s">
        <v>53</v>
      </c>
      <c r="F70" s="211" t="s">
        <v>54</v>
      </c>
      <c r="G70" s="211" t="s">
        <v>55</v>
      </c>
      <c r="H70" s="210"/>
      <c r="I70" s="211" t="s">
        <v>136</v>
      </c>
      <c r="J70" s="210"/>
      <c r="K70" s="211">
        <v>0</v>
      </c>
      <c r="L70" s="211">
        <v>0</v>
      </c>
      <c r="M70" s="212">
        <v>0</v>
      </c>
      <c r="N70" s="212">
        <v>0</v>
      </c>
      <c r="O70" s="210"/>
      <c r="P70" s="210"/>
      <c r="Q70" s="211" t="s">
        <v>137</v>
      </c>
      <c r="R70" s="212">
        <v>109.13</v>
      </c>
      <c r="S70" s="212">
        <v>109.13</v>
      </c>
      <c r="T70" s="210"/>
      <c r="U70" s="210"/>
      <c r="V70" s="210"/>
      <c r="W70" s="210"/>
      <c r="X70" s="210"/>
      <c r="Y70" s="210"/>
      <c r="Z70" s="210"/>
      <c r="AA70" s="211" t="s">
        <v>63</v>
      </c>
      <c r="AB70" s="211" t="s">
        <v>64</v>
      </c>
      <c r="AC70" s="211" t="s">
        <v>154</v>
      </c>
      <c r="AD70" s="211" t="s">
        <v>155</v>
      </c>
      <c r="AE70" s="211" t="s">
        <v>156</v>
      </c>
      <c r="AF70" s="211">
        <v>61240</v>
      </c>
      <c r="AG70" s="211" t="s">
        <v>158</v>
      </c>
      <c r="AH70" s="211">
        <v>10</v>
      </c>
      <c r="AI70" s="211" t="s">
        <v>92</v>
      </c>
      <c r="AJ70" s="211">
        <v>1</v>
      </c>
      <c r="AK70" s="211">
        <v>1100</v>
      </c>
      <c r="AL70" s="211">
        <v>1100</v>
      </c>
      <c r="AM70" s="211">
        <v>281</v>
      </c>
      <c r="AN70" s="212">
        <v>0.78469849295899996</v>
      </c>
      <c r="AO70" s="213">
        <v>0</v>
      </c>
      <c r="AP70" s="214">
        <f t="shared" si="5"/>
        <v>0</v>
      </c>
      <c r="AQ70" s="214">
        <v>4.6404160000000001</v>
      </c>
      <c r="AR70" s="215">
        <v>0.80862999999999996</v>
      </c>
      <c r="AS70" s="214">
        <f t="shared" si="6"/>
        <v>0</v>
      </c>
      <c r="AT70" s="214">
        <f t="shared" si="7"/>
        <v>0</v>
      </c>
      <c r="AU70" s="213">
        <v>0</v>
      </c>
      <c r="AV70" s="213">
        <v>0</v>
      </c>
      <c r="AW70" s="214">
        <f t="shared" si="8"/>
        <v>0</v>
      </c>
      <c r="AX70" s="214">
        <f t="shared" si="9"/>
        <v>0</v>
      </c>
    </row>
    <row r="71" spans="1:50">
      <c r="A71" s="211">
        <v>20</v>
      </c>
      <c r="B71" s="211" t="s">
        <v>153</v>
      </c>
      <c r="C71" s="211" t="s">
        <v>153</v>
      </c>
      <c r="D71" s="211" t="s">
        <v>52</v>
      </c>
      <c r="E71" s="211" t="s">
        <v>53</v>
      </c>
      <c r="F71" s="211" t="s">
        <v>54</v>
      </c>
      <c r="G71" s="211" t="s">
        <v>55</v>
      </c>
      <c r="H71" s="210"/>
      <c r="I71" s="211" t="s">
        <v>136</v>
      </c>
      <c r="J71" s="210"/>
      <c r="K71" s="211">
        <v>0</v>
      </c>
      <c r="L71" s="211">
        <v>0</v>
      </c>
      <c r="M71" s="212">
        <v>0</v>
      </c>
      <c r="N71" s="212">
        <v>0</v>
      </c>
      <c r="O71" s="210"/>
      <c r="P71" s="210"/>
      <c r="Q71" s="211" t="s">
        <v>137</v>
      </c>
      <c r="R71" s="212">
        <v>109.13</v>
      </c>
      <c r="S71" s="212">
        <v>109.13</v>
      </c>
      <c r="T71" s="210"/>
      <c r="U71" s="210"/>
      <c r="V71" s="210"/>
      <c r="W71" s="210"/>
      <c r="X71" s="210"/>
      <c r="Y71" s="210"/>
      <c r="Z71" s="210"/>
      <c r="AA71" s="211" t="s">
        <v>63</v>
      </c>
      <c r="AB71" s="211" t="s">
        <v>64</v>
      </c>
      <c r="AC71" s="211" t="s">
        <v>154</v>
      </c>
      <c r="AD71" s="211" t="s">
        <v>155</v>
      </c>
      <c r="AE71" s="211" t="s">
        <v>156</v>
      </c>
      <c r="AF71" s="211">
        <v>61119</v>
      </c>
      <c r="AG71" s="211" t="s">
        <v>158</v>
      </c>
      <c r="AH71" s="211">
        <v>10</v>
      </c>
      <c r="AI71" s="211" t="s">
        <v>90</v>
      </c>
      <c r="AJ71" s="211">
        <v>7</v>
      </c>
      <c r="AK71" s="211">
        <v>2110</v>
      </c>
      <c r="AL71" s="211">
        <v>2110</v>
      </c>
      <c r="AM71" s="211">
        <v>287</v>
      </c>
      <c r="AN71" s="212">
        <v>0.11754554211</v>
      </c>
      <c r="AO71" s="213">
        <v>0</v>
      </c>
      <c r="AP71" s="214">
        <f t="shared" si="5"/>
        <v>0</v>
      </c>
      <c r="AQ71" s="214">
        <v>7.1824620000000001</v>
      </c>
      <c r="AR71" s="215">
        <v>1.2171000000000001</v>
      </c>
      <c r="AS71" s="214">
        <f t="shared" si="6"/>
        <v>0</v>
      </c>
      <c r="AT71" s="214">
        <f t="shared" si="7"/>
        <v>0</v>
      </c>
      <c r="AU71" s="213">
        <v>0</v>
      </c>
      <c r="AV71" s="213">
        <v>0</v>
      </c>
      <c r="AW71" s="214">
        <f t="shared" si="8"/>
        <v>0</v>
      </c>
      <c r="AX71" s="214">
        <f t="shared" si="9"/>
        <v>0</v>
      </c>
    </row>
    <row r="72" spans="1:50">
      <c r="A72" s="211">
        <v>20</v>
      </c>
      <c r="B72" s="211" t="s">
        <v>153</v>
      </c>
      <c r="C72" s="211" t="s">
        <v>153</v>
      </c>
      <c r="D72" s="211" t="s">
        <v>52</v>
      </c>
      <c r="E72" s="211" t="s">
        <v>53</v>
      </c>
      <c r="F72" s="211" t="s">
        <v>54</v>
      </c>
      <c r="G72" s="211" t="s">
        <v>55</v>
      </c>
      <c r="H72" s="210"/>
      <c r="I72" s="211" t="s">
        <v>136</v>
      </c>
      <c r="J72" s="210"/>
      <c r="K72" s="211">
        <v>0</v>
      </c>
      <c r="L72" s="211">
        <v>0</v>
      </c>
      <c r="M72" s="212">
        <v>0</v>
      </c>
      <c r="N72" s="212">
        <v>0</v>
      </c>
      <c r="O72" s="210"/>
      <c r="P72" s="210"/>
      <c r="Q72" s="211" t="s">
        <v>137</v>
      </c>
      <c r="R72" s="212">
        <v>109.13</v>
      </c>
      <c r="S72" s="212">
        <v>109.13</v>
      </c>
      <c r="T72" s="210"/>
      <c r="U72" s="210"/>
      <c r="V72" s="210"/>
      <c r="W72" s="210"/>
      <c r="X72" s="210"/>
      <c r="Y72" s="210"/>
      <c r="Z72" s="210"/>
      <c r="AA72" s="211" t="s">
        <v>63</v>
      </c>
      <c r="AB72" s="211" t="s">
        <v>64</v>
      </c>
      <c r="AC72" s="211" t="s">
        <v>154</v>
      </c>
      <c r="AD72" s="211" t="s">
        <v>155</v>
      </c>
      <c r="AE72" s="211" t="s">
        <v>156</v>
      </c>
      <c r="AF72" s="211">
        <v>61064</v>
      </c>
      <c r="AG72" s="211" t="s">
        <v>158</v>
      </c>
      <c r="AH72" s="211">
        <v>10</v>
      </c>
      <c r="AI72" s="211" t="s">
        <v>122</v>
      </c>
      <c r="AJ72" s="211">
        <v>9</v>
      </c>
      <c r="AK72" s="211">
        <v>2210</v>
      </c>
      <c r="AL72" s="211">
        <v>2210</v>
      </c>
      <c r="AM72" s="211">
        <v>289</v>
      </c>
      <c r="AN72" s="212">
        <v>0.53156124774699998</v>
      </c>
      <c r="AO72" s="213">
        <v>0</v>
      </c>
      <c r="AP72" s="214">
        <f t="shared" si="5"/>
        <v>0</v>
      </c>
      <c r="AQ72" s="214">
        <v>5.4951119999999998</v>
      </c>
      <c r="AR72" s="215">
        <v>1.07717</v>
      </c>
      <c r="AS72" s="214">
        <f t="shared" si="6"/>
        <v>0</v>
      </c>
      <c r="AT72" s="214">
        <f t="shared" si="7"/>
        <v>0</v>
      </c>
      <c r="AU72" s="213">
        <v>0</v>
      </c>
      <c r="AV72" s="213">
        <v>0</v>
      </c>
      <c r="AW72" s="214">
        <f t="shared" si="8"/>
        <v>0</v>
      </c>
      <c r="AX72" s="214">
        <f t="shared" si="9"/>
        <v>0</v>
      </c>
    </row>
    <row r="73" spans="1:50">
      <c r="A73" s="211">
        <v>20</v>
      </c>
      <c r="B73" s="211" t="s">
        <v>153</v>
      </c>
      <c r="C73" s="211" t="s">
        <v>153</v>
      </c>
      <c r="D73" s="211" t="s">
        <v>52</v>
      </c>
      <c r="E73" s="211" t="s">
        <v>53</v>
      </c>
      <c r="F73" s="211" t="s">
        <v>54</v>
      </c>
      <c r="G73" s="211" t="s">
        <v>55</v>
      </c>
      <c r="H73" s="210"/>
      <c r="I73" s="211" t="s">
        <v>136</v>
      </c>
      <c r="J73" s="210"/>
      <c r="K73" s="211">
        <v>0</v>
      </c>
      <c r="L73" s="211">
        <v>0</v>
      </c>
      <c r="M73" s="212">
        <v>0</v>
      </c>
      <c r="N73" s="212">
        <v>0</v>
      </c>
      <c r="O73" s="210"/>
      <c r="P73" s="210"/>
      <c r="Q73" s="211" t="s">
        <v>137</v>
      </c>
      <c r="R73" s="212">
        <v>109.13</v>
      </c>
      <c r="S73" s="212">
        <v>109.13</v>
      </c>
      <c r="T73" s="210"/>
      <c r="U73" s="210"/>
      <c r="V73" s="210"/>
      <c r="W73" s="210"/>
      <c r="X73" s="210"/>
      <c r="Y73" s="210"/>
      <c r="Z73" s="210"/>
      <c r="AA73" s="211" t="s">
        <v>63</v>
      </c>
      <c r="AB73" s="211" t="s">
        <v>64</v>
      </c>
      <c r="AC73" s="211" t="s">
        <v>154</v>
      </c>
      <c r="AD73" s="211" t="s">
        <v>155</v>
      </c>
      <c r="AE73" s="211" t="s">
        <v>156</v>
      </c>
      <c r="AF73" s="211">
        <v>61199</v>
      </c>
      <c r="AG73" s="211" t="s">
        <v>158</v>
      </c>
      <c r="AH73" s="211">
        <v>10</v>
      </c>
      <c r="AI73" s="211" t="s">
        <v>70</v>
      </c>
      <c r="AJ73" s="211">
        <v>13</v>
      </c>
      <c r="AK73" s="211">
        <v>6460</v>
      </c>
      <c r="AL73" s="211">
        <v>6460</v>
      </c>
      <c r="AM73" s="211">
        <v>293</v>
      </c>
      <c r="AN73" s="212">
        <v>3.4687019218799998E-2</v>
      </c>
      <c r="AO73" s="213">
        <v>0</v>
      </c>
      <c r="AP73" s="214">
        <f t="shared" si="5"/>
        <v>0</v>
      </c>
      <c r="AQ73" s="214">
        <v>2.3723519999999998</v>
      </c>
      <c r="AR73" s="215">
        <v>8.0780000000000005E-2</v>
      </c>
      <c r="AS73" s="214">
        <f t="shared" si="6"/>
        <v>0</v>
      </c>
      <c r="AT73" s="214">
        <f t="shared" si="7"/>
        <v>0</v>
      </c>
      <c r="AU73" s="213">
        <v>0</v>
      </c>
      <c r="AV73" s="213">
        <v>0</v>
      </c>
      <c r="AW73" s="214">
        <f t="shared" si="8"/>
        <v>0</v>
      </c>
      <c r="AX73" s="214">
        <f t="shared" si="9"/>
        <v>0</v>
      </c>
    </row>
    <row r="74" spans="1:50">
      <c r="A74" s="211">
        <v>20</v>
      </c>
      <c r="B74" s="211" t="s">
        <v>153</v>
      </c>
      <c r="C74" s="211" t="s">
        <v>153</v>
      </c>
      <c r="D74" s="211" t="s">
        <v>52</v>
      </c>
      <c r="E74" s="211" t="s">
        <v>53</v>
      </c>
      <c r="F74" s="211" t="s">
        <v>54</v>
      </c>
      <c r="G74" s="211" t="s">
        <v>55</v>
      </c>
      <c r="H74" s="210"/>
      <c r="I74" s="211" t="s">
        <v>136</v>
      </c>
      <c r="J74" s="210"/>
      <c r="K74" s="211">
        <v>0</v>
      </c>
      <c r="L74" s="211">
        <v>0</v>
      </c>
      <c r="M74" s="212">
        <v>0</v>
      </c>
      <c r="N74" s="212">
        <v>0</v>
      </c>
      <c r="O74" s="210"/>
      <c r="P74" s="210"/>
      <c r="Q74" s="211" t="s">
        <v>137</v>
      </c>
      <c r="R74" s="212">
        <v>109.13</v>
      </c>
      <c r="S74" s="212">
        <v>109.13</v>
      </c>
      <c r="T74" s="210"/>
      <c r="U74" s="210"/>
      <c r="V74" s="210"/>
      <c r="W74" s="210"/>
      <c r="X74" s="210"/>
      <c r="Y74" s="210"/>
      <c r="Z74" s="210"/>
      <c r="AA74" s="211" t="s">
        <v>63</v>
      </c>
      <c r="AB74" s="211" t="s">
        <v>64</v>
      </c>
      <c r="AC74" s="211" t="s">
        <v>154</v>
      </c>
      <c r="AD74" s="211" t="s">
        <v>155</v>
      </c>
      <c r="AE74" s="211" t="s">
        <v>156</v>
      </c>
      <c r="AF74" s="211">
        <v>60834</v>
      </c>
      <c r="AG74" s="211" t="s">
        <v>158</v>
      </c>
      <c r="AH74" s="211">
        <v>10</v>
      </c>
      <c r="AI74" s="211" t="s">
        <v>69</v>
      </c>
      <c r="AJ74" s="211">
        <v>11</v>
      </c>
      <c r="AK74" s="211">
        <v>4110</v>
      </c>
      <c r="AL74" s="211">
        <v>4110</v>
      </c>
      <c r="AM74" s="211">
        <v>291</v>
      </c>
      <c r="AN74" s="212">
        <v>0.42980658763599999</v>
      </c>
      <c r="AO74" s="213">
        <v>0</v>
      </c>
      <c r="AP74" s="214">
        <f t="shared" si="5"/>
        <v>0</v>
      </c>
      <c r="AQ74" s="214">
        <v>4.0209900000000003</v>
      </c>
      <c r="AR74" s="215">
        <v>0.14269000000000001</v>
      </c>
      <c r="AS74" s="214">
        <f t="shared" si="6"/>
        <v>0</v>
      </c>
      <c r="AT74" s="214">
        <f t="shared" si="7"/>
        <v>0</v>
      </c>
      <c r="AU74" s="213">
        <v>0</v>
      </c>
      <c r="AV74" s="213">
        <v>0</v>
      </c>
      <c r="AW74" s="214">
        <f t="shared" si="8"/>
        <v>0</v>
      </c>
      <c r="AX74" s="214">
        <f t="shared" si="9"/>
        <v>0</v>
      </c>
    </row>
    <row r="75" spans="1:50">
      <c r="A75" s="211">
        <v>20</v>
      </c>
      <c r="B75" s="211" t="s">
        <v>153</v>
      </c>
      <c r="C75" s="211" t="s">
        <v>153</v>
      </c>
      <c r="D75" s="211" t="s">
        <v>52</v>
      </c>
      <c r="E75" s="211" t="s">
        <v>53</v>
      </c>
      <c r="F75" s="211" t="s">
        <v>54</v>
      </c>
      <c r="G75" s="211" t="s">
        <v>55</v>
      </c>
      <c r="H75" s="210"/>
      <c r="I75" s="211" t="s">
        <v>136</v>
      </c>
      <c r="J75" s="210"/>
      <c r="K75" s="211">
        <v>0</v>
      </c>
      <c r="L75" s="211">
        <v>0</v>
      </c>
      <c r="M75" s="212">
        <v>0</v>
      </c>
      <c r="N75" s="212">
        <v>0</v>
      </c>
      <c r="O75" s="210"/>
      <c r="P75" s="210"/>
      <c r="Q75" s="211" t="s">
        <v>137</v>
      </c>
      <c r="R75" s="212">
        <v>109.13</v>
      </c>
      <c r="S75" s="212">
        <v>109.13</v>
      </c>
      <c r="T75" s="210"/>
      <c r="U75" s="210"/>
      <c r="V75" s="210"/>
      <c r="W75" s="210"/>
      <c r="X75" s="210"/>
      <c r="Y75" s="210"/>
      <c r="Z75" s="210"/>
      <c r="AA75" s="211" t="s">
        <v>63</v>
      </c>
      <c r="AB75" s="211" t="s">
        <v>64</v>
      </c>
      <c r="AC75" s="211" t="s">
        <v>154</v>
      </c>
      <c r="AD75" s="211" t="s">
        <v>155</v>
      </c>
      <c r="AE75" s="211" t="s">
        <v>156</v>
      </c>
      <c r="AF75" s="211">
        <v>61240</v>
      </c>
      <c r="AG75" s="211" t="s">
        <v>158</v>
      </c>
      <c r="AH75" s="211">
        <v>10</v>
      </c>
      <c r="AI75" s="211" t="s">
        <v>92</v>
      </c>
      <c r="AJ75" s="211">
        <v>1</v>
      </c>
      <c r="AK75" s="211">
        <v>1100</v>
      </c>
      <c r="AL75" s="211">
        <v>1100</v>
      </c>
      <c r="AM75" s="211">
        <v>281</v>
      </c>
      <c r="AN75" s="212">
        <v>6.1842914244599999E-3</v>
      </c>
      <c r="AO75" s="213">
        <v>0</v>
      </c>
      <c r="AP75" s="214">
        <f t="shared" si="5"/>
        <v>0</v>
      </c>
      <c r="AQ75" s="214">
        <v>4.6404160000000001</v>
      </c>
      <c r="AR75" s="215">
        <v>0.80862999999999996</v>
      </c>
      <c r="AS75" s="214">
        <f t="shared" si="6"/>
        <v>0</v>
      </c>
      <c r="AT75" s="214">
        <f t="shared" si="7"/>
        <v>0</v>
      </c>
      <c r="AU75" s="213">
        <v>0</v>
      </c>
      <c r="AV75" s="213">
        <v>0</v>
      </c>
      <c r="AW75" s="214">
        <f t="shared" si="8"/>
        <v>0</v>
      </c>
      <c r="AX75" s="214">
        <f t="shared" si="9"/>
        <v>0</v>
      </c>
    </row>
    <row r="76" spans="1:50">
      <c r="A76" s="211">
        <v>20</v>
      </c>
      <c r="B76" s="211" t="s">
        <v>153</v>
      </c>
      <c r="C76" s="211" t="s">
        <v>153</v>
      </c>
      <c r="D76" s="211" t="s">
        <v>52</v>
      </c>
      <c r="E76" s="211" t="s">
        <v>53</v>
      </c>
      <c r="F76" s="211" t="s">
        <v>54</v>
      </c>
      <c r="G76" s="211" t="s">
        <v>55</v>
      </c>
      <c r="H76" s="210"/>
      <c r="I76" s="211" t="s">
        <v>136</v>
      </c>
      <c r="J76" s="210"/>
      <c r="K76" s="211">
        <v>0</v>
      </c>
      <c r="L76" s="211">
        <v>0</v>
      </c>
      <c r="M76" s="212">
        <v>0</v>
      </c>
      <c r="N76" s="212">
        <v>0</v>
      </c>
      <c r="O76" s="210"/>
      <c r="P76" s="210"/>
      <c r="Q76" s="211" t="s">
        <v>137</v>
      </c>
      <c r="R76" s="212">
        <v>109.13</v>
      </c>
      <c r="S76" s="212">
        <v>109.13</v>
      </c>
      <c r="T76" s="210"/>
      <c r="U76" s="210"/>
      <c r="V76" s="210"/>
      <c r="W76" s="210"/>
      <c r="X76" s="210"/>
      <c r="Y76" s="210"/>
      <c r="Z76" s="210"/>
      <c r="AA76" s="211" t="s">
        <v>63</v>
      </c>
      <c r="AB76" s="211" t="s">
        <v>64</v>
      </c>
      <c r="AC76" s="211" t="s">
        <v>154</v>
      </c>
      <c r="AD76" s="211" t="s">
        <v>155</v>
      </c>
      <c r="AE76" s="211" t="s">
        <v>156</v>
      </c>
      <c r="AF76" s="211">
        <v>61119</v>
      </c>
      <c r="AG76" s="211" t="s">
        <v>158</v>
      </c>
      <c r="AH76" s="211">
        <v>10</v>
      </c>
      <c r="AI76" s="211" t="s">
        <v>90</v>
      </c>
      <c r="AJ76" s="211">
        <v>7</v>
      </c>
      <c r="AK76" s="211">
        <v>2110</v>
      </c>
      <c r="AL76" s="211">
        <v>2110</v>
      </c>
      <c r="AM76" s="211">
        <v>287</v>
      </c>
      <c r="AN76" s="212">
        <v>1.8304095133699998E-2</v>
      </c>
      <c r="AO76" s="213">
        <v>0</v>
      </c>
      <c r="AP76" s="214">
        <f t="shared" si="5"/>
        <v>0</v>
      </c>
      <c r="AQ76" s="214">
        <v>7.1824620000000001</v>
      </c>
      <c r="AR76" s="215">
        <v>1.2171000000000001</v>
      </c>
      <c r="AS76" s="214">
        <f t="shared" si="6"/>
        <v>0</v>
      </c>
      <c r="AT76" s="214">
        <f t="shared" si="7"/>
        <v>0</v>
      </c>
      <c r="AU76" s="213">
        <v>0</v>
      </c>
      <c r="AV76" s="213">
        <v>0</v>
      </c>
      <c r="AW76" s="214">
        <f t="shared" si="8"/>
        <v>0</v>
      </c>
      <c r="AX76" s="214">
        <f t="shared" si="9"/>
        <v>0</v>
      </c>
    </row>
    <row r="77" spans="1:50">
      <c r="A77" s="211">
        <v>20</v>
      </c>
      <c r="B77" s="211" t="s">
        <v>153</v>
      </c>
      <c r="C77" s="211" t="s">
        <v>153</v>
      </c>
      <c r="D77" s="211" t="s">
        <v>52</v>
      </c>
      <c r="E77" s="211" t="s">
        <v>53</v>
      </c>
      <c r="F77" s="211" t="s">
        <v>54</v>
      </c>
      <c r="G77" s="211" t="s">
        <v>55</v>
      </c>
      <c r="H77" s="210"/>
      <c r="I77" s="211" t="s">
        <v>136</v>
      </c>
      <c r="J77" s="210"/>
      <c r="K77" s="211">
        <v>0</v>
      </c>
      <c r="L77" s="211">
        <v>0</v>
      </c>
      <c r="M77" s="212">
        <v>0</v>
      </c>
      <c r="N77" s="212">
        <v>0</v>
      </c>
      <c r="O77" s="210"/>
      <c r="P77" s="210"/>
      <c r="Q77" s="211" t="s">
        <v>137</v>
      </c>
      <c r="R77" s="212">
        <v>109.13</v>
      </c>
      <c r="S77" s="212">
        <v>109.13</v>
      </c>
      <c r="T77" s="210"/>
      <c r="U77" s="210"/>
      <c r="V77" s="210"/>
      <c r="W77" s="210"/>
      <c r="X77" s="210"/>
      <c r="Y77" s="210"/>
      <c r="Z77" s="210"/>
      <c r="AA77" s="211" t="s">
        <v>63</v>
      </c>
      <c r="AB77" s="211" t="s">
        <v>64</v>
      </c>
      <c r="AC77" s="211" t="s">
        <v>154</v>
      </c>
      <c r="AD77" s="211" t="s">
        <v>155</v>
      </c>
      <c r="AE77" s="211" t="s">
        <v>156</v>
      </c>
      <c r="AF77" s="211">
        <v>60834</v>
      </c>
      <c r="AG77" s="211" t="s">
        <v>158</v>
      </c>
      <c r="AH77" s="211">
        <v>10</v>
      </c>
      <c r="AI77" s="211" t="s">
        <v>69</v>
      </c>
      <c r="AJ77" s="211">
        <v>11</v>
      </c>
      <c r="AK77" s="211">
        <v>4110</v>
      </c>
      <c r="AL77" s="211">
        <v>4110</v>
      </c>
      <c r="AM77" s="211">
        <v>291</v>
      </c>
      <c r="AN77" s="212">
        <v>0.24500289863999999</v>
      </c>
      <c r="AO77" s="213">
        <v>0</v>
      </c>
      <c r="AP77" s="214">
        <f t="shared" si="5"/>
        <v>0</v>
      </c>
      <c r="AQ77" s="214">
        <v>4.0209900000000003</v>
      </c>
      <c r="AR77" s="215">
        <v>0.14269000000000001</v>
      </c>
      <c r="AS77" s="214">
        <f t="shared" si="6"/>
        <v>0</v>
      </c>
      <c r="AT77" s="214">
        <f t="shared" si="7"/>
        <v>0</v>
      </c>
      <c r="AU77" s="213">
        <v>0</v>
      </c>
      <c r="AV77" s="213">
        <v>0</v>
      </c>
      <c r="AW77" s="214">
        <f t="shared" si="8"/>
        <v>0</v>
      </c>
      <c r="AX77" s="214">
        <f t="shared" si="9"/>
        <v>0</v>
      </c>
    </row>
    <row r="78" spans="1:50">
      <c r="A78" s="211">
        <v>20</v>
      </c>
      <c r="B78" s="211" t="s">
        <v>153</v>
      </c>
      <c r="C78" s="211" t="s">
        <v>153</v>
      </c>
      <c r="D78" s="211" t="s">
        <v>52</v>
      </c>
      <c r="E78" s="211" t="s">
        <v>53</v>
      </c>
      <c r="F78" s="211" t="s">
        <v>54</v>
      </c>
      <c r="G78" s="211" t="s">
        <v>55</v>
      </c>
      <c r="H78" s="210"/>
      <c r="I78" s="211" t="s">
        <v>136</v>
      </c>
      <c r="J78" s="210"/>
      <c r="K78" s="211">
        <v>0</v>
      </c>
      <c r="L78" s="211">
        <v>0</v>
      </c>
      <c r="M78" s="212">
        <v>0</v>
      </c>
      <c r="N78" s="212">
        <v>0</v>
      </c>
      <c r="O78" s="210"/>
      <c r="P78" s="210"/>
      <c r="Q78" s="211" t="s">
        <v>137</v>
      </c>
      <c r="R78" s="212">
        <v>109.13</v>
      </c>
      <c r="S78" s="212">
        <v>109.13</v>
      </c>
      <c r="T78" s="210"/>
      <c r="U78" s="210"/>
      <c r="V78" s="210"/>
      <c r="W78" s="210"/>
      <c r="X78" s="210"/>
      <c r="Y78" s="210"/>
      <c r="Z78" s="210"/>
      <c r="AA78" s="211" t="s">
        <v>63</v>
      </c>
      <c r="AB78" s="211" t="s">
        <v>64</v>
      </c>
      <c r="AC78" s="211" t="s">
        <v>154</v>
      </c>
      <c r="AD78" s="211" t="s">
        <v>155</v>
      </c>
      <c r="AE78" s="211" t="s">
        <v>156</v>
      </c>
      <c r="AF78" s="211">
        <v>60834</v>
      </c>
      <c r="AG78" s="211" t="s">
        <v>158</v>
      </c>
      <c r="AH78" s="211">
        <v>10</v>
      </c>
      <c r="AI78" s="211" t="s">
        <v>69</v>
      </c>
      <c r="AJ78" s="211">
        <v>11</v>
      </c>
      <c r="AK78" s="211">
        <v>4110</v>
      </c>
      <c r="AL78" s="211">
        <v>4110</v>
      </c>
      <c r="AM78" s="211">
        <v>291</v>
      </c>
      <c r="AN78" s="212">
        <v>6.5391854386799994E-2</v>
      </c>
      <c r="AO78" s="213">
        <v>0</v>
      </c>
      <c r="AP78" s="214">
        <f t="shared" si="5"/>
        <v>0</v>
      </c>
      <c r="AQ78" s="214">
        <v>4.0209900000000003</v>
      </c>
      <c r="AR78" s="215">
        <v>0.14269000000000001</v>
      </c>
      <c r="AS78" s="214">
        <f t="shared" si="6"/>
        <v>0</v>
      </c>
      <c r="AT78" s="214">
        <f t="shared" si="7"/>
        <v>0</v>
      </c>
      <c r="AU78" s="213">
        <v>0</v>
      </c>
      <c r="AV78" s="213">
        <v>0</v>
      </c>
      <c r="AW78" s="214">
        <f t="shared" si="8"/>
        <v>0</v>
      </c>
      <c r="AX78" s="214">
        <f t="shared" si="9"/>
        <v>0</v>
      </c>
    </row>
    <row r="79" spans="1:50">
      <c r="A79" s="211">
        <v>20</v>
      </c>
      <c r="B79" s="211" t="s">
        <v>153</v>
      </c>
      <c r="C79" s="211" t="s">
        <v>153</v>
      </c>
      <c r="D79" s="211" t="s">
        <v>52</v>
      </c>
      <c r="E79" s="211" t="s">
        <v>53</v>
      </c>
      <c r="F79" s="211" t="s">
        <v>54</v>
      </c>
      <c r="G79" s="211" t="s">
        <v>55</v>
      </c>
      <c r="H79" s="210"/>
      <c r="I79" s="211" t="s">
        <v>136</v>
      </c>
      <c r="J79" s="210"/>
      <c r="K79" s="211">
        <v>0</v>
      </c>
      <c r="L79" s="211">
        <v>0</v>
      </c>
      <c r="M79" s="212">
        <v>0</v>
      </c>
      <c r="N79" s="212">
        <v>0</v>
      </c>
      <c r="O79" s="210"/>
      <c r="P79" s="210"/>
      <c r="Q79" s="211" t="s">
        <v>137</v>
      </c>
      <c r="R79" s="212">
        <v>109.13</v>
      </c>
      <c r="S79" s="212">
        <v>109.13</v>
      </c>
      <c r="T79" s="210"/>
      <c r="U79" s="210"/>
      <c r="V79" s="210"/>
      <c r="W79" s="210"/>
      <c r="X79" s="210"/>
      <c r="Y79" s="210"/>
      <c r="Z79" s="210"/>
      <c r="AA79" s="211" t="s">
        <v>63</v>
      </c>
      <c r="AB79" s="211" t="s">
        <v>64</v>
      </c>
      <c r="AC79" s="211" t="s">
        <v>154</v>
      </c>
      <c r="AD79" s="211" t="s">
        <v>155</v>
      </c>
      <c r="AE79" s="211" t="s">
        <v>156</v>
      </c>
      <c r="AF79" s="211">
        <v>61240</v>
      </c>
      <c r="AG79" s="211" t="s">
        <v>158</v>
      </c>
      <c r="AH79" s="211">
        <v>10</v>
      </c>
      <c r="AI79" s="211" t="s">
        <v>92</v>
      </c>
      <c r="AJ79" s="211">
        <v>1</v>
      </c>
      <c r="AK79" s="211">
        <v>1100</v>
      </c>
      <c r="AL79" s="211">
        <v>1100</v>
      </c>
      <c r="AM79" s="211">
        <v>281</v>
      </c>
      <c r="AN79" s="212">
        <v>0.34648362988699999</v>
      </c>
      <c r="AO79" s="213">
        <v>0</v>
      </c>
      <c r="AP79" s="214">
        <f t="shared" si="5"/>
        <v>0</v>
      </c>
      <c r="AQ79" s="214">
        <v>4.6404160000000001</v>
      </c>
      <c r="AR79" s="215">
        <v>0.80862999999999996</v>
      </c>
      <c r="AS79" s="214">
        <f t="shared" si="6"/>
        <v>0</v>
      </c>
      <c r="AT79" s="214">
        <f t="shared" si="7"/>
        <v>0</v>
      </c>
      <c r="AU79" s="213">
        <v>0</v>
      </c>
      <c r="AV79" s="213">
        <v>0</v>
      </c>
      <c r="AW79" s="214">
        <f t="shared" si="8"/>
        <v>0</v>
      </c>
      <c r="AX79" s="214">
        <f t="shared" si="9"/>
        <v>0</v>
      </c>
    </row>
    <row r="80" spans="1:50">
      <c r="A80" s="211">
        <v>20</v>
      </c>
      <c r="B80" s="211" t="s">
        <v>153</v>
      </c>
      <c r="C80" s="211" t="s">
        <v>153</v>
      </c>
      <c r="D80" s="211" t="s">
        <v>52</v>
      </c>
      <c r="E80" s="211" t="s">
        <v>53</v>
      </c>
      <c r="F80" s="211" t="s">
        <v>54</v>
      </c>
      <c r="G80" s="211" t="s">
        <v>55</v>
      </c>
      <c r="H80" s="210"/>
      <c r="I80" s="211" t="s">
        <v>136</v>
      </c>
      <c r="J80" s="210"/>
      <c r="K80" s="211">
        <v>0</v>
      </c>
      <c r="L80" s="211">
        <v>0</v>
      </c>
      <c r="M80" s="212">
        <v>0</v>
      </c>
      <c r="N80" s="212">
        <v>0</v>
      </c>
      <c r="O80" s="210"/>
      <c r="P80" s="210"/>
      <c r="Q80" s="211" t="s">
        <v>137</v>
      </c>
      <c r="R80" s="212">
        <v>109.13</v>
      </c>
      <c r="S80" s="212">
        <v>109.13</v>
      </c>
      <c r="T80" s="210"/>
      <c r="U80" s="210"/>
      <c r="V80" s="210"/>
      <c r="W80" s="210"/>
      <c r="X80" s="210"/>
      <c r="Y80" s="210"/>
      <c r="Z80" s="210"/>
      <c r="AA80" s="211" t="s">
        <v>63</v>
      </c>
      <c r="AB80" s="211" t="s">
        <v>64</v>
      </c>
      <c r="AC80" s="211" t="s">
        <v>154</v>
      </c>
      <c r="AD80" s="211" t="s">
        <v>155</v>
      </c>
      <c r="AE80" s="211" t="s">
        <v>156</v>
      </c>
      <c r="AF80" s="211">
        <v>61119</v>
      </c>
      <c r="AG80" s="211" t="s">
        <v>158</v>
      </c>
      <c r="AH80" s="211">
        <v>10</v>
      </c>
      <c r="AI80" s="211" t="s">
        <v>90</v>
      </c>
      <c r="AJ80" s="211">
        <v>7</v>
      </c>
      <c r="AK80" s="211">
        <v>2110</v>
      </c>
      <c r="AL80" s="211">
        <v>2110</v>
      </c>
      <c r="AM80" s="211">
        <v>287</v>
      </c>
      <c r="AN80" s="212">
        <v>3.3035033129200003E-2</v>
      </c>
      <c r="AO80" s="213">
        <v>0</v>
      </c>
      <c r="AP80" s="214">
        <f t="shared" si="5"/>
        <v>0</v>
      </c>
      <c r="AQ80" s="214">
        <v>7.1824620000000001</v>
      </c>
      <c r="AR80" s="215">
        <v>1.2171000000000001</v>
      </c>
      <c r="AS80" s="214">
        <f t="shared" si="6"/>
        <v>0</v>
      </c>
      <c r="AT80" s="214">
        <f t="shared" si="7"/>
        <v>0</v>
      </c>
      <c r="AU80" s="213">
        <v>0</v>
      </c>
      <c r="AV80" s="213">
        <v>0</v>
      </c>
      <c r="AW80" s="214">
        <f t="shared" si="8"/>
        <v>0</v>
      </c>
      <c r="AX80" s="214">
        <f t="shared" si="9"/>
        <v>0</v>
      </c>
    </row>
    <row r="81" spans="1:50">
      <c r="A81" s="211">
        <v>20</v>
      </c>
      <c r="B81" s="211" t="s">
        <v>153</v>
      </c>
      <c r="C81" s="211" t="s">
        <v>153</v>
      </c>
      <c r="D81" s="211" t="s">
        <v>52</v>
      </c>
      <c r="E81" s="211" t="s">
        <v>53</v>
      </c>
      <c r="F81" s="211" t="s">
        <v>54</v>
      </c>
      <c r="G81" s="211" t="s">
        <v>55</v>
      </c>
      <c r="H81" s="210"/>
      <c r="I81" s="211" t="s">
        <v>136</v>
      </c>
      <c r="J81" s="210"/>
      <c r="K81" s="211">
        <v>0</v>
      </c>
      <c r="L81" s="211">
        <v>0</v>
      </c>
      <c r="M81" s="212">
        <v>0</v>
      </c>
      <c r="N81" s="212">
        <v>0</v>
      </c>
      <c r="O81" s="210"/>
      <c r="P81" s="210"/>
      <c r="Q81" s="211" t="s">
        <v>137</v>
      </c>
      <c r="R81" s="212">
        <v>109.13</v>
      </c>
      <c r="S81" s="212">
        <v>109.13</v>
      </c>
      <c r="T81" s="210"/>
      <c r="U81" s="210"/>
      <c r="V81" s="210"/>
      <c r="W81" s="210"/>
      <c r="X81" s="210"/>
      <c r="Y81" s="210"/>
      <c r="Z81" s="210"/>
      <c r="AA81" s="211" t="s">
        <v>63</v>
      </c>
      <c r="AB81" s="211" t="s">
        <v>64</v>
      </c>
      <c r="AC81" s="211" t="s">
        <v>154</v>
      </c>
      <c r="AD81" s="211" t="s">
        <v>155</v>
      </c>
      <c r="AE81" s="211" t="s">
        <v>156</v>
      </c>
      <c r="AF81" s="211">
        <v>60834</v>
      </c>
      <c r="AG81" s="211" t="s">
        <v>158</v>
      </c>
      <c r="AH81" s="211">
        <v>10</v>
      </c>
      <c r="AI81" s="211" t="s">
        <v>69</v>
      </c>
      <c r="AJ81" s="211">
        <v>11</v>
      </c>
      <c r="AK81" s="211">
        <v>4110</v>
      </c>
      <c r="AL81" s="211">
        <v>4110</v>
      </c>
      <c r="AM81" s="211">
        <v>291</v>
      </c>
      <c r="AN81" s="212">
        <v>0.18773256274899999</v>
      </c>
      <c r="AO81" s="213">
        <v>0</v>
      </c>
      <c r="AP81" s="214">
        <f t="shared" si="5"/>
        <v>0</v>
      </c>
      <c r="AQ81" s="214">
        <v>4.0209900000000003</v>
      </c>
      <c r="AR81" s="215">
        <v>0.14269000000000001</v>
      </c>
      <c r="AS81" s="214">
        <f t="shared" si="6"/>
        <v>0</v>
      </c>
      <c r="AT81" s="214">
        <f t="shared" si="7"/>
        <v>0</v>
      </c>
      <c r="AU81" s="213">
        <v>0</v>
      </c>
      <c r="AV81" s="213">
        <v>0</v>
      </c>
      <c r="AW81" s="214">
        <f t="shared" si="8"/>
        <v>0</v>
      </c>
      <c r="AX81" s="214">
        <f t="shared" si="9"/>
        <v>0</v>
      </c>
    </row>
    <row r="82" spans="1:50">
      <c r="A82" s="211">
        <v>20</v>
      </c>
      <c r="B82" s="211" t="s">
        <v>153</v>
      </c>
      <c r="C82" s="211" t="s">
        <v>153</v>
      </c>
      <c r="D82" s="211" t="s">
        <v>52</v>
      </c>
      <c r="E82" s="211" t="s">
        <v>53</v>
      </c>
      <c r="F82" s="211" t="s">
        <v>54</v>
      </c>
      <c r="G82" s="211" t="s">
        <v>55</v>
      </c>
      <c r="H82" s="210"/>
      <c r="I82" s="211" t="s">
        <v>136</v>
      </c>
      <c r="J82" s="210"/>
      <c r="K82" s="211">
        <v>0</v>
      </c>
      <c r="L82" s="211">
        <v>0</v>
      </c>
      <c r="M82" s="212">
        <v>0</v>
      </c>
      <c r="N82" s="212">
        <v>0</v>
      </c>
      <c r="O82" s="210"/>
      <c r="P82" s="210"/>
      <c r="Q82" s="211" t="s">
        <v>137</v>
      </c>
      <c r="R82" s="212">
        <v>109.13</v>
      </c>
      <c r="S82" s="212">
        <v>109.13</v>
      </c>
      <c r="T82" s="210"/>
      <c r="U82" s="210"/>
      <c r="V82" s="210"/>
      <c r="W82" s="210"/>
      <c r="X82" s="210"/>
      <c r="Y82" s="210"/>
      <c r="Z82" s="210"/>
      <c r="AA82" s="211" t="s">
        <v>63</v>
      </c>
      <c r="AB82" s="211" t="s">
        <v>64</v>
      </c>
      <c r="AC82" s="211" t="s">
        <v>154</v>
      </c>
      <c r="AD82" s="211" t="s">
        <v>155</v>
      </c>
      <c r="AE82" s="211" t="s">
        <v>156</v>
      </c>
      <c r="AF82" s="211">
        <v>61064</v>
      </c>
      <c r="AG82" s="211" t="s">
        <v>158</v>
      </c>
      <c r="AH82" s="211">
        <v>10</v>
      </c>
      <c r="AI82" s="211" t="s">
        <v>122</v>
      </c>
      <c r="AJ82" s="211">
        <v>9</v>
      </c>
      <c r="AK82" s="211">
        <v>2210</v>
      </c>
      <c r="AL82" s="211">
        <v>2210</v>
      </c>
      <c r="AM82" s="211">
        <v>289</v>
      </c>
      <c r="AN82" s="212">
        <v>2.5555775045700002E-3</v>
      </c>
      <c r="AO82" s="213">
        <v>0</v>
      </c>
      <c r="AP82" s="214">
        <f t="shared" si="5"/>
        <v>0</v>
      </c>
      <c r="AQ82" s="214">
        <v>5.4951119999999998</v>
      </c>
      <c r="AR82" s="215">
        <v>1.07717</v>
      </c>
      <c r="AS82" s="214">
        <f t="shared" si="6"/>
        <v>0</v>
      </c>
      <c r="AT82" s="214">
        <f t="shared" si="7"/>
        <v>0</v>
      </c>
      <c r="AU82" s="213">
        <v>0</v>
      </c>
      <c r="AV82" s="213">
        <v>0</v>
      </c>
      <c r="AW82" s="214">
        <f t="shared" si="8"/>
        <v>0</v>
      </c>
      <c r="AX82" s="214">
        <f t="shared" si="9"/>
        <v>0</v>
      </c>
    </row>
    <row r="83" spans="1:50">
      <c r="A83" s="211">
        <v>20</v>
      </c>
      <c r="B83" s="211" t="s">
        <v>153</v>
      </c>
      <c r="C83" s="211" t="s">
        <v>153</v>
      </c>
      <c r="D83" s="211" t="s">
        <v>52</v>
      </c>
      <c r="E83" s="211" t="s">
        <v>53</v>
      </c>
      <c r="F83" s="211" t="s">
        <v>54</v>
      </c>
      <c r="G83" s="211" t="s">
        <v>55</v>
      </c>
      <c r="H83" s="210"/>
      <c r="I83" s="211" t="s">
        <v>136</v>
      </c>
      <c r="J83" s="210"/>
      <c r="K83" s="211">
        <v>0</v>
      </c>
      <c r="L83" s="211">
        <v>0</v>
      </c>
      <c r="M83" s="212">
        <v>0</v>
      </c>
      <c r="N83" s="212">
        <v>0</v>
      </c>
      <c r="O83" s="210"/>
      <c r="P83" s="210"/>
      <c r="Q83" s="211" t="s">
        <v>137</v>
      </c>
      <c r="R83" s="212">
        <v>109.13</v>
      </c>
      <c r="S83" s="212">
        <v>109.13</v>
      </c>
      <c r="T83" s="210"/>
      <c r="U83" s="210"/>
      <c r="V83" s="210"/>
      <c r="W83" s="210"/>
      <c r="X83" s="210"/>
      <c r="Y83" s="210"/>
      <c r="Z83" s="210"/>
      <c r="AA83" s="211" t="s">
        <v>63</v>
      </c>
      <c r="AB83" s="211" t="s">
        <v>64</v>
      </c>
      <c r="AC83" s="211" t="s">
        <v>154</v>
      </c>
      <c r="AD83" s="211" t="s">
        <v>155</v>
      </c>
      <c r="AE83" s="211" t="s">
        <v>156</v>
      </c>
      <c r="AF83" s="211">
        <v>60868</v>
      </c>
      <c r="AG83" s="211" t="s">
        <v>158</v>
      </c>
      <c r="AH83" s="211">
        <v>10</v>
      </c>
      <c r="AI83" s="211" t="s">
        <v>69</v>
      </c>
      <c r="AJ83" s="211">
        <v>11</v>
      </c>
      <c r="AK83" s="211">
        <v>4110</v>
      </c>
      <c r="AL83" s="211">
        <v>4110</v>
      </c>
      <c r="AM83" s="211">
        <v>291</v>
      </c>
      <c r="AN83" s="212">
        <v>3.8089064641600001E-2</v>
      </c>
      <c r="AO83" s="213">
        <v>0</v>
      </c>
      <c r="AP83" s="214">
        <f t="shared" si="5"/>
        <v>0</v>
      </c>
      <c r="AQ83" s="214">
        <v>4.0209900000000003</v>
      </c>
      <c r="AR83" s="215">
        <v>0.14269000000000001</v>
      </c>
      <c r="AS83" s="214">
        <f t="shared" si="6"/>
        <v>0</v>
      </c>
      <c r="AT83" s="214">
        <f t="shared" si="7"/>
        <v>0</v>
      </c>
      <c r="AU83" s="213">
        <v>0</v>
      </c>
      <c r="AV83" s="213">
        <v>0</v>
      </c>
      <c r="AW83" s="214">
        <f t="shared" si="8"/>
        <v>0</v>
      </c>
      <c r="AX83" s="214">
        <f t="shared" si="9"/>
        <v>0</v>
      </c>
    </row>
    <row r="84" spans="1:50">
      <c r="A84" s="211">
        <v>20</v>
      </c>
      <c r="B84" s="211" t="s">
        <v>153</v>
      </c>
      <c r="C84" s="211" t="s">
        <v>153</v>
      </c>
      <c r="D84" s="211" t="s">
        <v>52</v>
      </c>
      <c r="E84" s="211" t="s">
        <v>53</v>
      </c>
      <c r="F84" s="211" t="s">
        <v>54</v>
      </c>
      <c r="G84" s="211" t="s">
        <v>55</v>
      </c>
      <c r="H84" s="210"/>
      <c r="I84" s="211" t="s">
        <v>136</v>
      </c>
      <c r="J84" s="210"/>
      <c r="K84" s="211">
        <v>0</v>
      </c>
      <c r="L84" s="211">
        <v>0</v>
      </c>
      <c r="M84" s="212">
        <v>0</v>
      </c>
      <c r="N84" s="212">
        <v>0</v>
      </c>
      <c r="O84" s="210"/>
      <c r="P84" s="210"/>
      <c r="Q84" s="211" t="s">
        <v>137</v>
      </c>
      <c r="R84" s="212">
        <v>109.13</v>
      </c>
      <c r="S84" s="212">
        <v>109.13</v>
      </c>
      <c r="T84" s="210"/>
      <c r="U84" s="210"/>
      <c r="V84" s="210"/>
      <c r="W84" s="210"/>
      <c r="X84" s="210"/>
      <c r="Y84" s="210"/>
      <c r="Z84" s="210"/>
      <c r="AA84" s="211" t="s">
        <v>63</v>
      </c>
      <c r="AB84" s="211" t="s">
        <v>64</v>
      </c>
      <c r="AC84" s="211" t="s">
        <v>154</v>
      </c>
      <c r="AD84" s="211" t="s">
        <v>155</v>
      </c>
      <c r="AE84" s="211" t="s">
        <v>156</v>
      </c>
      <c r="AF84" s="211">
        <v>61052</v>
      </c>
      <c r="AG84" s="211" t="s">
        <v>158</v>
      </c>
      <c r="AH84" s="211">
        <v>10</v>
      </c>
      <c r="AI84" s="211" t="s">
        <v>70</v>
      </c>
      <c r="AJ84" s="211">
        <v>13</v>
      </c>
      <c r="AK84" s="211">
        <v>6300</v>
      </c>
      <c r="AL84" s="211">
        <v>6300</v>
      </c>
      <c r="AM84" s="211">
        <v>293</v>
      </c>
      <c r="AN84" s="212">
        <v>2.0300335774800001E-3</v>
      </c>
      <c r="AO84" s="213">
        <v>0</v>
      </c>
      <c r="AP84" s="214">
        <f t="shared" si="5"/>
        <v>0</v>
      </c>
      <c r="AQ84" s="214">
        <v>2.3723519999999998</v>
      </c>
      <c r="AR84" s="215">
        <v>8.0780000000000005E-2</v>
      </c>
      <c r="AS84" s="214">
        <f t="shared" si="6"/>
        <v>0</v>
      </c>
      <c r="AT84" s="214">
        <f t="shared" si="7"/>
        <v>0</v>
      </c>
      <c r="AU84" s="213">
        <v>0</v>
      </c>
      <c r="AV84" s="213">
        <v>0</v>
      </c>
      <c r="AW84" s="214">
        <f t="shared" si="8"/>
        <v>0</v>
      </c>
      <c r="AX84" s="214">
        <f t="shared" si="9"/>
        <v>0</v>
      </c>
    </row>
    <row r="85" spans="1:50">
      <c r="A85" s="211">
        <v>20</v>
      </c>
      <c r="B85" s="211" t="s">
        <v>153</v>
      </c>
      <c r="C85" s="211" t="s">
        <v>153</v>
      </c>
      <c r="D85" s="211" t="s">
        <v>52</v>
      </c>
      <c r="E85" s="211" t="s">
        <v>53</v>
      </c>
      <c r="F85" s="211" t="s">
        <v>54</v>
      </c>
      <c r="G85" s="211" t="s">
        <v>55</v>
      </c>
      <c r="H85" s="210"/>
      <c r="I85" s="211" t="s">
        <v>136</v>
      </c>
      <c r="J85" s="210"/>
      <c r="K85" s="211">
        <v>0</v>
      </c>
      <c r="L85" s="211">
        <v>0</v>
      </c>
      <c r="M85" s="212">
        <v>0</v>
      </c>
      <c r="N85" s="212">
        <v>0</v>
      </c>
      <c r="O85" s="210"/>
      <c r="P85" s="210"/>
      <c r="Q85" s="211" t="s">
        <v>137</v>
      </c>
      <c r="R85" s="212">
        <v>109.13</v>
      </c>
      <c r="S85" s="212">
        <v>109.13</v>
      </c>
      <c r="T85" s="210"/>
      <c r="U85" s="210"/>
      <c r="V85" s="210"/>
      <c r="W85" s="210"/>
      <c r="X85" s="210"/>
      <c r="Y85" s="210"/>
      <c r="Z85" s="210"/>
      <c r="AA85" s="211" t="s">
        <v>63</v>
      </c>
      <c r="AB85" s="211" t="s">
        <v>64</v>
      </c>
      <c r="AC85" s="211" t="s">
        <v>154</v>
      </c>
      <c r="AD85" s="211" t="s">
        <v>155</v>
      </c>
      <c r="AE85" s="211" t="s">
        <v>156</v>
      </c>
      <c r="AF85" s="211">
        <v>60834</v>
      </c>
      <c r="AG85" s="211" t="s">
        <v>158</v>
      </c>
      <c r="AH85" s="211">
        <v>10</v>
      </c>
      <c r="AI85" s="211" t="s">
        <v>69</v>
      </c>
      <c r="AJ85" s="211">
        <v>11</v>
      </c>
      <c r="AK85" s="211">
        <v>4110</v>
      </c>
      <c r="AL85" s="211">
        <v>4110</v>
      </c>
      <c r="AM85" s="211">
        <v>291</v>
      </c>
      <c r="AN85" s="212">
        <v>2.6704313812799998</v>
      </c>
      <c r="AO85" s="213">
        <v>0</v>
      </c>
      <c r="AP85" s="214">
        <f t="shared" si="5"/>
        <v>0</v>
      </c>
      <c r="AQ85" s="214">
        <v>4.0209900000000003</v>
      </c>
      <c r="AR85" s="215">
        <v>0.14269000000000001</v>
      </c>
      <c r="AS85" s="214">
        <f t="shared" si="6"/>
        <v>0</v>
      </c>
      <c r="AT85" s="214">
        <f t="shared" si="7"/>
        <v>0</v>
      </c>
      <c r="AU85" s="213">
        <v>0</v>
      </c>
      <c r="AV85" s="213">
        <v>0</v>
      </c>
      <c r="AW85" s="214">
        <f t="shared" si="8"/>
        <v>0</v>
      </c>
      <c r="AX85" s="214">
        <f t="shared" si="9"/>
        <v>0</v>
      </c>
    </row>
    <row r="86" spans="1:50">
      <c r="A86" s="211">
        <v>20</v>
      </c>
      <c r="B86" s="211" t="s">
        <v>153</v>
      </c>
      <c r="C86" s="211" t="s">
        <v>153</v>
      </c>
      <c r="D86" s="211" t="s">
        <v>52</v>
      </c>
      <c r="E86" s="211" t="s">
        <v>53</v>
      </c>
      <c r="F86" s="211" t="s">
        <v>54</v>
      </c>
      <c r="G86" s="211" t="s">
        <v>55</v>
      </c>
      <c r="H86" s="210"/>
      <c r="I86" s="211" t="s">
        <v>136</v>
      </c>
      <c r="J86" s="210"/>
      <c r="K86" s="211">
        <v>0</v>
      </c>
      <c r="L86" s="211">
        <v>0</v>
      </c>
      <c r="M86" s="212">
        <v>0</v>
      </c>
      <c r="N86" s="212">
        <v>0</v>
      </c>
      <c r="O86" s="210"/>
      <c r="P86" s="210"/>
      <c r="Q86" s="211" t="s">
        <v>137</v>
      </c>
      <c r="R86" s="212">
        <v>109.13</v>
      </c>
      <c r="S86" s="212">
        <v>109.13</v>
      </c>
      <c r="T86" s="210"/>
      <c r="U86" s="210"/>
      <c r="V86" s="210"/>
      <c r="W86" s="210"/>
      <c r="X86" s="210"/>
      <c r="Y86" s="210"/>
      <c r="Z86" s="210"/>
      <c r="AA86" s="211" t="s">
        <v>63</v>
      </c>
      <c r="AB86" s="211" t="s">
        <v>64</v>
      </c>
      <c r="AC86" s="211" t="s">
        <v>154</v>
      </c>
      <c r="AD86" s="211" t="s">
        <v>155</v>
      </c>
      <c r="AE86" s="211" t="s">
        <v>156</v>
      </c>
      <c r="AF86" s="211">
        <v>61089</v>
      </c>
      <c r="AG86" s="211" t="s">
        <v>158</v>
      </c>
      <c r="AH86" s="211">
        <v>10</v>
      </c>
      <c r="AI86" s="211" t="s">
        <v>70</v>
      </c>
      <c r="AJ86" s="211">
        <v>13</v>
      </c>
      <c r="AK86" s="211">
        <v>6410</v>
      </c>
      <c r="AL86" s="211">
        <v>6410</v>
      </c>
      <c r="AM86" s="211">
        <v>293</v>
      </c>
      <c r="AN86" s="212">
        <v>1.4860960468400001E-2</v>
      </c>
      <c r="AO86" s="213">
        <v>0</v>
      </c>
      <c r="AP86" s="214">
        <f t="shared" si="5"/>
        <v>0</v>
      </c>
      <c r="AQ86" s="214">
        <v>2.3723519999999998</v>
      </c>
      <c r="AR86" s="215">
        <v>8.0780000000000005E-2</v>
      </c>
      <c r="AS86" s="214">
        <f t="shared" si="6"/>
        <v>0</v>
      </c>
      <c r="AT86" s="214">
        <f t="shared" si="7"/>
        <v>0</v>
      </c>
      <c r="AU86" s="213">
        <v>0</v>
      </c>
      <c r="AV86" s="213">
        <v>0</v>
      </c>
      <c r="AW86" s="214">
        <f t="shared" si="8"/>
        <v>0</v>
      </c>
      <c r="AX86" s="214">
        <f t="shared" si="9"/>
        <v>0</v>
      </c>
    </row>
    <row r="87" spans="1:50">
      <c r="A87" s="211">
        <v>20</v>
      </c>
      <c r="B87" s="211" t="s">
        <v>153</v>
      </c>
      <c r="C87" s="211" t="s">
        <v>153</v>
      </c>
      <c r="D87" s="211" t="s">
        <v>52</v>
      </c>
      <c r="E87" s="211" t="s">
        <v>53</v>
      </c>
      <c r="F87" s="211" t="s">
        <v>54</v>
      </c>
      <c r="G87" s="211" t="s">
        <v>55</v>
      </c>
      <c r="H87" s="210"/>
      <c r="I87" s="211" t="s">
        <v>136</v>
      </c>
      <c r="J87" s="210"/>
      <c r="K87" s="211">
        <v>0</v>
      </c>
      <c r="L87" s="211">
        <v>0</v>
      </c>
      <c r="M87" s="212">
        <v>0</v>
      </c>
      <c r="N87" s="212">
        <v>0</v>
      </c>
      <c r="O87" s="210"/>
      <c r="P87" s="210"/>
      <c r="Q87" s="211" t="s">
        <v>137</v>
      </c>
      <c r="R87" s="212">
        <v>109.13</v>
      </c>
      <c r="S87" s="212">
        <v>109.13</v>
      </c>
      <c r="T87" s="210"/>
      <c r="U87" s="210"/>
      <c r="V87" s="210"/>
      <c r="W87" s="210"/>
      <c r="X87" s="210"/>
      <c r="Y87" s="210"/>
      <c r="Z87" s="210"/>
      <c r="AA87" s="211" t="s">
        <v>63</v>
      </c>
      <c r="AB87" s="211" t="s">
        <v>64</v>
      </c>
      <c r="AC87" s="211" t="s">
        <v>154</v>
      </c>
      <c r="AD87" s="211" t="s">
        <v>155</v>
      </c>
      <c r="AE87" s="211" t="s">
        <v>156</v>
      </c>
      <c r="AF87" s="211">
        <v>61128</v>
      </c>
      <c r="AG87" s="211" t="s">
        <v>158</v>
      </c>
      <c r="AH87" s="211">
        <v>10</v>
      </c>
      <c r="AI87" s="211" t="s">
        <v>92</v>
      </c>
      <c r="AJ87" s="211">
        <v>1</v>
      </c>
      <c r="AK87" s="211">
        <v>1100</v>
      </c>
      <c r="AL87" s="211">
        <v>1100</v>
      </c>
      <c r="AM87" s="211">
        <v>281</v>
      </c>
      <c r="AN87" s="212">
        <v>0.133098397092</v>
      </c>
      <c r="AO87" s="213">
        <v>0</v>
      </c>
      <c r="AP87" s="214">
        <f t="shared" si="5"/>
        <v>0</v>
      </c>
      <c r="AQ87" s="214">
        <v>4.6404160000000001</v>
      </c>
      <c r="AR87" s="215">
        <v>0.80862999999999996</v>
      </c>
      <c r="AS87" s="214">
        <f t="shared" si="6"/>
        <v>0</v>
      </c>
      <c r="AT87" s="214">
        <f t="shared" si="7"/>
        <v>0</v>
      </c>
      <c r="AU87" s="213">
        <v>0</v>
      </c>
      <c r="AV87" s="213">
        <v>0</v>
      </c>
      <c r="AW87" s="214">
        <f t="shared" si="8"/>
        <v>0</v>
      </c>
      <c r="AX87" s="214">
        <f t="shared" si="9"/>
        <v>0</v>
      </c>
    </row>
    <row r="88" spans="1:50">
      <c r="A88" s="211">
        <v>20</v>
      </c>
      <c r="B88" s="211" t="s">
        <v>153</v>
      </c>
      <c r="C88" s="211" t="s">
        <v>153</v>
      </c>
      <c r="D88" s="211" t="s">
        <v>52</v>
      </c>
      <c r="E88" s="211" t="s">
        <v>53</v>
      </c>
      <c r="F88" s="211" t="s">
        <v>54</v>
      </c>
      <c r="G88" s="211" t="s">
        <v>55</v>
      </c>
      <c r="H88" s="210"/>
      <c r="I88" s="211" t="s">
        <v>136</v>
      </c>
      <c r="J88" s="210"/>
      <c r="K88" s="211">
        <v>0</v>
      </c>
      <c r="L88" s="211">
        <v>0</v>
      </c>
      <c r="M88" s="212">
        <v>0</v>
      </c>
      <c r="N88" s="212">
        <v>0</v>
      </c>
      <c r="O88" s="210"/>
      <c r="P88" s="210"/>
      <c r="Q88" s="211" t="s">
        <v>137</v>
      </c>
      <c r="R88" s="212">
        <v>109.13</v>
      </c>
      <c r="S88" s="212">
        <v>109.13</v>
      </c>
      <c r="T88" s="210"/>
      <c r="U88" s="210"/>
      <c r="V88" s="210"/>
      <c r="W88" s="210"/>
      <c r="X88" s="210"/>
      <c r="Y88" s="210"/>
      <c r="Z88" s="210"/>
      <c r="AA88" s="211" t="s">
        <v>63</v>
      </c>
      <c r="AB88" s="211" t="s">
        <v>64</v>
      </c>
      <c r="AC88" s="211" t="s">
        <v>154</v>
      </c>
      <c r="AD88" s="211" t="s">
        <v>155</v>
      </c>
      <c r="AE88" s="211" t="s">
        <v>156</v>
      </c>
      <c r="AF88" s="211">
        <v>61064</v>
      </c>
      <c r="AG88" s="211" t="s">
        <v>158</v>
      </c>
      <c r="AH88" s="211">
        <v>10</v>
      </c>
      <c r="AI88" s="211" t="s">
        <v>122</v>
      </c>
      <c r="AJ88" s="211">
        <v>9</v>
      </c>
      <c r="AK88" s="211">
        <v>2210</v>
      </c>
      <c r="AL88" s="211">
        <v>2210</v>
      </c>
      <c r="AM88" s="211">
        <v>289</v>
      </c>
      <c r="AN88" s="212">
        <v>0.84376543719300001</v>
      </c>
      <c r="AO88" s="213">
        <v>0</v>
      </c>
      <c r="AP88" s="214">
        <f t="shared" si="5"/>
        <v>0</v>
      </c>
      <c r="AQ88" s="214">
        <v>5.4951119999999998</v>
      </c>
      <c r="AR88" s="215">
        <v>1.07717</v>
      </c>
      <c r="AS88" s="214">
        <f t="shared" si="6"/>
        <v>0</v>
      </c>
      <c r="AT88" s="214">
        <f t="shared" si="7"/>
        <v>0</v>
      </c>
      <c r="AU88" s="213">
        <v>0</v>
      </c>
      <c r="AV88" s="213">
        <v>0</v>
      </c>
      <c r="AW88" s="214">
        <f t="shared" si="8"/>
        <v>0</v>
      </c>
      <c r="AX88" s="214">
        <f t="shared" si="9"/>
        <v>0</v>
      </c>
    </row>
    <row r="89" spans="1:50">
      <c r="A89" s="211">
        <v>20</v>
      </c>
      <c r="B89" s="211" t="s">
        <v>153</v>
      </c>
      <c r="C89" s="211" t="s">
        <v>153</v>
      </c>
      <c r="D89" s="211" t="s">
        <v>52</v>
      </c>
      <c r="E89" s="211" t="s">
        <v>53</v>
      </c>
      <c r="F89" s="211" t="s">
        <v>54</v>
      </c>
      <c r="G89" s="211" t="s">
        <v>55</v>
      </c>
      <c r="H89" s="210"/>
      <c r="I89" s="211" t="s">
        <v>136</v>
      </c>
      <c r="J89" s="210"/>
      <c r="K89" s="211">
        <v>0</v>
      </c>
      <c r="L89" s="211">
        <v>0</v>
      </c>
      <c r="M89" s="212">
        <v>0</v>
      </c>
      <c r="N89" s="212">
        <v>0</v>
      </c>
      <c r="O89" s="210"/>
      <c r="P89" s="210"/>
      <c r="Q89" s="211" t="s">
        <v>137</v>
      </c>
      <c r="R89" s="212">
        <v>109.13</v>
      </c>
      <c r="S89" s="212">
        <v>109.13</v>
      </c>
      <c r="T89" s="210"/>
      <c r="U89" s="210"/>
      <c r="V89" s="210"/>
      <c r="W89" s="210"/>
      <c r="X89" s="210"/>
      <c r="Y89" s="210"/>
      <c r="Z89" s="210"/>
      <c r="AA89" s="211" t="s">
        <v>63</v>
      </c>
      <c r="AB89" s="211" t="s">
        <v>64</v>
      </c>
      <c r="AC89" s="211" t="s">
        <v>154</v>
      </c>
      <c r="AD89" s="211" t="s">
        <v>155</v>
      </c>
      <c r="AE89" s="211" t="s">
        <v>156</v>
      </c>
      <c r="AF89" s="211">
        <v>60868</v>
      </c>
      <c r="AG89" s="211" t="s">
        <v>158</v>
      </c>
      <c r="AH89" s="211">
        <v>10</v>
      </c>
      <c r="AI89" s="211" t="s">
        <v>69</v>
      </c>
      <c r="AJ89" s="211">
        <v>11</v>
      </c>
      <c r="AK89" s="211">
        <v>4110</v>
      </c>
      <c r="AL89" s="211">
        <v>4110</v>
      </c>
      <c r="AM89" s="211">
        <v>291</v>
      </c>
      <c r="AN89" s="212">
        <v>0.80030915050899998</v>
      </c>
      <c r="AO89" s="213">
        <v>0</v>
      </c>
      <c r="AP89" s="214">
        <f t="shared" si="5"/>
        <v>0</v>
      </c>
      <c r="AQ89" s="214">
        <v>4.0209900000000003</v>
      </c>
      <c r="AR89" s="215">
        <v>0.14269000000000001</v>
      </c>
      <c r="AS89" s="214">
        <f t="shared" si="6"/>
        <v>0</v>
      </c>
      <c r="AT89" s="214">
        <f t="shared" si="7"/>
        <v>0</v>
      </c>
      <c r="AU89" s="213">
        <v>0</v>
      </c>
      <c r="AV89" s="213">
        <v>0</v>
      </c>
      <c r="AW89" s="214">
        <f t="shared" si="8"/>
        <v>0</v>
      </c>
      <c r="AX89" s="214">
        <f t="shared" si="9"/>
        <v>0</v>
      </c>
    </row>
    <row r="90" spans="1:50">
      <c r="A90" s="211">
        <v>20</v>
      </c>
      <c r="B90" s="211" t="s">
        <v>153</v>
      </c>
      <c r="C90" s="211" t="s">
        <v>153</v>
      </c>
      <c r="D90" s="211" t="s">
        <v>52</v>
      </c>
      <c r="E90" s="211" t="s">
        <v>53</v>
      </c>
      <c r="F90" s="211" t="s">
        <v>54</v>
      </c>
      <c r="G90" s="211" t="s">
        <v>55</v>
      </c>
      <c r="H90" s="210"/>
      <c r="I90" s="211" t="s">
        <v>136</v>
      </c>
      <c r="J90" s="210"/>
      <c r="K90" s="211">
        <v>0</v>
      </c>
      <c r="L90" s="211">
        <v>0</v>
      </c>
      <c r="M90" s="212">
        <v>0</v>
      </c>
      <c r="N90" s="212">
        <v>0</v>
      </c>
      <c r="O90" s="210"/>
      <c r="P90" s="210"/>
      <c r="Q90" s="211" t="s">
        <v>137</v>
      </c>
      <c r="R90" s="212">
        <v>109.13</v>
      </c>
      <c r="S90" s="212">
        <v>109.13</v>
      </c>
      <c r="T90" s="210"/>
      <c r="U90" s="210"/>
      <c r="V90" s="210"/>
      <c r="W90" s="210"/>
      <c r="X90" s="210"/>
      <c r="Y90" s="210"/>
      <c r="Z90" s="210"/>
      <c r="AA90" s="211" t="s">
        <v>63</v>
      </c>
      <c r="AB90" s="211" t="s">
        <v>64</v>
      </c>
      <c r="AC90" s="211" t="s">
        <v>154</v>
      </c>
      <c r="AD90" s="211" t="s">
        <v>155</v>
      </c>
      <c r="AE90" s="211" t="s">
        <v>156</v>
      </c>
      <c r="AF90" s="211">
        <v>60924</v>
      </c>
      <c r="AG90" s="211" t="s">
        <v>158</v>
      </c>
      <c r="AH90" s="211">
        <v>10</v>
      </c>
      <c r="AI90" s="211" t="s">
        <v>92</v>
      </c>
      <c r="AJ90" s="211">
        <v>1</v>
      </c>
      <c r="AK90" s="211">
        <v>1100</v>
      </c>
      <c r="AL90" s="211">
        <v>1100</v>
      </c>
      <c r="AM90" s="211">
        <v>281</v>
      </c>
      <c r="AN90" s="212">
        <v>7.0383533324199998E-2</v>
      </c>
      <c r="AO90" s="213">
        <v>0</v>
      </c>
      <c r="AP90" s="214">
        <f t="shared" si="5"/>
        <v>0</v>
      </c>
      <c r="AQ90" s="214">
        <v>4.6404160000000001</v>
      </c>
      <c r="AR90" s="215">
        <v>0.80862999999999996</v>
      </c>
      <c r="AS90" s="214">
        <f t="shared" si="6"/>
        <v>0</v>
      </c>
      <c r="AT90" s="214">
        <f t="shared" si="7"/>
        <v>0</v>
      </c>
      <c r="AU90" s="213">
        <v>0</v>
      </c>
      <c r="AV90" s="213">
        <v>0</v>
      </c>
      <c r="AW90" s="214">
        <f t="shared" si="8"/>
        <v>0</v>
      </c>
      <c r="AX90" s="214">
        <f t="shared" si="9"/>
        <v>0</v>
      </c>
    </row>
    <row r="91" spans="1:50">
      <c r="A91" s="211">
        <v>20</v>
      </c>
      <c r="B91" s="211" t="s">
        <v>153</v>
      </c>
      <c r="C91" s="211" t="s">
        <v>153</v>
      </c>
      <c r="D91" s="211" t="s">
        <v>52</v>
      </c>
      <c r="E91" s="211" t="s">
        <v>53</v>
      </c>
      <c r="F91" s="211" t="s">
        <v>54</v>
      </c>
      <c r="G91" s="211" t="s">
        <v>55</v>
      </c>
      <c r="H91" s="210"/>
      <c r="I91" s="211" t="s">
        <v>136</v>
      </c>
      <c r="J91" s="210"/>
      <c r="K91" s="211">
        <v>0</v>
      </c>
      <c r="L91" s="211">
        <v>0</v>
      </c>
      <c r="M91" s="212">
        <v>0</v>
      </c>
      <c r="N91" s="212">
        <v>0</v>
      </c>
      <c r="O91" s="210"/>
      <c r="P91" s="210"/>
      <c r="Q91" s="211" t="s">
        <v>137</v>
      </c>
      <c r="R91" s="212">
        <v>109.13</v>
      </c>
      <c r="S91" s="212">
        <v>109.13</v>
      </c>
      <c r="T91" s="210"/>
      <c r="U91" s="210"/>
      <c r="V91" s="210"/>
      <c r="W91" s="210"/>
      <c r="X91" s="210"/>
      <c r="Y91" s="210"/>
      <c r="Z91" s="210"/>
      <c r="AA91" s="211" t="s">
        <v>63</v>
      </c>
      <c r="AB91" s="211" t="s">
        <v>64</v>
      </c>
      <c r="AC91" s="211" t="s">
        <v>154</v>
      </c>
      <c r="AD91" s="211" t="s">
        <v>155</v>
      </c>
      <c r="AE91" s="211" t="s">
        <v>156</v>
      </c>
      <c r="AF91" s="211">
        <v>60874</v>
      </c>
      <c r="AG91" s="211" t="s">
        <v>158</v>
      </c>
      <c r="AH91" s="211">
        <v>10</v>
      </c>
      <c r="AI91" s="211" t="s">
        <v>71</v>
      </c>
      <c r="AJ91" s="211">
        <v>4</v>
      </c>
      <c r="AK91" s="211">
        <v>1400</v>
      </c>
      <c r="AL91" s="211">
        <v>1400</v>
      </c>
      <c r="AM91" s="211">
        <v>284</v>
      </c>
      <c r="AN91" s="212">
        <v>6.8696649745899993E-2</v>
      </c>
      <c r="AO91" s="213">
        <v>0</v>
      </c>
      <c r="AP91" s="214">
        <f t="shared" si="5"/>
        <v>0</v>
      </c>
      <c r="AQ91" s="214">
        <v>10.044237000000001</v>
      </c>
      <c r="AR91" s="215">
        <v>1.53729</v>
      </c>
      <c r="AS91" s="214">
        <f t="shared" si="6"/>
        <v>0</v>
      </c>
      <c r="AT91" s="214">
        <f t="shared" si="7"/>
        <v>0</v>
      </c>
      <c r="AU91" s="213">
        <v>0</v>
      </c>
      <c r="AV91" s="213">
        <v>0</v>
      </c>
      <c r="AW91" s="214">
        <f t="shared" si="8"/>
        <v>0</v>
      </c>
      <c r="AX91" s="214">
        <f t="shared" si="9"/>
        <v>0</v>
      </c>
    </row>
    <row r="92" spans="1:50">
      <c r="A92" s="211">
        <v>20</v>
      </c>
      <c r="B92" s="211" t="s">
        <v>153</v>
      </c>
      <c r="C92" s="211" t="s">
        <v>153</v>
      </c>
      <c r="D92" s="211" t="s">
        <v>52</v>
      </c>
      <c r="E92" s="211" t="s">
        <v>53</v>
      </c>
      <c r="F92" s="211" t="s">
        <v>54</v>
      </c>
      <c r="G92" s="211" t="s">
        <v>55</v>
      </c>
      <c r="H92" s="210"/>
      <c r="I92" s="211" t="s">
        <v>136</v>
      </c>
      <c r="J92" s="210"/>
      <c r="K92" s="211">
        <v>0</v>
      </c>
      <c r="L92" s="211">
        <v>0</v>
      </c>
      <c r="M92" s="212">
        <v>0</v>
      </c>
      <c r="N92" s="212">
        <v>0</v>
      </c>
      <c r="O92" s="210"/>
      <c r="P92" s="210"/>
      <c r="Q92" s="211" t="s">
        <v>137</v>
      </c>
      <c r="R92" s="212">
        <v>109.13</v>
      </c>
      <c r="S92" s="212">
        <v>109.13</v>
      </c>
      <c r="T92" s="210"/>
      <c r="U92" s="210"/>
      <c r="V92" s="210"/>
      <c r="W92" s="210"/>
      <c r="X92" s="210"/>
      <c r="Y92" s="210"/>
      <c r="Z92" s="210"/>
      <c r="AA92" s="211" t="s">
        <v>63</v>
      </c>
      <c r="AB92" s="211" t="s">
        <v>64</v>
      </c>
      <c r="AC92" s="211" t="s">
        <v>154</v>
      </c>
      <c r="AD92" s="211" t="s">
        <v>155</v>
      </c>
      <c r="AE92" s="211" t="s">
        <v>156</v>
      </c>
      <c r="AF92" s="211">
        <v>60994</v>
      </c>
      <c r="AG92" s="211" t="s">
        <v>158</v>
      </c>
      <c r="AH92" s="211">
        <v>10</v>
      </c>
      <c r="AI92" s="211" t="s">
        <v>92</v>
      </c>
      <c r="AJ92" s="211">
        <v>1</v>
      </c>
      <c r="AK92" s="211">
        <v>1100</v>
      </c>
      <c r="AL92" s="211">
        <v>1100</v>
      </c>
      <c r="AM92" s="211">
        <v>281</v>
      </c>
      <c r="AN92" s="212">
        <v>1.7476720960000001E-2</v>
      </c>
      <c r="AO92" s="213">
        <v>0</v>
      </c>
      <c r="AP92" s="214">
        <f t="shared" si="5"/>
        <v>0</v>
      </c>
      <c r="AQ92" s="214">
        <v>4.6404160000000001</v>
      </c>
      <c r="AR92" s="215">
        <v>0.80862999999999996</v>
      </c>
      <c r="AS92" s="214">
        <f t="shared" si="6"/>
        <v>0</v>
      </c>
      <c r="AT92" s="214">
        <f t="shared" si="7"/>
        <v>0</v>
      </c>
      <c r="AU92" s="213">
        <v>0</v>
      </c>
      <c r="AV92" s="213">
        <v>0</v>
      </c>
      <c r="AW92" s="214">
        <f t="shared" si="8"/>
        <v>0</v>
      </c>
      <c r="AX92" s="214">
        <f t="shared" si="9"/>
        <v>0</v>
      </c>
    </row>
    <row r="93" spans="1:50">
      <c r="A93" s="211">
        <v>20</v>
      </c>
      <c r="B93" s="211" t="s">
        <v>153</v>
      </c>
      <c r="C93" s="211" t="s">
        <v>153</v>
      </c>
      <c r="D93" s="211" t="s">
        <v>52</v>
      </c>
      <c r="E93" s="211" t="s">
        <v>53</v>
      </c>
      <c r="F93" s="211" t="s">
        <v>54</v>
      </c>
      <c r="G93" s="211" t="s">
        <v>55</v>
      </c>
      <c r="H93" s="210"/>
      <c r="I93" s="211" t="s">
        <v>136</v>
      </c>
      <c r="J93" s="210"/>
      <c r="K93" s="211">
        <v>0</v>
      </c>
      <c r="L93" s="211">
        <v>0</v>
      </c>
      <c r="M93" s="212">
        <v>0</v>
      </c>
      <c r="N93" s="212">
        <v>0</v>
      </c>
      <c r="O93" s="210"/>
      <c r="P93" s="210"/>
      <c r="Q93" s="211" t="s">
        <v>137</v>
      </c>
      <c r="R93" s="212">
        <v>109.13</v>
      </c>
      <c r="S93" s="212">
        <v>109.13</v>
      </c>
      <c r="T93" s="210"/>
      <c r="U93" s="210"/>
      <c r="V93" s="210"/>
      <c r="W93" s="210"/>
      <c r="X93" s="210"/>
      <c r="Y93" s="210"/>
      <c r="Z93" s="210"/>
      <c r="AA93" s="211" t="s">
        <v>63</v>
      </c>
      <c r="AB93" s="211" t="s">
        <v>64</v>
      </c>
      <c r="AC93" s="211" t="s">
        <v>154</v>
      </c>
      <c r="AD93" s="211" t="s">
        <v>155</v>
      </c>
      <c r="AE93" s="211" t="s">
        <v>156</v>
      </c>
      <c r="AF93" s="211">
        <v>60868</v>
      </c>
      <c r="AG93" s="211" t="s">
        <v>158</v>
      </c>
      <c r="AH93" s="211">
        <v>10</v>
      </c>
      <c r="AI93" s="211" t="s">
        <v>69</v>
      </c>
      <c r="AJ93" s="211">
        <v>11</v>
      </c>
      <c r="AK93" s="211">
        <v>4110</v>
      </c>
      <c r="AL93" s="211">
        <v>4110</v>
      </c>
      <c r="AM93" s="211">
        <v>291</v>
      </c>
      <c r="AN93" s="212">
        <v>1.27904303604</v>
      </c>
      <c r="AO93" s="213">
        <v>0</v>
      </c>
      <c r="AP93" s="214">
        <f t="shared" si="5"/>
        <v>0</v>
      </c>
      <c r="AQ93" s="214">
        <v>4.0209900000000003</v>
      </c>
      <c r="AR93" s="215">
        <v>0.14269000000000001</v>
      </c>
      <c r="AS93" s="214">
        <f t="shared" si="6"/>
        <v>0</v>
      </c>
      <c r="AT93" s="214">
        <f t="shared" si="7"/>
        <v>0</v>
      </c>
      <c r="AU93" s="213">
        <v>0</v>
      </c>
      <c r="AV93" s="213">
        <v>0</v>
      </c>
      <c r="AW93" s="214">
        <f t="shared" si="8"/>
        <v>0</v>
      </c>
      <c r="AX93" s="214">
        <f t="shared" si="9"/>
        <v>0</v>
      </c>
    </row>
    <row r="94" spans="1:50">
      <c r="A94" s="211">
        <v>20</v>
      </c>
      <c r="B94" s="211" t="s">
        <v>153</v>
      </c>
      <c r="C94" s="211" t="s">
        <v>153</v>
      </c>
      <c r="D94" s="211" t="s">
        <v>52</v>
      </c>
      <c r="E94" s="211" t="s">
        <v>53</v>
      </c>
      <c r="F94" s="211" t="s">
        <v>54</v>
      </c>
      <c r="G94" s="211" t="s">
        <v>55</v>
      </c>
      <c r="H94" s="210"/>
      <c r="I94" s="211" t="s">
        <v>136</v>
      </c>
      <c r="J94" s="210"/>
      <c r="K94" s="211">
        <v>0</v>
      </c>
      <c r="L94" s="211">
        <v>0</v>
      </c>
      <c r="M94" s="212">
        <v>0</v>
      </c>
      <c r="N94" s="212">
        <v>0</v>
      </c>
      <c r="O94" s="210"/>
      <c r="P94" s="210"/>
      <c r="Q94" s="211" t="s">
        <v>137</v>
      </c>
      <c r="R94" s="212">
        <v>109.13</v>
      </c>
      <c r="S94" s="212">
        <v>109.13</v>
      </c>
      <c r="T94" s="210"/>
      <c r="U94" s="210"/>
      <c r="V94" s="210"/>
      <c r="W94" s="210"/>
      <c r="X94" s="210"/>
      <c r="Y94" s="210"/>
      <c r="Z94" s="210"/>
      <c r="AA94" s="211" t="s">
        <v>63</v>
      </c>
      <c r="AB94" s="211" t="s">
        <v>64</v>
      </c>
      <c r="AC94" s="211" t="s">
        <v>154</v>
      </c>
      <c r="AD94" s="211" t="s">
        <v>155</v>
      </c>
      <c r="AE94" s="211" t="s">
        <v>156</v>
      </c>
      <c r="AF94" s="211">
        <v>61064</v>
      </c>
      <c r="AG94" s="211" t="s">
        <v>158</v>
      </c>
      <c r="AH94" s="211">
        <v>10</v>
      </c>
      <c r="AI94" s="211" t="s">
        <v>122</v>
      </c>
      <c r="AJ94" s="211">
        <v>9</v>
      </c>
      <c r="AK94" s="211">
        <v>2210</v>
      </c>
      <c r="AL94" s="211">
        <v>2210</v>
      </c>
      <c r="AM94" s="211">
        <v>289</v>
      </c>
      <c r="AN94" s="212">
        <v>8.4394582223700006E-6</v>
      </c>
      <c r="AO94" s="213">
        <v>0</v>
      </c>
      <c r="AP94" s="214">
        <f t="shared" si="5"/>
        <v>0</v>
      </c>
      <c r="AQ94" s="214">
        <v>5.4951119999999998</v>
      </c>
      <c r="AR94" s="215">
        <v>1.07717</v>
      </c>
      <c r="AS94" s="214">
        <f t="shared" si="6"/>
        <v>0</v>
      </c>
      <c r="AT94" s="214">
        <f t="shared" si="7"/>
        <v>0</v>
      </c>
      <c r="AU94" s="213">
        <v>0</v>
      </c>
      <c r="AV94" s="213">
        <v>0</v>
      </c>
      <c r="AW94" s="214">
        <f t="shared" si="8"/>
        <v>0</v>
      </c>
      <c r="AX94" s="214">
        <f t="shared" si="9"/>
        <v>0</v>
      </c>
    </row>
    <row r="95" spans="1:50">
      <c r="A95" s="211">
        <v>20</v>
      </c>
      <c r="B95" s="211" t="s">
        <v>153</v>
      </c>
      <c r="C95" s="211" t="s">
        <v>153</v>
      </c>
      <c r="D95" s="211" t="s">
        <v>52</v>
      </c>
      <c r="E95" s="211" t="s">
        <v>53</v>
      </c>
      <c r="F95" s="211" t="s">
        <v>54</v>
      </c>
      <c r="G95" s="211" t="s">
        <v>55</v>
      </c>
      <c r="H95" s="210"/>
      <c r="I95" s="211" t="s">
        <v>136</v>
      </c>
      <c r="J95" s="210"/>
      <c r="K95" s="211">
        <v>0</v>
      </c>
      <c r="L95" s="211">
        <v>0</v>
      </c>
      <c r="M95" s="212">
        <v>0</v>
      </c>
      <c r="N95" s="212">
        <v>0</v>
      </c>
      <c r="O95" s="210"/>
      <c r="P95" s="210"/>
      <c r="Q95" s="211" t="s">
        <v>137</v>
      </c>
      <c r="R95" s="212">
        <v>109.13</v>
      </c>
      <c r="S95" s="212">
        <v>109.13</v>
      </c>
      <c r="T95" s="210"/>
      <c r="U95" s="210"/>
      <c r="V95" s="210"/>
      <c r="W95" s="210"/>
      <c r="X95" s="210"/>
      <c r="Y95" s="210"/>
      <c r="Z95" s="210"/>
      <c r="AA95" s="211" t="s">
        <v>63</v>
      </c>
      <c r="AB95" s="211" t="s">
        <v>64</v>
      </c>
      <c r="AC95" s="211" t="s">
        <v>154</v>
      </c>
      <c r="AD95" s="211" t="s">
        <v>155</v>
      </c>
      <c r="AE95" s="211" t="s">
        <v>156</v>
      </c>
      <c r="AF95" s="211">
        <v>60717</v>
      </c>
      <c r="AG95" s="211" t="s">
        <v>158</v>
      </c>
      <c r="AH95" s="211">
        <v>10</v>
      </c>
      <c r="AI95" s="211" t="s">
        <v>69</v>
      </c>
      <c r="AJ95" s="211">
        <v>11</v>
      </c>
      <c r="AK95" s="211">
        <v>4340</v>
      </c>
      <c r="AL95" s="211">
        <v>4340</v>
      </c>
      <c r="AM95" s="211">
        <v>291</v>
      </c>
      <c r="AN95" s="212">
        <v>0.98116189162699996</v>
      </c>
      <c r="AO95" s="213">
        <v>0</v>
      </c>
      <c r="AP95" s="214">
        <f t="shared" si="5"/>
        <v>0</v>
      </c>
      <c r="AQ95" s="214">
        <v>4.0209900000000003</v>
      </c>
      <c r="AR95" s="215">
        <v>0.14269000000000001</v>
      </c>
      <c r="AS95" s="214">
        <f t="shared" si="6"/>
        <v>0</v>
      </c>
      <c r="AT95" s="214">
        <f t="shared" si="7"/>
        <v>0</v>
      </c>
      <c r="AU95" s="213">
        <v>0</v>
      </c>
      <c r="AV95" s="213">
        <v>0</v>
      </c>
      <c r="AW95" s="214">
        <f t="shared" si="8"/>
        <v>0</v>
      </c>
      <c r="AX95" s="214">
        <f t="shared" si="9"/>
        <v>0</v>
      </c>
    </row>
    <row r="96" spans="1:50">
      <c r="A96" s="211">
        <v>20</v>
      </c>
      <c r="B96" s="211" t="s">
        <v>153</v>
      </c>
      <c r="C96" s="211" t="s">
        <v>153</v>
      </c>
      <c r="D96" s="211" t="s">
        <v>52</v>
      </c>
      <c r="E96" s="211" t="s">
        <v>53</v>
      </c>
      <c r="F96" s="211" t="s">
        <v>54</v>
      </c>
      <c r="G96" s="211" t="s">
        <v>55</v>
      </c>
      <c r="H96" s="210"/>
      <c r="I96" s="211" t="s">
        <v>136</v>
      </c>
      <c r="J96" s="210"/>
      <c r="K96" s="211">
        <v>0</v>
      </c>
      <c r="L96" s="211">
        <v>0</v>
      </c>
      <c r="M96" s="212">
        <v>0</v>
      </c>
      <c r="N96" s="212">
        <v>0</v>
      </c>
      <c r="O96" s="210"/>
      <c r="P96" s="210"/>
      <c r="Q96" s="211" t="s">
        <v>137</v>
      </c>
      <c r="R96" s="212">
        <v>109.13</v>
      </c>
      <c r="S96" s="212">
        <v>109.13</v>
      </c>
      <c r="T96" s="210"/>
      <c r="U96" s="210"/>
      <c r="V96" s="210"/>
      <c r="W96" s="210"/>
      <c r="X96" s="210"/>
      <c r="Y96" s="210"/>
      <c r="Z96" s="210"/>
      <c r="AA96" s="211" t="s">
        <v>63</v>
      </c>
      <c r="AB96" s="211" t="s">
        <v>64</v>
      </c>
      <c r="AC96" s="211" t="s">
        <v>154</v>
      </c>
      <c r="AD96" s="211" t="s">
        <v>155</v>
      </c>
      <c r="AE96" s="211" t="s">
        <v>156</v>
      </c>
      <c r="AF96" s="211">
        <v>60737</v>
      </c>
      <c r="AG96" s="211" t="s">
        <v>158</v>
      </c>
      <c r="AH96" s="211">
        <v>10</v>
      </c>
      <c r="AI96" s="211" t="s">
        <v>71</v>
      </c>
      <c r="AJ96" s="211">
        <v>4</v>
      </c>
      <c r="AK96" s="211">
        <v>1400</v>
      </c>
      <c r="AL96" s="211">
        <v>1400</v>
      </c>
      <c r="AM96" s="211">
        <v>284</v>
      </c>
      <c r="AN96" s="212">
        <v>0.17187824684</v>
      </c>
      <c r="AO96" s="213">
        <v>0</v>
      </c>
      <c r="AP96" s="214">
        <f t="shared" si="5"/>
        <v>0</v>
      </c>
      <c r="AQ96" s="214">
        <v>10.044237000000001</v>
      </c>
      <c r="AR96" s="215">
        <v>1.53729</v>
      </c>
      <c r="AS96" s="214">
        <f t="shared" si="6"/>
        <v>0</v>
      </c>
      <c r="AT96" s="214">
        <f t="shared" si="7"/>
        <v>0</v>
      </c>
      <c r="AU96" s="213">
        <v>0</v>
      </c>
      <c r="AV96" s="213">
        <v>0</v>
      </c>
      <c r="AW96" s="214">
        <f t="shared" si="8"/>
        <v>0</v>
      </c>
      <c r="AX96" s="214">
        <f t="shared" si="9"/>
        <v>0</v>
      </c>
    </row>
    <row r="97" spans="1:50">
      <c r="A97" s="211">
        <v>20</v>
      </c>
      <c r="B97" s="211" t="s">
        <v>153</v>
      </c>
      <c r="C97" s="211" t="s">
        <v>153</v>
      </c>
      <c r="D97" s="211" t="s">
        <v>52</v>
      </c>
      <c r="E97" s="211" t="s">
        <v>53</v>
      </c>
      <c r="F97" s="211" t="s">
        <v>54</v>
      </c>
      <c r="G97" s="211" t="s">
        <v>55</v>
      </c>
      <c r="H97" s="210"/>
      <c r="I97" s="211" t="s">
        <v>136</v>
      </c>
      <c r="J97" s="210"/>
      <c r="K97" s="211">
        <v>0</v>
      </c>
      <c r="L97" s="211">
        <v>0</v>
      </c>
      <c r="M97" s="212">
        <v>0</v>
      </c>
      <c r="N97" s="212">
        <v>0</v>
      </c>
      <c r="O97" s="210"/>
      <c r="P97" s="210"/>
      <c r="Q97" s="211" t="s">
        <v>137</v>
      </c>
      <c r="R97" s="212">
        <v>109.13</v>
      </c>
      <c r="S97" s="212">
        <v>109.13</v>
      </c>
      <c r="T97" s="210"/>
      <c r="U97" s="210"/>
      <c r="V97" s="210"/>
      <c r="W97" s="210"/>
      <c r="X97" s="210"/>
      <c r="Y97" s="210"/>
      <c r="Z97" s="210"/>
      <c r="AA97" s="211" t="s">
        <v>63</v>
      </c>
      <c r="AB97" s="211" t="s">
        <v>64</v>
      </c>
      <c r="AC97" s="211" t="s">
        <v>154</v>
      </c>
      <c r="AD97" s="211" t="s">
        <v>155</v>
      </c>
      <c r="AE97" s="211" t="s">
        <v>156</v>
      </c>
      <c r="AF97" s="211">
        <v>60659</v>
      </c>
      <c r="AG97" s="211" t="s">
        <v>158</v>
      </c>
      <c r="AH97" s="211">
        <v>10</v>
      </c>
      <c r="AI97" s="211" t="s">
        <v>92</v>
      </c>
      <c r="AJ97" s="211">
        <v>1</v>
      </c>
      <c r="AK97" s="211">
        <v>1100</v>
      </c>
      <c r="AL97" s="211">
        <v>1100</v>
      </c>
      <c r="AM97" s="211">
        <v>281</v>
      </c>
      <c r="AN97" s="212">
        <v>1.20259546801E-5</v>
      </c>
      <c r="AO97" s="213">
        <v>0</v>
      </c>
      <c r="AP97" s="214">
        <f t="shared" si="5"/>
        <v>0</v>
      </c>
      <c r="AQ97" s="214">
        <v>4.6404160000000001</v>
      </c>
      <c r="AR97" s="215">
        <v>0.80862999999999996</v>
      </c>
      <c r="AS97" s="214">
        <f t="shared" si="6"/>
        <v>0</v>
      </c>
      <c r="AT97" s="214">
        <f t="shared" si="7"/>
        <v>0</v>
      </c>
      <c r="AU97" s="213">
        <v>0</v>
      </c>
      <c r="AV97" s="213">
        <v>0</v>
      </c>
      <c r="AW97" s="214">
        <f t="shared" si="8"/>
        <v>0</v>
      </c>
      <c r="AX97" s="214">
        <f t="shared" si="9"/>
        <v>0</v>
      </c>
    </row>
    <row r="98" spans="1:50">
      <c r="A98" s="211">
        <v>20</v>
      </c>
      <c r="B98" s="211" t="s">
        <v>153</v>
      </c>
      <c r="C98" s="211" t="s">
        <v>153</v>
      </c>
      <c r="D98" s="211" t="s">
        <v>52</v>
      </c>
      <c r="E98" s="211" t="s">
        <v>53</v>
      </c>
      <c r="F98" s="211" t="s">
        <v>54</v>
      </c>
      <c r="G98" s="211" t="s">
        <v>55</v>
      </c>
      <c r="H98" s="210"/>
      <c r="I98" s="211" t="s">
        <v>136</v>
      </c>
      <c r="J98" s="210"/>
      <c r="K98" s="211">
        <v>0</v>
      </c>
      <c r="L98" s="211">
        <v>0</v>
      </c>
      <c r="M98" s="212">
        <v>0</v>
      </c>
      <c r="N98" s="212">
        <v>0</v>
      </c>
      <c r="O98" s="210"/>
      <c r="P98" s="210"/>
      <c r="Q98" s="211" t="s">
        <v>137</v>
      </c>
      <c r="R98" s="212">
        <v>109.13</v>
      </c>
      <c r="S98" s="212">
        <v>109.13</v>
      </c>
      <c r="T98" s="210"/>
      <c r="U98" s="210"/>
      <c r="V98" s="210"/>
      <c r="W98" s="210"/>
      <c r="X98" s="210"/>
      <c r="Y98" s="210"/>
      <c r="Z98" s="210"/>
      <c r="AA98" s="211" t="s">
        <v>63</v>
      </c>
      <c r="AB98" s="211" t="s">
        <v>64</v>
      </c>
      <c r="AC98" s="211" t="s">
        <v>154</v>
      </c>
      <c r="AD98" s="211" t="s">
        <v>155</v>
      </c>
      <c r="AE98" s="211" t="s">
        <v>156</v>
      </c>
      <c r="AF98" s="211">
        <v>60834</v>
      </c>
      <c r="AG98" s="211" t="s">
        <v>158</v>
      </c>
      <c r="AH98" s="211">
        <v>10</v>
      </c>
      <c r="AI98" s="211" t="s">
        <v>69</v>
      </c>
      <c r="AJ98" s="211">
        <v>11</v>
      </c>
      <c r="AK98" s="211">
        <v>4110</v>
      </c>
      <c r="AL98" s="211">
        <v>4110</v>
      </c>
      <c r="AM98" s="211">
        <v>291</v>
      </c>
      <c r="AN98" s="212">
        <v>0.37083234659800002</v>
      </c>
      <c r="AO98" s="213">
        <v>0</v>
      </c>
      <c r="AP98" s="214">
        <f t="shared" si="5"/>
        <v>0</v>
      </c>
      <c r="AQ98" s="214">
        <v>4.0209900000000003</v>
      </c>
      <c r="AR98" s="215">
        <v>0.14269000000000001</v>
      </c>
      <c r="AS98" s="214">
        <f t="shared" si="6"/>
        <v>0</v>
      </c>
      <c r="AT98" s="214">
        <f t="shared" si="7"/>
        <v>0</v>
      </c>
      <c r="AU98" s="213">
        <v>0</v>
      </c>
      <c r="AV98" s="213">
        <v>0</v>
      </c>
      <c r="AW98" s="214">
        <f t="shared" si="8"/>
        <v>0</v>
      </c>
      <c r="AX98" s="214">
        <f t="shared" si="9"/>
        <v>0</v>
      </c>
    </row>
    <row r="99" spans="1:50">
      <c r="A99" s="211">
        <v>20</v>
      </c>
      <c r="B99" s="211" t="s">
        <v>153</v>
      </c>
      <c r="C99" s="211" t="s">
        <v>153</v>
      </c>
      <c r="D99" s="211" t="s">
        <v>52</v>
      </c>
      <c r="E99" s="211" t="s">
        <v>53</v>
      </c>
      <c r="F99" s="211" t="s">
        <v>54</v>
      </c>
      <c r="G99" s="211" t="s">
        <v>55</v>
      </c>
      <c r="H99" s="210"/>
      <c r="I99" s="211" t="s">
        <v>136</v>
      </c>
      <c r="J99" s="210"/>
      <c r="K99" s="211">
        <v>0</v>
      </c>
      <c r="L99" s="211">
        <v>0</v>
      </c>
      <c r="M99" s="212">
        <v>0</v>
      </c>
      <c r="N99" s="212">
        <v>0</v>
      </c>
      <c r="O99" s="210"/>
      <c r="P99" s="210"/>
      <c r="Q99" s="211" t="s">
        <v>137</v>
      </c>
      <c r="R99" s="212">
        <v>109.13</v>
      </c>
      <c r="S99" s="212">
        <v>109.13</v>
      </c>
      <c r="T99" s="210"/>
      <c r="U99" s="210"/>
      <c r="V99" s="210"/>
      <c r="W99" s="210"/>
      <c r="X99" s="210"/>
      <c r="Y99" s="210"/>
      <c r="Z99" s="210"/>
      <c r="AA99" s="211" t="s">
        <v>63</v>
      </c>
      <c r="AB99" s="211" t="s">
        <v>64</v>
      </c>
      <c r="AC99" s="211" t="s">
        <v>154</v>
      </c>
      <c r="AD99" s="211" t="s">
        <v>155</v>
      </c>
      <c r="AE99" s="211" t="s">
        <v>156</v>
      </c>
      <c r="AF99" s="211">
        <v>61128</v>
      </c>
      <c r="AG99" s="211" t="s">
        <v>158</v>
      </c>
      <c r="AH99" s="211">
        <v>10</v>
      </c>
      <c r="AI99" s="211" t="s">
        <v>92</v>
      </c>
      <c r="AJ99" s="211">
        <v>1</v>
      </c>
      <c r="AK99" s="211">
        <v>1100</v>
      </c>
      <c r="AL99" s="211">
        <v>1100</v>
      </c>
      <c r="AM99" s="211">
        <v>281</v>
      </c>
      <c r="AN99" s="212">
        <v>2.0295876980099998</v>
      </c>
      <c r="AO99" s="213">
        <v>0</v>
      </c>
      <c r="AP99" s="214">
        <f t="shared" si="5"/>
        <v>0</v>
      </c>
      <c r="AQ99" s="214">
        <v>4.6404160000000001</v>
      </c>
      <c r="AR99" s="215">
        <v>0.80862999999999996</v>
      </c>
      <c r="AS99" s="214">
        <f t="shared" si="6"/>
        <v>0</v>
      </c>
      <c r="AT99" s="214">
        <f t="shared" si="7"/>
        <v>0</v>
      </c>
      <c r="AU99" s="213">
        <v>0</v>
      </c>
      <c r="AV99" s="213">
        <v>0</v>
      </c>
      <c r="AW99" s="214">
        <f t="shared" si="8"/>
        <v>0</v>
      </c>
      <c r="AX99" s="214">
        <f t="shared" si="9"/>
        <v>0</v>
      </c>
    </row>
    <row r="100" spans="1:50">
      <c r="A100" s="211">
        <v>20</v>
      </c>
      <c r="B100" s="211" t="s">
        <v>153</v>
      </c>
      <c r="C100" s="211" t="s">
        <v>153</v>
      </c>
      <c r="D100" s="211" t="s">
        <v>52</v>
      </c>
      <c r="E100" s="211" t="s">
        <v>53</v>
      </c>
      <c r="F100" s="211" t="s">
        <v>54</v>
      </c>
      <c r="G100" s="211" t="s">
        <v>55</v>
      </c>
      <c r="H100" s="210"/>
      <c r="I100" s="211" t="s">
        <v>136</v>
      </c>
      <c r="J100" s="210"/>
      <c r="K100" s="211">
        <v>0</v>
      </c>
      <c r="L100" s="211">
        <v>0</v>
      </c>
      <c r="M100" s="212">
        <v>0</v>
      </c>
      <c r="N100" s="212">
        <v>0</v>
      </c>
      <c r="O100" s="210"/>
      <c r="P100" s="210"/>
      <c r="Q100" s="211" t="s">
        <v>137</v>
      </c>
      <c r="R100" s="212">
        <v>109.13</v>
      </c>
      <c r="S100" s="212">
        <v>109.13</v>
      </c>
      <c r="T100" s="210"/>
      <c r="U100" s="210"/>
      <c r="V100" s="210"/>
      <c r="W100" s="210"/>
      <c r="X100" s="210"/>
      <c r="Y100" s="210"/>
      <c r="Z100" s="210"/>
      <c r="AA100" s="211" t="s">
        <v>63</v>
      </c>
      <c r="AB100" s="211" t="s">
        <v>64</v>
      </c>
      <c r="AC100" s="211" t="s">
        <v>154</v>
      </c>
      <c r="AD100" s="211" t="s">
        <v>155</v>
      </c>
      <c r="AE100" s="211" t="s">
        <v>156</v>
      </c>
      <c r="AF100" s="211">
        <v>60834</v>
      </c>
      <c r="AG100" s="211" t="s">
        <v>158</v>
      </c>
      <c r="AH100" s="211">
        <v>10</v>
      </c>
      <c r="AI100" s="211" t="s">
        <v>69</v>
      </c>
      <c r="AJ100" s="211">
        <v>11</v>
      </c>
      <c r="AK100" s="211">
        <v>4110</v>
      </c>
      <c r="AL100" s="211">
        <v>4110</v>
      </c>
      <c r="AM100" s="211">
        <v>291</v>
      </c>
      <c r="AN100" s="212">
        <v>0.30167996717899997</v>
      </c>
      <c r="AO100" s="213">
        <v>0</v>
      </c>
      <c r="AP100" s="214">
        <f t="shared" si="5"/>
        <v>0</v>
      </c>
      <c r="AQ100" s="214">
        <v>4.0209900000000003</v>
      </c>
      <c r="AR100" s="215">
        <v>0.14269000000000001</v>
      </c>
      <c r="AS100" s="214">
        <f t="shared" si="6"/>
        <v>0</v>
      </c>
      <c r="AT100" s="214">
        <f t="shared" si="7"/>
        <v>0</v>
      </c>
      <c r="AU100" s="213">
        <v>0</v>
      </c>
      <c r="AV100" s="213">
        <v>0</v>
      </c>
      <c r="AW100" s="214">
        <f t="shared" si="8"/>
        <v>0</v>
      </c>
      <c r="AX100" s="214">
        <f t="shared" si="9"/>
        <v>0</v>
      </c>
    </row>
    <row r="101" spans="1:50">
      <c r="A101" s="211">
        <v>20</v>
      </c>
      <c r="B101" s="211" t="s">
        <v>153</v>
      </c>
      <c r="C101" s="211" t="s">
        <v>153</v>
      </c>
      <c r="D101" s="211" t="s">
        <v>52</v>
      </c>
      <c r="E101" s="211" t="s">
        <v>53</v>
      </c>
      <c r="F101" s="211" t="s">
        <v>54</v>
      </c>
      <c r="G101" s="211" t="s">
        <v>55</v>
      </c>
      <c r="H101" s="210"/>
      <c r="I101" s="211" t="s">
        <v>136</v>
      </c>
      <c r="J101" s="210"/>
      <c r="K101" s="211">
        <v>0</v>
      </c>
      <c r="L101" s="211">
        <v>0</v>
      </c>
      <c r="M101" s="212">
        <v>0</v>
      </c>
      <c r="N101" s="212">
        <v>0</v>
      </c>
      <c r="O101" s="210"/>
      <c r="P101" s="210"/>
      <c r="Q101" s="211" t="s">
        <v>137</v>
      </c>
      <c r="R101" s="212">
        <v>109.13</v>
      </c>
      <c r="S101" s="212">
        <v>109.13</v>
      </c>
      <c r="T101" s="210"/>
      <c r="U101" s="210"/>
      <c r="V101" s="210"/>
      <c r="W101" s="210"/>
      <c r="X101" s="210"/>
      <c r="Y101" s="210"/>
      <c r="Z101" s="210"/>
      <c r="AA101" s="211" t="s">
        <v>63</v>
      </c>
      <c r="AB101" s="211" t="s">
        <v>64</v>
      </c>
      <c r="AC101" s="211" t="s">
        <v>154</v>
      </c>
      <c r="AD101" s="211" t="s">
        <v>155</v>
      </c>
      <c r="AE101" s="211" t="s">
        <v>156</v>
      </c>
      <c r="AF101" s="211">
        <v>61240</v>
      </c>
      <c r="AG101" s="211" t="s">
        <v>158</v>
      </c>
      <c r="AH101" s="211">
        <v>10</v>
      </c>
      <c r="AI101" s="211" t="s">
        <v>92</v>
      </c>
      <c r="AJ101" s="211">
        <v>1</v>
      </c>
      <c r="AK101" s="211">
        <v>1100</v>
      </c>
      <c r="AL101" s="211">
        <v>1100</v>
      </c>
      <c r="AM101" s="211">
        <v>281</v>
      </c>
      <c r="AN101" s="212">
        <v>0.98649343818000002</v>
      </c>
      <c r="AO101" s="213">
        <v>0</v>
      </c>
      <c r="AP101" s="214">
        <f t="shared" si="5"/>
        <v>0</v>
      </c>
      <c r="AQ101" s="214">
        <v>4.6404160000000001</v>
      </c>
      <c r="AR101" s="215">
        <v>0.80862999999999996</v>
      </c>
      <c r="AS101" s="214">
        <f t="shared" si="6"/>
        <v>0</v>
      </c>
      <c r="AT101" s="214">
        <f t="shared" si="7"/>
        <v>0</v>
      </c>
      <c r="AU101" s="213">
        <v>0</v>
      </c>
      <c r="AV101" s="213">
        <v>0</v>
      </c>
      <c r="AW101" s="214">
        <f t="shared" si="8"/>
        <v>0</v>
      </c>
      <c r="AX101" s="214">
        <f t="shared" si="9"/>
        <v>0</v>
      </c>
    </row>
    <row r="102" spans="1:50">
      <c r="A102" s="211">
        <v>20</v>
      </c>
      <c r="B102" s="211" t="s">
        <v>153</v>
      </c>
      <c r="C102" s="211" t="s">
        <v>153</v>
      </c>
      <c r="D102" s="211" t="s">
        <v>52</v>
      </c>
      <c r="E102" s="211" t="s">
        <v>53</v>
      </c>
      <c r="F102" s="211" t="s">
        <v>54</v>
      </c>
      <c r="G102" s="211" t="s">
        <v>55</v>
      </c>
      <c r="H102" s="210"/>
      <c r="I102" s="211" t="s">
        <v>136</v>
      </c>
      <c r="J102" s="210"/>
      <c r="K102" s="211">
        <v>0</v>
      </c>
      <c r="L102" s="211">
        <v>0</v>
      </c>
      <c r="M102" s="212">
        <v>0</v>
      </c>
      <c r="N102" s="212">
        <v>0</v>
      </c>
      <c r="O102" s="210"/>
      <c r="P102" s="210"/>
      <c r="Q102" s="211" t="s">
        <v>137</v>
      </c>
      <c r="R102" s="212">
        <v>109.13</v>
      </c>
      <c r="S102" s="212">
        <v>109.13</v>
      </c>
      <c r="T102" s="210"/>
      <c r="U102" s="210"/>
      <c r="V102" s="210"/>
      <c r="W102" s="210"/>
      <c r="X102" s="210"/>
      <c r="Y102" s="210"/>
      <c r="Z102" s="210"/>
      <c r="AA102" s="211" t="s">
        <v>63</v>
      </c>
      <c r="AB102" s="211" t="s">
        <v>64</v>
      </c>
      <c r="AC102" s="211" t="s">
        <v>154</v>
      </c>
      <c r="AD102" s="211" t="s">
        <v>155</v>
      </c>
      <c r="AE102" s="211" t="s">
        <v>156</v>
      </c>
      <c r="AF102" s="211">
        <v>61119</v>
      </c>
      <c r="AG102" s="211" t="s">
        <v>158</v>
      </c>
      <c r="AH102" s="211">
        <v>10</v>
      </c>
      <c r="AI102" s="211" t="s">
        <v>90</v>
      </c>
      <c r="AJ102" s="211">
        <v>7</v>
      </c>
      <c r="AK102" s="211">
        <v>2110</v>
      </c>
      <c r="AL102" s="211">
        <v>2110</v>
      </c>
      <c r="AM102" s="211">
        <v>287</v>
      </c>
      <c r="AN102" s="212">
        <v>0.29636812625100001</v>
      </c>
      <c r="AO102" s="213">
        <v>0</v>
      </c>
      <c r="AP102" s="214">
        <f t="shared" si="5"/>
        <v>0</v>
      </c>
      <c r="AQ102" s="214">
        <v>7.1824620000000001</v>
      </c>
      <c r="AR102" s="215">
        <v>1.2171000000000001</v>
      </c>
      <c r="AS102" s="214">
        <f t="shared" si="6"/>
        <v>0</v>
      </c>
      <c r="AT102" s="214">
        <f t="shared" si="7"/>
        <v>0</v>
      </c>
      <c r="AU102" s="213">
        <v>0</v>
      </c>
      <c r="AV102" s="213">
        <v>0</v>
      </c>
      <c r="AW102" s="214">
        <f t="shared" si="8"/>
        <v>0</v>
      </c>
      <c r="AX102" s="214">
        <f t="shared" si="9"/>
        <v>0</v>
      </c>
    </row>
    <row r="103" spans="1:50">
      <c r="A103" s="211">
        <v>20</v>
      </c>
      <c r="B103" s="211" t="s">
        <v>153</v>
      </c>
      <c r="C103" s="211" t="s">
        <v>153</v>
      </c>
      <c r="D103" s="211" t="s">
        <v>52</v>
      </c>
      <c r="E103" s="211" t="s">
        <v>53</v>
      </c>
      <c r="F103" s="211" t="s">
        <v>54</v>
      </c>
      <c r="G103" s="211" t="s">
        <v>55</v>
      </c>
      <c r="H103" s="210"/>
      <c r="I103" s="211" t="s">
        <v>136</v>
      </c>
      <c r="J103" s="210"/>
      <c r="K103" s="211">
        <v>0</v>
      </c>
      <c r="L103" s="211">
        <v>0</v>
      </c>
      <c r="M103" s="212">
        <v>0</v>
      </c>
      <c r="N103" s="212">
        <v>0</v>
      </c>
      <c r="O103" s="210"/>
      <c r="P103" s="210"/>
      <c r="Q103" s="211" t="s">
        <v>137</v>
      </c>
      <c r="R103" s="212">
        <v>109.13</v>
      </c>
      <c r="S103" s="212">
        <v>109.13</v>
      </c>
      <c r="T103" s="210"/>
      <c r="U103" s="210"/>
      <c r="V103" s="210"/>
      <c r="W103" s="210"/>
      <c r="X103" s="210"/>
      <c r="Y103" s="210"/>
      <c r="Z103" s="210"/>
      <c r="AA103" s="211" t="s">
        <v>63</v>
      </c>
      <c r="AB103" s="211" t="s">
        <v>64</v>
      </c>
      <c r="AC103" s="211" t="s">
        <v>154</v>
      </c>
      <c r="AD103" s="211" t="s">
        <v>155</v>
      </c>
      <c r="AE103" s="211" t="s">
        <v>156</v>
      </c>
      <c r="AF103" s="211">
        <v>61709</v>
      </c>
      <c r="AG103" s="211" t="s">
        <v>159</v>
      </c>
      <c r="AH103" s="211">
        <v>8</v>
      </c>
      <c r="AI103" s="211" t="s">
        <v>71</v>
      </c>
      <c r="AJ103" s="211">
        <v>4</v>
      </c>
      <c r="AK103" s="211">
        <v>8140</v>
      </c>
      <c r="AL103" s="211">
        <v>8140</v>
      </c>
      <c r="AM103" s="211">
        <v>244</v>
      </c>
      <c r="AN103" s="212">
        <v>1.3829289300899999E-2</v>
      </c>
      <c r="AO103" s="213">
        <v>1</v>
      </c>
      <c r="AP103" s="214">
        <f t="shared" si="5"/>
        <v>1.3829289300899999E-2</v>
      </c>
      <c r="AQ103" s="214">
        <v>9.5119749999999996</v>
      </c>
      <c r="AR103" s="215">
        <v>1.4169700000000001</v>
      </c>
      <c r="AS103" s="214">
        <f t="shared" si="6"/>
        <v>0.13154385409792826</v>
      </c>
      <c r="AT103" s="214">
        <f t="shared" si="7"/>
        <v>1.9595688060696274E-2</v>
      </c>
      <c r="AU103" s="213">
        <v>0.99</v>
      </c>
      <c r="AV103" s="213">
        <v>0.99</v>
      </c>
      <c r="AW103" s="214">
        <f t="shared" si="8"/>
        <v>0.13022841555694897</v>
      </c>
      <c r="AX103" s="214">
        <f t="shared" si="9"/>
        <v>1.9399731180089311E-2</v>
      </c>
    </row>
    <row r="104" spans="1:50">
      <c r="A104" s="211">
        <v>20</v>
      </c>
      <c r="B104" s="211" t="s">
        <v>153</v>
      </c>
      <c r="C104" s="211" t="s">
        <v>153</v>
      </c>
      <c r="D104" s="211" t="s">
        <v>52</v>
      </c>
      <c r="E104" s="211" t="s">
        <v>53</v>
      </c>
      <c r="F104" s="211" t="s">
        <v>54</v>
      </c>
      <c r="G104" s="211" t="s">
        <v>55</v>
      </c>
      <c r="H104" s="210"/>
      <c r="I104" s="211" t="s">
        <v>136</v>
      </c>
      <c r="J104" s="210"/>
      <c r="K104" s="211">
        <v>0</v>
      </c>
      <c r="L104" s="211">
        <v>0</v>
      </c>
      <c r="M104" s="212">
        <v>0</v>
      </c>
      <c r="N104" s="212">
        <v>0</v>
      </c>
      <c r="O104" s="210"/>
      <c r="P104" s="210"/>
      <c r="Q104" s="211" t="s">
        <v>137</v>
      </c>
      <c r="R104" s="212">
        <v>109.13</v>
      </c>
      <c r="S104" s="212">
        <v>109.13</v>
      </c>
      <c r="T104" s="210"/>
      <c r="U104" s="210"/>
      <c r="V104" s="210"/>
      <c r="W104" s="210"/>
      <c r="X104" s="210"/>
      <c r="Y104" s="210"/>
      <c r="Z104" s="210"/>
      <c r="AA104" s="211" t="s">
        <v>63</v>
      </c>
      <c r="AB104" s="211" t="s">
        <v>64</v>
      </c>
      <c r="AC104" s="211" t="s">
        <v>154</v>
      </c>
      <c r="AD104" s="211" t="s">
        <v>155</v>
      </c>
      <c r="AE104" s="211" t="s">
        <v>156</v>
      </c>
      <c r="AF104" s="211">
        <v>61068</v>
      </c>
      <c r="AG104" s="211" t="s">
        <v>159</v>
      </c>
      <c r="AH104" s="211">
        <v>8</v>
      </c>
      <c r="AI104" s="211" t="s">
        <v>131</v>
      </c>
      <c r="AJ104" s="211">
        <v>12</v>
      </c>
      <c r="AK104" s="211">
        <v>5100</v>
      </c>
      <c r="AL104" s="211">
        <v>5100</v>
      </c>
      <c r="AM104" s="211">
        <v>252</v>
      </c>
      <c r="AN104" s="212">
        <v>0.11077612515800001</v>
      </c>
      <c r="AO104" s="213">
        <v>0</v>
      </c>
      <c r="AP104" s="214">
        <f t="shared" si="5"/>
        <v>0</v>
      </c>
      <c r="AQ104" s="214">
        <v>0</v>
      </c>
      <c r="AR104" s="215">
        <v>0</v>
      </c>
      <c r="AS104" s="214">
        <f t="shared" si="6"/>
        <v>0</v>
      </c>
      <c r="AT104" s="214">
        <f t="shared" si="7"/>
        <v>0</v>
      </c>
      <c r="AU104" s="213">
        <v>0.99</v>
      </c>
      <c r="AV104" s="213">
        <v>0.99</v>
      </c>
      <c r="AW104" s="214">
        <f t="shared" si="8"/>
        <v>0</v>
      </c>
      <c r="AX104" s="214">
        <f t="shared" si="9"/>
        <v>0</v>
      </c>
    </row>
    <row r="105" spans="1:50">
      <c r="A105" s="211">
        <v>20</v>
      </c>
      <c r="B105" s="211" t="s">
        <v>153</v>
      </c>
      <c r="C105" s="211" t="s">
        <v>153</v>
      </c>
      <c r="D105" s="211" t="s">
        <v>52</v>
      </c>
      <c r="E105" s="211" t="s">
        <v>53</v>
      </c>
      <c r="F105" s="211" t="s">
        <v>54</v>
      </c>
      <c r="G105" s="211" t="s">
        <v>55</v>
      </c>
      <c r="H105" s="210"/>
      <c r="I105" s="211" t="s">
        <v>136</v>
      </c>
      <c r="J105" s="210"/>
      <c r="K105" s="211">
        <v>0</v>
      </c>
      <c r="L105" s="211">
        <v>0</v>
      </c>
      <c r="M105" s="212">
        <v>0</v>
      </c>
      <c r="N105" s="212">
        <v>0</v>
      </c>
      <c r="O105" s="210"/>
      <c r="P105" s="210"/>
      <c r="Q105" s="211" t="s">
        <v>137</v>
      </c>
      <c r="R105" s="212">
        <v>109.13</v>
      </c>
      <c r="S105" s="212">
        <v>109.13</v>
      </c>
      <c r="T105" s="210"/>
      <c r="U105" s="210"/>
      <c r="V105" s="210"/>
      <c r="W105" s="210"/>
      <c r="X105" s="210"/>
      <c r="Y105" s="210"/>
      <c r="Z105" s="210"/>
      <c r="AA105" s="211" t="s">
        <v>63</v>
      </c>
      <c r="AB105" s="211" t="s">
        <v>64</v>
      </c>
      <c r="AC105" s="211" t="s">
        <v>154</v>
      </c>
      <c r="AD105" s="211" t="s">
        <v>155</v>
      </c>
      <c r="AE105" s="211" t="s">
        <v>156</v>
      </c>
      <c r="AF105" s="211">
        <v>61068</v>
      </c>
      <c r="AG105" s="211" t="s">
        <v>159</v>
      </c>
      <c r="AH105" s="211">
        <v>8</v>
      </c>
      <c r="AI105" s="211" t="s">
        <v>131</v>
      </c>
      <c r="AJ105" s="211">
        <v>12</v>
      </c>
      <c r="AK105" s="211">
        <v>5100</v>
      </c>
      <c r="AL105" s="211">
        <v>5100</v>
      </c>
      <c r="AM105" s="211">
        <v>252</v>
      </c>
      <c r="AN105" s="212">
        <v>1.48214914114E-2</v>
      </c>
      <c r="AO105" s="213">
        <v>0</v>
      </c>
      <c r="AP105" s="214">
        <f t="shared" si="5"/>
        <v>0</v>
      </c>
      <c r="AQ105" s="214">
        <v>0</v>
      </c>
      <c r="AR105" s="215">
        <v>0</v>
      </c>
      <c r="AS105" s="214">
        <f t="shared" si="6"/>
        <v>0</v>
      </c>
      <c r="AT105" s="214">
        <f t="shared" si="7"/>
        <v>0</v>
      </c>
      <c r="AU105" s="213">
        <v>0.99</v>
      </c>
      <c r="AV105" s="213">
        <v>0.99</v>
      </c>
      <c r="AW105" s="214">
        <f t="shared" si="8"/>
        <v>0</v>
      </c>
      <c r="AX105" s="214">
        <f t="shared" si="9"/>
        <v>0</v>
      </c>
    </row>
    <row r="106" spans="1:50">
      <c r="A106" s="211">
        <v>20</v>
      </c>
      <c r="B106" s="211" t="s">
        <v>153</v>
      </c>
      <c r="C106" s="211" t="s">
        <v>153</v>
      </c>
      <c r="D106" s="211" t="s">
        <v>52</v>
      </c>
      <c r="E106" s="211" t="s">
        <v>53</v>
      </c>
      <c r="F106" s="211" t="s">
        <v>54</v>
      </c>
      <c r="G106" s="211" t="s">
        <v>55</v>
      </c>
      <c r="H106" s="210"/>
      <c r="I106" s="211" t="s">
        <v>136</v>
      </c>
      <c r="J106" s="210"/>
      <c r="K106" s="211">
        <v>0</v>
      </c>
      <c r="L106" s="211">
        <v>0</v>
      </c>
      <c r="M106" s="212">
        <v>0</v>
      </c>
      <c r="N106" s="212">
        <v>0</v>
      </c>
      <c r="O106" s="210"/>
      <c r="P106" s="210"/>
      <c r="Q106" s="211" t="s">
        <v>137</v>
      </c>
      <c r="R106" s="212">
        <v>109.13</v>
      </c>
      <c r="S106" s="212">
        <v>109.13</v>
      </c>
      <c r="T106" s="210"/>
      <c r="U106" s="210"/>
      <c r="V106" s="210"/>
      <c r="W106" s="210"/>
      <c r="X106" s="210"/>
      <c r="Y106" s="210"/>
      <c r="Z106" s="210"/>
      <c r="AA106" s="211" t="s">
        <v>63</v>
      </c>
      <c r="AB106" s="211" t="s">
        <v>64</v>
      </c>
      <c r="AC106" s="211" t="s">
        <v>154</v>
      </c>
      <c r="AD106" s="211" t="s">
        <v>155</v>
      </c>
      <c r="AE106" s="211" t="s">
        <v>156</v>
      </c>
      <c r="AF106" s="211">
        <v>61164</v>
      </c>
      <c r="AG106" s="211" t="s">
        <v>159</v>
      </c>
      <c r="AH106" s="211">
        <v>8</v>
      </c>
      <c r="AI106" s="211" t="s">
        <v>90</v>
      </c>
      <c r="AJ106" s="211">
        <v>7</v>
      </c>
      <c r="AK106" s="211">
        <v>2110</v>
      </c>
      <c r="AL106" s="211">
        <v>2110</v>
      </c>
      <c r="AM106" s="211">
        <v>247</v>
      </c>
      <c r="AN106" s="212">
        <v>1.8697194660300001</v>
      </c>
      <c r="AO106" s="213">
        <v>1</v>
      </c>
      <c r="AP106" s="214">
        <f t="shared" si="5"/>
        <v>1.8697194660300001</v>
      </c>
      <c r="AQ106" s="214">
        <v>5.9697370000000003</v>
      </c>
      <c r="AR106" s="215">
        <v>1.00264</v>
      </c>
      <c r="AS106" s="214">
        <f t="shared" si="6"/>
        <v>11.161733475979535</v>
      </c>
      <c r="AT106" s="214">
        <f t="shared" si="7"/>
        <v>1.8746555254203192</v>
      </c>
      <c r="AU106" s="213">
        <v>0.99</v>
      </c>
      <c r="AV106" s="213">
        <v>0.99</v>
      </c>
      <c r="AW106" s="214">
        <f t="shared" si="8"/>
        <v>11.050116141219739</v>
      </c>
      <c r="AX106" s="214">
        <f t="shared" si="9"/>
        <v>1.855908970166116</v>
      </c>
    </row>
    <row r="107" spans="1:50">
      <c r="A107" s="211">
        <v>20</v>
      </c>
      <c r="B107" s="211" t="s">
        <v>153</v>
      </c>
      <c r="C107" s="211" t="s">
        <v>153</v>
      </c>
      <c r="D107" s="211" t="s">
        <v>52</v>
      </c>
      <c r="E107" s="211" t="s">
        <v>53</v>
      </c>
      <c r="F107" s="211" t="s">
        <v>54</v>
      </c>
      <c r="G107" s="211" t="s">
        <v>55</v>
      </c>
      <c r="H107" s="210"/>
      <c r="I107" s="211" t="s">
        <v>136</v>
      </c>
      <c r="J107" s="210"/>
      <c r="K107" s="211">
        <v>0</v>
      </c>
      <c r="L107" s="211">
        <v>0</v>
      </c>
      <c r="M107" s="212">
        <v>0</v>
      </c>
      <c r="N107" s="212">
        <v>0</v>
      </c>
      <c r="O107" s="210"/>
      <c r="P107" s="210"/>
      <c r="Q107" s="211" t="s">
        <v>137</v>
      </c>
      <c r="R107" s="212">
        <v>109.13</v>
      </c>
      <c r="S107" s="212">
        <v>109.13</v>
      </c>
      <c r="T107" s="210"/>
      <c r="U107" s="210"/>
      <c r="V107" s="210"/>
      <c r="W107" s="210"/>
      <c r="X107" s="210"/>
      <c r="Y107" s="210"/>
      <c r="Z107" s="210"/>
      <c r="AA107" s="211" t="s">
        <v>63</v>
      </c>
      <c r="AB107" s="211" t="s">
        <v>64</v>
      </c>
      <c r="AC107" s="211" t="s">
        <v>154</v>
      </c>
      <c r="AD107" s="211" t="s">
        <v>155</v>
      </c>
      <c r="AE107" s="211" t="s">
        <v>156</v>
      </c>
      <c r="AF107" s="211">
        <v>60764</v>
      </c>
      <c r="AG107" s="211" t="s">
        <v>159</v>
      </c>
      <c r="AH107" s="211">
        <v>8</v>
      </c>
      <c r="AI107" s="211" t="s">
        <v>70</v>
      </c>
      <c r="AJ107" s="211">
        <v>13</v>
      </c>
      <c r="AK107" s="211">
        <v>6181</v>
      </c>
      <c r="AL107" s="211">
        <v>6181</v>
      </c>
      <c r="AM107" s="211">
        <v>253</v>
      </c>
      <c r="AN107" s="212">
        <v>7.2846591160699997E-2</v>
      </c>
      <c r="AO107" s="213">
        <v>0.66200000000000003</v>
      </c>
      <c r="AP107" s="214">
        <f t="shared" si="5"/>
        <v>4.8224443348383397E-2</v>
      </c>
      <c r="AQ107" s="214">
        <v>2.0991</v>
      </c>
      <c r="AR107" s="215">
        <v>7.3359999999999995E-2</v>
      </c>
      <c r="AS107" s="214">
        <f t="shared" si="6"/>
        <v>0.10122792903259159</v>
      </c>
      <c r="AT107" s="214">
        <f t="shared" si="7"/>
        <v>3.5377451640374057E-3</v>
      </c>
      <c r="AU107" s="213">
        <v>0.99</v>
      </c>
      <c r="AV107" s="213">
        <v>0.99</v>
      </c>
      <c r="AW107" s="214">
        <f t="shared" si="8"/>
        <v>0.10021564974226567</v>
      </c>
      <c r="AX107" s="214">
        <f t="shared" si="9"/>
        <v>3.5023677123970317E-3</v>
      </c>
    </row>
    <row r="108" spans="1:50">
      <c r="A108" s="211">
        <v>20</v>
      </c>
      <c r="B108" s="211" t="s">
        <v>153</v>
      </c>
      <c r="C108" s="211" t="s">
        <v>153</v>
      </c>
      <c r="D108" s="211" t="s">
        <v>52</v>
      </c>
      <c r="E108" s="211" t="s">
        <v>53</v>
      </c>
      <c r="F108" s="211" t="s">
        <v>54</v>
      </c>
      <c r="G108" s="211" t="s">
        <v>55</v>
      </c>
      <c r="H108" s="210"/>
      <c r="I108" s="211" t="s">
        <v>136</v>
      </c>
      <c r="J108" s="210"/>
      <c r="K108" s="211">
        <v>0</v>
      </c>
      <c r="L108" s="211">
        <v>0</v>
      </c>
      <c r="M108" s="212">
        <v>0</v>
      </c>
      <c r="N108" s="212">
        <v>0</v>
      </c>
      <c r="O108" s="210"/>
      <c r="P108" s="210"/>
      <c r="Q108" s="211" t="s">
        <v>137</v>
      </c>
      <c r="R108" s="212">
        <v>109.13</v>
      </c>
      <c r="S108" s="212">
        <v>109.13</v>
      </c>
      <c r="T108" s="210"/>
      <c r="U108" s="210"/>
      <c r="V108" s="210"/>
      <c r="W108" s="210"/>
      <c r="X108" s="210"/>
      <c r="Y108" s="210"/>
      <c r="Z108" s="210"/>
      <c r="AA108" s="211" t="s">
        <v>63</v>
      </c>
      <c r="AB108" s="211" t="s">
        <v>64</v>
      </c>
      <c r="AC108" s="211" t="s">
        <v>154</v>
      </c>
      <c r="AD108" s="211" t="s">
        <v>155</v>
      </c>
      <c r="AE108" s="211" t="s">
        <v>156</v>
      </c>
      <c r="AF108" s="211">
        <v>61434</v>
      </c>
      <c r="AG108" s="211" t="s">
        <v>159</v>
      </c>
      <c r="AH108" s="211">
        <v>8</v>
      </c>
      <c r="AI108" s="211" t="s">
        <v>70</v>
      </c>
      <c r="AJ108" s="211">
        <v>13</v>
      </c>
      <c r="AK108" s="211">
        <v>6430</v>
      </c>
      <c r="AL108" s="211">
        <v>6430</v>
      </c>
      <c r="AM108" s="211">
        <v>253</v>
      </c>
      <c r="AN108" s="212">
        <v>1.6887548681600001E-2</v>
      </c>
      <c r="AO108" s="213">
        <v>0.66200000000000003</v>
      </c>
      <c r="AP108" s="214">
        <f t="shared" si="5"/>
        <v>1.1179557227219201E-2</v>
      </c>
      <c r="AQ108" s="214">
        <v>2.0991</v>
      </c>
      <c r="AR108" s="215">
        <v>7.3359999999999995E-2</v>
      </c>
      <c r="AS108" s="214">
        <f t="shared" si="6"/>
        <v>2.3467008575655826E-2</v>
      </c>
      <c r="AT108" s="214">
        <f t="shared" si="7"/>
        <v>8.2013231818880061E-4</v>
      </c>
      <c r="AU108" s="213">
        <v>0.99</v>
      </c>
      <c r="AV108" s="213">
        <v>0.99</v>
      </c>
      <c r="AW108" s="214">
        <f t="shared" si="8"/>
        <v>2.3232338489899269E-2</v>
      </c>
      <c r="AX108" s="214">
        <f t="shared" si="9"/>
        <v>8.1193099500691257E-4</v>
      </c>
    </row>
    <row r="109" spans="1:50">
      <c r="A109" s="211">
        <v>20</v>
      </c>
      <c r="B109" s="211" t="s">
        <v>153</v>
      </c>
      <c r="C109" s="211" t="s">
        <v>153</v>
      </c>
      <c r="D109" s="211" t="s">
        <v>52</v>
      </c>
      <c r="E109" s="211" t="s">
        <v>53</v>
      </c>
      <c r="F109" s="211" t="s">
        <v>54</v>
      </c>
      <c r="G109" s="211" t="s">
        <v>55</v>
      </c>
      <c r="H109" s="210"/>
      <c r="I109" s="211" t="s">
        <v>136</v>
      </c>
      <c r="J109" s="210"/>
      <c r="K109" s="211">
        <v>0</v>
      </c>
      <c r="L109" s="211">
        <v>0</v>
      </c>
      <c r="M109" s="212">
        <v>0</v>
      </c>
      <c r="N109" s="212">
        <v>0</v>
      </c>
      <c r="O109" s="210"/>
      <c r="P109" s="210"/>
      <c r="Q109" s="211" t="s">
        <v>137</v>
      </c>
      <c r="R109" s="212">
        <v>109.13</v>
      </c>
      <c r="S109" s="212">
        <v>109.13</v>
      </c>
      <c r="T109" s="210"/>
      <c r="U109" s="210"/>
      <c r="V109" s="210"/>
      <c r="W109" s="210"/>
      <c r="X109" s="210"/>
      <c r="Y109" s="210"/>
      <c r="Z109" s="210"/>
      <c r="AA109" s="211" t="s">
        <v>63</v>
      </c>
      <c r="AB109" s="211" t="s">
        <v>64</v>
      </c>
      <c r="AC109" s="211" t="s">
        <v>154</v>
      </c>
      <c r="AD109" s="211" t="s">
        <v>155</v>
      </c>
      <c r="AE109" s="211" t="s">
        <v>156</v>
      </c>
      <c r="AF109" s="211">
        <v>60676</v>
      </c>
      <c r="AG109" s="211" t="s">
        <v>159</v>
      </c>
      <c r="AH109" s="211">
        <v>8</v>
      </c>
      <c r="AI109" s="211" t="s">
        <v>70</v>
      </c>
      <c r="AJ109" s="211">
        <v>13</v>
      </c>
      <c r="AK109" s="211">
        <v>6181</v>
      </c>
      <c r="AL109" s="211">
        <v>6181</v>
      </c>
      <c r="AM109" s="211">
        <v>253</v>
      </c>
      <c r="AN109" s="212">
        <v>0.18878008022100001</v>
      </c>
      <c r="AO109" s="213">
        <v>0.66200000000000003</v>
      </c>
      <c r="AP109" s="214">
        <f t="shared" si="5"/>
        <v>0.12497241310630201</v>
      </c>
      <c r="AQ109" s="214">
        <v>2.0991</v>
      </c>
      <c r="AR109" s="215">
        <v>7.3359999999999995E-2</v>
      </c>
      <c r="AS109" s="214">
        <f t="shared" si="6"/>
        <v>0.26232959235143855</v>
      </c>
      <c r="AT109" s="214">
        <f t="shared" si="7"/>
        <v>9.1679762254783144E-3</v>
      </c>
      <c r="AU109" s="213">
        <v>0.99</v>
      </c>
      <c r="AV109" s="213">
        <v>0.99</v>
      </c>
      <c r="AW109" s="214">
        <f t="shared" si="8"/>
        <v>0.25970629642792414</v>
      </c>
      <c r="AX109" s="214">
        <f t="shared" si="9"/>
        <v>9.0762964632235318E-3</v>
      </c>
    </row>
    <row r="110" spans="1:50">
      <c r="A110" s="211">
        <v>20</v>
      </c>
      <c r="B110" s="211" t="s">
        <v>153</v>
      </c>
      <c r="C110" s="211" t="s">
        <v>153</v>
      </c>
      <c r="D110" s="211" t="s">
        <v>52</v>
      </c>
      <c r="E110" s="211" t="s">
        <v>53</v>
      </c>
      <c r="F110" s="211" t="s">
        <v>54</v>
      </c>
      <c r="G110" s="211" t="s">
        <v>55</v>
      </c>
      <c r="H110" s="210"/>
      <c r="I110" s="211" t="s">
        <v>136</v>
      </c>
      <c r="J110" s="210"/>
      <c r="K110" s="211">
        <v>0</v>
      </c>
      <c r="L110" s="211">
        <v>0</v>
      </c>
      <c r="M110" s="212">
        <v>0</v>
      </c>
      <c r="N110" s="212">
        <v>0</v>
      </c>
      <c r="O110" s="210"/>
      <c r="P110" s="210"/>
      <c r="Q110" s="211" t="s">
        <v>137</v>
      </c>
      <c r="R110" s="212">
        <v>109.13</v>
      </c>
      <c r="S110" s="212">
        <v>109.13</v>
      </c>
      <c r="T110" s="210"/>
      <c r="U110" s="210"/>
      <c r="V110" s="210"/>
      <c r="W110" s="210"/>
      <c r="X110" s="210"/>
      <c r="Y110" s="210"/>
      <c r="Z110" s="210"/>
      <c r="AA110" s="211" t="s">
        <v>63</v>
      </c>
      <c r="AB110" s="211" t="s">
        <v>64</v>
      </c>
      <c r="AC110" s="211" t="s">
        <v>154</v>
      </c>
      <c r="AD110" s="211" t="s">
        <v>155</v>
      </c>
      <c r="AE110" s="211" t="s">
        <v>156</v>
      </c>
      <c r="AF110" s="211">
        <v>61241</v>
      </c>
      <c r="AG110" s="211" t="s">
        <v>159</v>
      </c>
      <c r="AH110" s="211">
        <v>8</v>
      </c>
      <c r="AI110" s="211" t="s">
        <v>71</v>
      </c>
      <c r="AJ110" s="211">
        <v>4</v>
      </c>
      <c r="AK110" s="211">
        <v>1400</v>
      </c>
      <c r="AL110" s="211">
        <v>1400</v>
      </c>
      <c r="AM110" s="211">
        <v>244</v>
      </c>
      <c r="AN110" s="212">
        <v>0.21812311237199999</v>
      </c>
      <c r="AO110" s="213">
        <v>1</v>
      </c>
      <c r="AP110" s="214">
        <f t="shared" si="5"/>
        <v>0.21812311237199999</v>
      </c>
      <c r="AQ110" s="214">
        <v>9.5119749999999996</v>
      </c>
      <c r="AR110" s="215">
        <v>1.4169700000000001</v>
      </c>
      <c r="AS110" s="214">
        <f t="shared" si="6"/>
        <v>2.0747815918046544</v>
      </c>
      <c r="AT110" s="214">
        <f t="shared" si="7"/>
        <v>0.30907390653775285</v>
      </c>
      <c r="AU110" s="213">
        <v>0.99</v>
      </c>
      <c r="AV110" s="213">
        <v>0.99</v>
      </c>
      <c r="AW110" s="214">
        <f t="shared" si="8"/>
        <v>2.0540337758866078</v>
      </c>
      <c r="AX110" s="214">
        <f t="shared" si="9"/>
        <v>0.30598316747237531</v>
      </c>
    </row>
    <row r="111" spans="1:50">
      <c r="A111" s="211">
        <v>20</v>
      </c>
      <c r="B111" s="211" t="s">
        <v>153</v>
      </c>
      <c r="C111" s="211" t="s">
        <v>153</v>
      </c>
      <c r="D111" s="211" t="s">
        <v>52</v>
      </c>
      <c r="E111" s="211" t="s">
        <v>53</v>
      </c>
      <c r="F111" s="211" t="s">
        <v>54</v>
      </c>
      <c r="G111" s="211" t="s">
        <v>55</v>
      </c>
      <c r="H111" s="210"/>
      <c r="I111" s="211" t="s">
        <v>136</v>
      </c>
      <c r="J111" s="210"/>
      <c r="K111" s="211">
        <v>0</v>
      </c>
      <c r="L111" s="211">
        <v>0</v>
      </c>
      <c r="M111" s="212">
        <v>0</v>
      </c>
      <c r="N111" s="212">
        <v>0</v>
      </c>
      <c r="O111" s="210"/>
      <c r="P111" s="210"/>
      <c r="Q111" s="211" t="s">
        <v>137</v>
      </c>
      <c r="R111" s="212">
        <v>109.13</v>
      </c>
      <c r="S111" s="212">
        <v>109.13</v>
      </c>
      <c r="T111" s="210"/>
      <c r="U111" s="210"/>
      <c r="V111" s="210"/>
      <c r="W111" s="210"/>
      <c r="X111" s="210"/>
      <c r="Y111" s="210"/>
      <c r="Z111" s="210"/>
      <c r="AA111" s="211" t="s">
        <v>63</v>
      </c>
      <c r="AB111" s="211" t="s">
        <v>64</v>
      </c>
      <c r="AC111" s="211" t="s">
        <v>154</v>
      </c>
      <c r="AD111" s="211" t="s">
        <v>155</v>
      </c>
      <c r="AE111" s="211" t="s">
        <v>156</v>
      </c>
      <c r="AF111" s="211">
        <v>61343</v>
      </c>
      <c r="AG111" s="211" t="s">
        <v>159</v>
      </c>
      <c r="AH111" s="211">
        <v>8</v>
      </c>
      <c r="AI111" s="211" t="s">
        <v>84</v>
      </c>
      <c r="AJ111" s="211">
        <v>10</v>
      </c>
      <c r="AK111" s="211">
        <v>3100</v>
      </c>
      <c r="AL111" s="211">
        <v>3100</v>
      </c>
      <c r="AM111" s="211">
        <v>250</v>
      </c>
      <c r="AN111" s="212">
        <v>6.3209410748999995E-2</v>
      </c>
      <c r="AO111" s="213">
        <v>1</v>
      </c>
      <c r="AP111" s="214">
        <f t="shared" si="5"/>
        <v>6.3209410748999995E-2</v>
      </c>
      <c r="AQ111" s="214">
        <v>3.903734</v>
      </c>
      <c r="AR111" s="215">
        <v>0.13569000000000001</v>
      </c>
      <c r="AS111" s="214">
        <f t="shared" si="6"/>
        <v>0.24675272586083674</v>
      </c>
      <c r="AT111" s="214">
        <f t="shared" si="7"/>
        <v>8.5768849445318103E-3</v>
      </c>
      <c r="AU111" s="213">
        <v>0.99</v>
      </c>
      <c r="AV111" s="213">
        <v>0.99</v>
      </c>
      <c r="AW111" s="214">
        <f t="shared" si="8"/>
        <v>0.24428519860222836</v>
      </c>
      <c r="AX111" s="214">
        <f t="shared" si="9"/>
        <v>8.4911160950864924E-3</v>
      </c>
    </row>
    <row r="112" spans="1:50">
      <c r="A112" s="211">
        <v>20</v>
      </c>
      <c r="B112" s="211" t="s">
        <v>153</v>
      </c>
      <c r="C112" s="211" t="s">
        <v>153</v>
      </c>
      <c r="D112" s="211" t="s">
        <v>52</v>
      </c>
      <c r="E112" s="211" t="s">
        <v>53</v>
      </c>
      <c r="F112" s="211" t="s">
        <v>54</v>
      </c>
      <c r="G112" s="211" t="s">
        <v>55</v>
      </c>
      <c r="H112" s="210"/>
      <c r="I112" s="211" t="s">
        <v>136</v>
      </c>
      <c r="J112" s="210"/>
      <c r="K112" s="211">
        <v>0</v>
      </c>
      <c r="L112" s="211">
        <v>0</v>
      </c>
      <c r="M112" s="212">
        <v>0</v>
      </c>
      <c r="N112" s="212">
        <v>0</v>
      </c>
      <c r="O112" s="210"/>
      <c r="P112" s="210"/>
      <c r="Q112" s="211" t="s">
        <v>137</v>
      </c>
      <c r="R112" s="212">
        <v>109.13</v>
      </c>
      <c r="S112" s="212">
        <v>109.13</v>
      </c>
      <c r="T112" s="210"/>
      <c r="U112" s="210"/>
      <c r="V112" s="210"/>
      <c r="W112" s="210"/>
      <c r="X112" s="210"/>
      <c r="Y112" s="210"/>
      <c r="Z112" s="210"/>
      <c r="AA112" s="211" t="s">
        <v>63</v>
      </c>
      <c r="AB112" s="211" t="s">
        <v>64</v>
      </c>
      <c r="AC112" s="211" t="s">
        <v>154</v>
      </c>
      <c r="AD112" s="211" t="s">
        <v>155</v>
      </c>
      <c r="AE112" s="211" t="s">
        <v>156</v>
      </c>
      <c r="AF112" s="211">
        <v>60319</v>
      </c>
      <c r="AG112" s="211" t="s">
        <v>159</v>
      </c>
      <c r="AH112" s="211">
        <v>8</v>
      </c>
      <c r="AI112" s="211" t="s">
        <v>83</v>
      </c>
      <c r="AJ112" s="211">
        <v>6</v>
      </c>
      <c r="AK112" s="211">
        <v>8320</v>
      </c>
      <c r="AL112" s="211">
        <v>8320</v>
      </c>
      <c r="AM112" s="211">
        <v>246</v>
      </c>
      <c r="AN112" s="212">
        <v>0.18177454701199999</v>
      </c>
      <c r="AO112" s="213">
        <v>1</v>
      </c>
      <c r="AP112" s="214">
        <f t="shared" si="5"/>
        <v>0.18177454701199999</v>
      </c>
      <c r="AQ112" s="214">
        <v>4.255401</v>
      </c>
      <c r="AR112" s="215">
        <v>0.15690000000000001</v>
      </c>
      <c r="AS112" s="214">
        <f t="shared" si="6"/>
        <v>0.77352358912941177</v>
      </c>
      <c r="AT112" s="214">
        <f t="shared" si="7"/>
        <v>2.8520426426182802E-2</v>
      </c>
      <c r="AU112" s="213">
        <v>0.99</v>
      </c>
      <c r="AV112" s="213">
        <v>0.99</v>
      </c>
      <c r="AW112" s="214">
        <f t="shared" si="8"/>
        <v>0.76578835323811767</v>
      </c>
      <c r="AX112" s="214">
        <f t="shared" si="9"/>
        <v>2.8235222161920974E-2</v>
      </c>
    </row>
    <row r="113" spans="1:50">
      <c r="A113" s="211">
        <v>20</v>
      </c>
      <c r="B113" s="211" t="s">
        <v>153</v>
      </c>
      <c r="C113" s="211" t="s">
        <v>153</v>
      </c>
      <c r="D113" s="211" t="s">
        <v>52</v>
      </c>
      <c r="E113" s="211" t="s">
        <v>53</v>
      </c>
      <c r="F113" s="211" t="s">
        <v>54</v>
      </c>
      <c r="G113" s="211" t="s">
        <v>55</v>
      </c>
      <c r="H113" s="210"/>
      <c r="I113" s="211" t="s">
        <v>136</v>
      </c>
      <c r="J113" s="210"/>
      <c r="K113" s="211">
        <v>0</v>
      </c>
      <c r="L113" s="211">
        <v>0</v>
      </c>
      <c r="M113" s="212">
        <v>0</v>
      </c>
      <c r="N113" s="212">
        <v>0</v>
      </c>
      <c r="O113" s="210"/>
      <c r="P113" s="210"/>
      <c r="Q113" s="211" t="s">
        <v>137</v>
      </c>
      <c r="R113" s="212">
        <v>109.13</v>
      </c>
      <c r="S113" s="212">
        <v>109.13</v>
      </c>
      <c r="T113" s="210"/>
      <c r="U113" s="210"/>
      <c r="V113" s="210"/>
      <c r="W113" s="210"/>
      <c r="X113" s="210"/>
      <c r="Y113" s="210"/>
      <c r="Z113" s="210"/>
      <c r="AA113" s="211" t="s">
        <v>63</v>
      </c>
      <c r="AB113" s="211" t="s">
        <v>64</v>
      </c>
      <c r="AC113" s="211" t="s">
        <v>154</v>
      </c>
      <c r="AD113" s="211" t="s">
        <v>155</v>
      </c>
      <c r="AE113" s="211" t="s">
        <v>156</v>
      </c>
      <c r="AF113" s="211">
        <v>61351</v>
      </c>
      <c r="AG113" s="211" t="s">
        <v>159</v>
      </c>
      <c r="AH113" s="211">
        <v>8</v>
      </c>
      <c r="AI113" s="211" t="s">
        <v>70</v>
      </c>
      <c r="AJ113" s="211">
        <v>13</v>
      </c>
      <c r="AK113" s="211">
        <v>6170</v>
      </c>
      <c r="AL113" s="211">
        <v>6170</v>
      </c>
      <c r="AM113" s="211">
        <v>253</v>
      </c>
      <c r="AN113" s="212">
        <v>7.3961911066900005E-2</v>
      </c>
      <c r="AO113" s="213">
        <v>0.66200000000000003</v>
      </c>
      <c r="AP113" s="214">
        <f t="shared" si="5"/>
        <v>4.8962785126287808E-2</v>
      </c>
      <c r="AQ113" s="214">
        <v>2.0991</v>
      </c>
      <c r="AR113" s="215">
        <v>7.3359999999999995E-2</v>
      </c>
      <c r="AS113" s="214">
        <f t="shared" si="6"/>
        <v>0.10277778225859073</v>
      </c>
      <c r="AT113" s="214">
        <f t="shared" si="7"/>
        <v>3.5919099168644736E-3</v>
      </c>
      <c r="AU113" s="213">
        <v>0.99</v>
      </c>
      <c r="AV113" s="213">
        <v>0.99</v>
      </c>
      <c r="AW113" s="214">
        <f t="shared" si="8"/>
        <v>0.10175000443600482</v>
      </c>
      <c r="AX113" s="214">
        <f t="shared" si="9"/>
        <v>3.5559908176958288E-3</v>
      </c>
    </row>
    <row r="114" spans="1:50">
      <c r="A114" s="211">
        <v>20</v>
      </c>
      <c r="B114" s="211" t="s">
        <v>153</v>
      </c>
      <c r="C114" s="211" t="s">
        <v>153</v>
      </c>
      <c r="D114" s="211" t="s">
        <v>52</v>
      </c>
      <c r="E114" s="211" t="s">
        <v>53</v>
      </c>
      <c r="F114" s="211" t="s">
        <v>54</v>
      </c>
      <c r="G114" s="211" t="s">
        <v>55</v>
      </c>
      <c r="H114" s="210"/>
      <c r="I114" s="211" t="s">
        <v>136</v>
      </c>
      <c r="J114" s="210"/>
      <c r="K114" s="211">
        <v>0</v>
      </c>
      <c r="L114" s="211">
        <v>0</v>
      </c>
      <c r="M114" s="212">
        <v>0</v>
      </c>
      <c r="N114" s="212">
        <v>0</v>
      </c>
      <c r="O114" s="210"/>
      <c r="P114" s="210"/>
      <c r="Q114" s="211" t="s">
        <v>137</v>
      </c>
      <c r="R114" s="212">
        <v>109.13</v>
      </c>
      <c r="S114" s="212">
        <v>109.13</v>
      </c>
      <c r="T114" s="210"/>
      <c r="U114" s="210"/>
      <c r="V114" s="210"/>
      <c r="W114" s="210"/>
      <c r="X114" s="210"/>
      <c r="Y114" s="210"/>
      <c r="Z114" s="210"/>
      <c r="AA114" s="211" t="s">
        <v>63</v>
      </c>
      <c r="AB114" s="211" t="s">
        <v>64</v>
      </c>
      <c r="AC114" s="211" t="s">
        <v>154</v>
      </c>
      <c r="AD114" s="211" t="s">
        <v>155</v>
      </c>
      <c r="AE114" s="211" t="s">
        <v>156</v>
      </c>
      <c r="AF114" s="211">
        <v>61294</v>
      </c>
      <c r="AG114" s="211" t="s">
        <v>159</v>
      </c>
      <c r="AH114" s="211">
        <v>8</v>
      </c>
      <c r="AI114" s="211" t="s">
        <v>91</v>
      </c>
      <c r="AJ114" s="211">
        <v>8</v>
      </c>
      <c r="AK114" s="211">
        <v>2320</v>
      </c>
      <c r="AL114" s="211">
        <v>2320</v>
      </c>
      <c r="AM114" s="211">
        <v>248</v>
      </c>
      <c r="AN114" s="212">
        <v>0.128719677334</v>
      </c>
      <c r="AO114" s="213">
        <v>1</v>
      </c>
      <c r="AP114" s="214">
        <f t="shared" si="5"/>
        <v>0.128719677334</v>
      </c>
      <c r="AQ114" s="214">
        <v>7.5695399999999999</v>
      </c>
      <c r="AR114" s="215">
        <v>1.35118</v>
      </c>
      <c r="AS114" s="214">
        <f t="shared" si="6"/>
        <v>0.97434874636680635</v>
      </c>
      <c r="AT114" s="214">
        <f t="shared" si="7"/>
        <v>0.17392345362015413</v>
      </c>
      <c r="AU114" s="213">
        <v>0.99</v>
      </c>
      <c r="AV114" s="213">
        <v>0.99</v>
      </c>
      <c r="AW114" s="214">
        <f t="shared" si="8"/>
        <v>0.96460525890313831</v>
      </c>
      <c r="AX114" s="214">
        <f t="shared" si="9"/>
        <v>0.17218421908395259</v>
      </c>
    </row>
    <row r="115" spans="1:50">
      <c r="A115" s="211">
        <v>20</v>
      </c>
      <c r="B115" s="211" t="s">
        <v>153</v>
      </c>
      <c r="C115" s="211" t="s">
        <v>153</v>
      </c>
      <c r="D115" s="211" t="s">
        <v>52</v>
      </c>
      <c r="E115" s="211" t="s">
        <v>53</v>
      </c>
      <c r="F115" s="211" t="s">
        <v>54</v>
      </c>
      <c r="G115" s="211" t="s">
        <v>55</v>
      </c>
      <c r="H115" s="210"/>
      <c r="I115" s="211" t="s">
        <v>136</v>
      </c>
      <c r="J115" s="210"/>
      <c r="K115" s="211">
        <v>0</v>
      </c>
      <c r="L115" s="211">
        <v>0</v>
      </c>
      <c r="M115" s="212">
        <v>0</v>
      </c>
      <c r="N115" s="212">
        <v>0</v>
      </c>
      <c r="O115" s="210"/>
      <c r="P115" s="210"/>
      <c r="Q115" s="211" t="s">
        <v>137</v>
      </c>
      <c r="R115" s="212">
        <v>109.13</v>
      </c>
      <c r="S115" s="212">
        <v>109.13</v>
      </c>
      <c r="T115" s="210"/>
      <c r="U115" s="210"/>
      <c r="V115" s="210"/>
      <c r="W115" s="210"/>
      <c r="X115" s="210"/>
      <c r="Y115" s="210"/>
      <c r="Z115" s="210"/>
      <c r="AA115" s="211" t="s">
        <v>63</v>
      </c>
      <c r="AB115" s="211" t="s">
        <v>64</v>
      </c>
      <c r="AC115" s="211" t="s">
        <v>154</v>
      </c>
      <c r="AD115" s="211" t="s">
        <v>155</v>
      </c>
      <c r="AE115" s="211" t="s">
        <v>156</v>
      </c>
      <c r="AF115" s="211">
        <v>61299</v>
      </c>
      <c r="AG115" s="211" t="s">
        <v>159</v>
      </c>
      <c r="AH115" s="211">
        <v>8</v>
      </c>
      <c r="AI115" s="211" t="s">
        <v>92</v>
      </c>
      <c r="AJ115" s="211">
        <v>1</v>
      </c>
      <c r="AK115" s="211">
        <v>1100</v>
      </c>
      <c r="AL115" s="211">
        <v>1100</v>
      </c>
      <c r="AM115" s="211">
        <v>241</v>
      </c>
      <c r="AN115" s="212">
        <v>0.61523158958900004</v>
      </c>
      <c r="AO115" s="213">
        <v>1</v>
      </c>
      <c r="AP115" s="214">
        <f t="shared" si="5"/>
        <v>0.61523158958900004</v>
      </c>
      <c r="AQ115" s="214">
        <v>4.1759560000000002</v>
      </c>
      <c r="AR115" s="215">
        <v>0.71404000000000001</v>
      </c>
      <c r="AS115" s="214">
        <f t="shared" si="6"/>
        <v>2.5691800479337226</v>
      </c>
      <c r="AT115" s="214">
        <f t="shared" si="7"/>
        <v>0.43929996423012957</v>
      </c>
      <c r="AU115" s="213">
        <v>0.99</v>
      </c>
      <c r="AV115" s="213">
        <v>0.99</v>
      </c>
      <c r="AW115" s="214">
        <f t="shared" si="8"/>
        <v>2.5434882474543854</v>
      </c>
      <c r="AX115" s="214">
        <f t="shared" si="9"/>
        <v>0.43490696458782829</v>
      </c>
    </row>
    <row r="116" spans="1:50">
      <c r="A116" s="211">
        <v>20</v>
      </c>
      <c r="B116" s="211" t="s">
        <v>153</v>
      </c>
      <c r="C116" s="211" t="s">
        <v>153</v>
      </c>
      <c r="D116" s="211" t="s">
        <v>52</v>
      </c>
      <c r="E116" s="211" t="s">
        <v>53</v>
      </c>
      <c r="F116" s="211" t="s">
        <v>54</v>
      </c>
      <c r="G116" s="211" t="s">
        <v>55</v>
      </c>
      <c r="H116" s="210"/>
      <c r="I116" s="211" t="s">
        <v>136</v>
      </c>
      <c r="J116" s="210"/>
      <c r="K116" s="211">
        <v>0</v>
      </c>
      <c r="L116" s="211">
        <v>0</v>
      </c>
      <c r="M116" s="212">
        <v>0</v>
      </c>
      <c r="N116" s="212">
        <v>0</v>
      </c>
      <c r="O116" s="210"/>
      <c r="P116" s="210"/>
      <c r="Q116" s="211" t="s">
        <v>137</v>
      </c>
      <c r="R116" s="212">
        <v>109.13</v>
      </c>
      <c r="S116" s="212">
        <v>109.13</v>
      </c>
      <c r="T116" s="210"/>
      <c r="U116" s="210"/>
      <c r="V116" s="210"/>
      <c r="W116" s="210"/>
      <c r="X116" s="210"/>
      <c r="Y116" s="210"/>
      <c r="Z116" s="210"/>
      <c r="AA116" s="211" t="s">
        <v>63</v>
      </c>
      <c r="AB116" s="211" t="s">
        <v>64</v>
      </c>
      <c r="AC116" s="211" t="s">
        <v>154</v>
      </c>
      <c r="AD116" s="211" t="s">
        <v>155</v>
      </c>
      <c r="AE116" s="211" t="s">
        <v>156</v>
      </c>
      <c r="AF116" s="211">
        <v>61241</v>
      </c>
      <c r="AG116" s="211" t="s">
        <v>159</v>
      </c>
      <c r="AH116" s="211">
        <v>8</v>
      </c>
      <c r="AI116" s="211" t="s">
        <v>71</v>
      </c>
      <c r="AJ116" s="211">
        <v>4</v>
      </c>
      <c r="AK116" s="211">
        <v>1400</v>
      </c>
      <c r="AL116" s="211">
        <v>1400</v>
      </c>
      <c r="AM116" s="211">
        <v>244</v>
      </c>
      <c r="AN116" s="212">
        <v>0.59836012249299997</v>
      </c>
      <c r="AO116" s="213">
        <v>1</v>
      </c>
      <c r="AP116" s="214">
        <f t="shared" si="5"/>
        <v>0.59836012249299997</v>
      </c>
      <c r="AQ116" s="214">
        <v>9.5119749999999996</v>
      </c>
      <c r="AR116" s="215">
        <v>1.4169700000000001</v>
      </c>
      <c r="AS116" s="214">
        <f t="shared" si="6"/>
        <v>5.6915865261503535</v>
      </c>
      <c r="AT116" s="214">
        <f t="shared" si="7"/>
        <v>0.84785834276890615</v>
      </c>
      <c r="AU116" s="213">
        <v>0.99</v>
      </c>
      <c r="AV116" s="213">
        <v>0.99</v>
      </c>
      <c r="AW116" s="214">
        <f t="shared" si="8"/>
        <v>5.6346706608888502</v>
      </c>
      <c r="AX116" s="214">
        <f t="shared" si="9"/>
        <v>0.83937975934121711</v>
      </c>
    </row>
    <row r="117" spans="1:50">
      <c r="A117" s="211">
        <v>20</v>
      </c>
      <c r="B117" s="211" t="s">
        <v>153</v>
      </c>
      <c r="C117" s="211" t="s">
        <v>153</v>
      </c>
      <c r="D117" s="211" t="s">
        <v>52</v>
      </c>
      <c r="E117" s="211" t="s">
        <v>53</v>
      </c>
      <c r="F117" s="211" t="s">
        <v>54</v>
      </c>
      <c r="G117" s="211" t="s">
        <v>55</v>
      </c>
      <c r="H117" s="210"/>
      <c r="I117" s="211" t="s">
        <v>136</v>
      </c>
      <c r="J117" s="210"/>
      <c r="K117" s="211">
        <v>0</v>
      </c>
      <c r="L117" s="211">
        <v>0</v>
      </c>
      <c r="M117" s="212">
        <v>0</v>
      </c>
      <c r="N117" s="212">
        <v>0</v>
      </c>
      <c r="O117" s="210"/>
      <c r="P117" s="210"/>
      <c r="Q117" s="211" t="s">
        <v>137</v>
      </c>
      <c r="R117" s="212">
        <v>109.13</v>
      </c>
      <c r="S117" s="212">
        <v>109.13</v>
      </c>
      <c r="T117" s="210"/>
      <c r="U117" s="210"/>
      <c r="V117" s="210"/>
      <c r="W117" s="210"/>
      <c r="X117" s="210"/>
      <c r="Y117" s="210"/>
      <c r="Z117" s="210"/>
      <c r="AA117" s="211" t="s">
        <v>63</v>
      </c>
      <c r="AB117" s="211" t="s">
        <v>64</v>
      </c>
      <c r="AC117" s="211" t="s">
        <v>154</v>
      </c>
      <c r="AD117" s="211" t="s">
        <v>155</v>
      </c>
      <c r="AE117" s="211" t="s">
        <v>156</v>
      </c>
      <c r="AF117" s="211">
        <v>61241</v>
      </c>
      <c r="AG117" s="211" t="s">
        <v>159</v>
      </c>
      <c r="AH117" s="211">
        <v>8</v>
      </c>
      <c r="AI117" s="211" t="s">
        <v>71</v>
      </c>
      <c r="AJ117" s="211">
        <v>4</v>
      </c>
      <c r="AK117" s="211">
        <v>1400</v>
      </c>
      <c r="AL117" s="211">
        <v>1400</v>
      </c>
      <c r="AM117" s="211">
        <v>244</v>
      </c>
      <c r="AN117" s="212">
        <v>0.13513855378100001</v>
      </c>
      <c r="AO117" s="213">
        <v>1</v>
      </c>
      <c r="AP117" s="214">
        <f t="shared" si="5"/>
        <v>0.13513855378100001</v>
      </c>
      <c r="AQ117" s="214">
        <v>9.5119749999999996</v>
      </c>
      <c r="AR117" s="215">
        <v>1.4169700000000001</v>
      </c>
      <c r="AS117" s="214">
        <f t="shared" si="6"/>
        <v>1.2854345451010276</v>
      </c>
      <c r="AT117" s="214">
        <f t="shared" si="7"/>
        <v>0.1914872765510636</v>
      </c>
      <c r="AU117" s="213">
        <v>0.99</v>
      </c>
      <c r="AV117" s="213">
        <v>0.99</v>
      </c>
      <c r="AW117" s="214">
        <f t="shared" si="8"/>
        <v>1.2725801996500172</v>
      </c>
      <c r="AX117" s="214">
        <f t="shared" si="9"/>
        <v>0.18957240378555296</v>
      </c>
    </row>
    <row r="118" spans="1:50">
      <c r="A118" s="211">
        <v>20</v>
      </c>
      <c r="B118" s="211" t="s">
        <v>153</v>
      </c>
      <c r="C118" s="211" t="s">
        <v>153</v>
      </c>
      <c r="D118" s="211" t="s">
        <v>52</v>
      </c>
      <c r="E118" s="211" t="s">
        <v>53</v>
      </c>
      <c r="F118" s="211" t="s">
        <v>54</v>
      </c>
      <c r="G118" s="211" t="s">
        <v>55</v>
      </c>
      <c r="H118" s="210"/>
      <c r="I118" s="211" t="s">
        <v>136</v>
      </c>
      <c r="J118" s="210"/>
      <c r="K118" s="211">
        <v>0</v>
      </c>
      <c r="L118" s="211">
        <v>0</v>
      </c>
      <c r="M118" s="212">
        <v>0</v>
      </c>
      <c r="N118" s="212">
        <v>0</v>
      </c>
      <c r="O118" s="210"/>
      <c r="P118" s="210"/>
      <c r="Q118" s="211" t="s">
        <v>137</v>
      </c>
      <c r="R118" s="212">
        <v>109.13</v>
      </c>
      <c r="S118" s="212">
        <v>109.13</v>
      </c>
      <c r="T118" s="210"/>
      <c r="U118" s="210"/>
      <c r="V118" s="210"/>
      <c r="W118" s="210"/>
      <c r="X118" s="210"/>
      <c r="Y118" s="210"/>
      <c r="Z118" s="210"/>
      <c r="AA118" s="211" t="s">
        <v>63</v>
      </c>
      <c r="AB118" s="211" t="s">
        <v>64</v>
      </c>
      <c r="AC118" s="211" t="s">
        <v>154</v>
      </c>
      <c r="AD118" s="211" t="s">
        <v>155</v>
      </c>
      <c r="AE118" s="211" t="s">
        <v>156</v>
      </c>
      <c r="AF118" s="211">
        <v>60834</v>
      </c>
      <c r="AG118" s="211" t="s">
        <v>159</v>
      </c>
      <c r="AH118" s="211">
        <v>8</v>
      </c>
      <c r="AI118" s="211" t="s">
        <v>69</v>
      </c>
      <c r="AJ118" s="211">
        <v>11</v>
      </c>
      <c r="AK118" s="211">
        <v>4110</v>
      </c>
      <c r="AL118" s="211">
        <v>4110</v>
      </c>
      <c r="AM118" s="211">
        <v>251</v>
      </c>
      <c r="AN118" s="212">
        <v>0.57105044958600004</v>
      </c>
      <c r="AO118" s="213">
        <v>1</v>
      </c>
      <c r="AP118" s="214">
        <f t="shared" si="5"/>
        <v>0.57105044958600004</v>
      </c>
      <c r="AQ118" s="214">
        <v>3.568422</v>
      </c>
      <c r="AR118" s="215">
        <v>0.12424</v>
      </c>
      <c r="AS118" s="214">
        <f t="shared" si="6"/>
        <v>2.0377489874125736</v>
      </c>
      <c r="AT118" s="214">
        <f t="shared" si="7"/>
        <v>7.0947307856564654E-2</v>
      </c>
      <c r="AU118" s="213">
        <v>0.99</v>
      </c>
      <c r="AV118" s="213">
        <v>0.99</v>
      </c>
      <c r="AW118" s="214">
        <f t="shared" si="8"/>
        <v>2.017371497538448</v>
      </c>
      <c r="AX118" s="214">
        <f t="shared" si="9"/>
        <v>7.0237834777999011E-2</v>
      </c>
    </row>
    <row r="119" spans="1:50">
      <c r="A119" s="211">
        <v>20</v>
      </c>
      <c r="B119" s="211" t="s">
        <v>153</v>
      </c>
      <c r="C119" s="211" t="s">
        <v>153</v>
      </c>
      <c r="D119" s="211" t="s">
        <v>52</v>
      </c>
      <c r="E119" s="211" t="s">
        <v>53</v>
      </c>
      <c r="F119" s="211" t="s">
        <v>54</v>
      </c>
      <c r="G119" s="211" t="s">
        <v>55</v>
      </c>
      <c r="H119" s="210"/>
      <c r="I119" s="211" t="s">
        <v>136</v>
      </c>
      <c r="J119" s="210"/>
      <c r="K119" s="211">
        <v>0</v>
      </c>
      <c r="L119" s="211">
        <v>0</v>
      </c>
      <c r="M119" s="212">
        <v>0</v>
      </c>
      <c r="N119" s="212">
        <v>0</v>
      </c>
      <c r="O119" s="210"/>
      <c r="P119" s="210"/>
      <c r="Q119" s="211" t="s">
        <v>137</v>
      </c>
      <c r="R119" s="212">
        <v>109.13</v>
      </c>
      <c r="S119" s="212">
        <v>109.13</v>
      </c>
      <c r="T119" s="210"/>
      <c r="U119" s="210"/>
      <c r="V119" s="210"/>
      <c r="W119" s="210"/>
      <c r="X119" s="210"/>
      <c r="Y119" s="210"/>
      <c r="Z119" s="210"/>
      <c r="AA119" s="211" t="s">
        <v>63</v>
      </c>
      <c r="AB119" s="211" t="s">
        <v>64</v>
      </c>
      <c r="AC119" s="211" t="s">
        <v>154</v>
      </c>
      <c r="AD119" s="211" t="s">
        <v>155</v>
      </c>
      <c r="AE119" s="211" t="s">
        <v>156</v>
      </c>
      <c r="AF119" s="211">
        <v>61709</v>
      </c>
      <c r="AG119" s="211" t="s">
        <v>159</v>
      </c>
      <c r="AH119" s="211">
        <v>8</v>
      </c>
      <c r="AI119" s="211" t="s">
        <v>71</v>
      </c>
      <c r="AJ119" s="211">
        <v>4</v>
      </c>
      <c r="AK119" s="211">
        <v>8140</v>
      </c>
      <c r="AL119" s="211">
        <v>8140</v>
      </c>
      <c r="AM119" s="211">
        <v>244</v>
      </c>
      <c r="AN119" s="212">
        <v>0.12923536762900001</v>
      </c>
      <c r="AO119" s="213">
        <v>1</v>
      </c>
      <c r="AP119" s="214">
        <f t="shared" si="5"/>
        <v>0.12923536762900001</v>
      </c>
      <c r="AQ119" s="214">
        <v>9.5119749999999996</v>
      </c>
      <c r="AR119" s="215">
        <v>1.4169700000000001</v>
      </c>
      <c r="AS119" s="214">
        <f t="shared" si="6"/>
        <v>1.2292835860028573</v>
      </c>
      <c r="AT119" s="214">
        <f t="shared" si="7"/>
        <v>0.18312263886926414</v>
      </c>
      <c r="AU119" s="213">
        <v>0.99</v>
      </c>
      <c r="AV119" s="213">
        <v>0.99</v>
      </c>
      <c r="AW119" s="214">
        <f t="shared" si="8"/>
        <v>1.2169907501428288</v>
      </c>
      <c r="AX119" s="214">
        <f t="shared" si="9"/>
        <v>0.18129141248057148</v>
      </c>
    </row>
    <row r="120" spans="1:50">
      <c r="A120" s="211">
        <v>20</v>
      </c>
      <c r="B120" s="211" t="s">
        <v>153</v>
      </c>
      <c r="C120" s="211" t="s">
        <v>153</v>
      </c>
      <c r="D120" s="211" t="s">
        <v>52</v>
      </c>
      <c r="E120" s="211" t="s">
        <v>53</v>
      </c>
      <c r="F120" s="211" t="s">
        <v>54</v>
      </c>
      <c r="G120" s="211" t="s">
        <v>55</v>
      </c>
      <c r="H120" s="210"/>
      <c r="I120" s="211" t="s">
        <v>136</v>
      </c>
      <c r="J120" s="210"/>
      <c r="K120" s="211">
        <v>0</v>
      </c>
      <c r="L120" s="211">
        <v>0</v>
      </c>
      <c r="M120" s="212">
        <v>0</v>
      </c>
      <c r="N120" s="212">
        <v>0</v>
      </c>
      <c r="O120" s="210"/>
      <c r="P120" s="210"/>
      <c r="Q120" s="211" t="s">
        <v>137</v>
      </c>
      <c r="R120" s="212">
        <v>109.13</v>
      </c>
      <c r="S120" s="212">
        <v>109.13</v>
      </c>
      <c r="T120" s="210"/>
      <c r="U120" s="210"/>
      <c r="V120" s="210"/>
      <c r="W120" s="210"/>
      <c r="X120" s="210"/>
      <c r="Y120" s="210"/>
      <c r="Z120" s="210"/>
      <c r="AA120" s="211" t="s">
        <v>63</v>
      </c>
      <c r="AB120" s="211" t="s">
        <v>64</v>
      </c>
      <c r="AC120" s="211" t="s">
        <v>154</v>
      </c>
      <c r="AD120" s="211" t="s">
        <v>155</v>
      </c>
      <c r="AE120" s="211" t="s">
        <v>156</v>
      </c>
      <c r="AF120" s="211">
        <v>61105</v>
      </c>
      <c r="AG120" s="211" t="s">
        <v>159</v>
      </c>
      <c r="AH120" s="211">
        <v>8</v>
      </c>
      <c r="AI120" s="211" t="s">
        <v>70</v>
      </c>
      <c r="AJ120" s="211">
        <v>13</v>
      </c>
      <c r="AK120" s="211">
        <v>6410</v>
      </c>
      <c r="AL120" s="211">
        <v>6410</v>
      </c>
      <c r="AM120" s="211">
        <v>253</v>
      </c>
      <c r="AN120" s="212">
        <v>0.239128335902</v>
      </c>
      <c r="AO120" s="213">
        <v>0.66200000000000003</v>
      </c>
      <c r="AP120" s="214">
        <f t="shared" si="5"/>
        <v>0.15830295836712402</v>
      </c>
      <c r="AQ120" s="214">
        <v>2.0991</v>
      </c>
      <c r="AR120" s="215">
        <v>7.3359999999999995E-2</v>
      </c>
      <c r="AS120" s="214">
        <f t="shared" si="6"/>
        <v>0.33229373990843003</v>
      </c>
      <c r="AT120" s="214">
        <f t="shared" si="7"/>
        <v>1.1613105025812217E-2</v>
      </c>
      <c r="AU120" s="213">
        <v>0.99</v>
      </c>
      <c r="AV120" s="213">
        <v>0.99</v>
      </c>
      <c r="AW120" s="214">
        <f t="shared" si="8"/>
        <v>0.32897080250934574</v>
      </c>
      <c r="AX120" s="214">
        <f t="shared" si="9"/>
        <v>1.1496973975554095E-2</v>
      </c>
    </row>
    <row r="121" spans="1:50">
      <c r="A121" s="211">
        <v>20</v>
      </c>
      <c r="B121" s="211" t="s">
        <v>153</v>
      </c>
      <c r="C121" s="211" t="s">
        <v>153</v>
      </c>
      <c r="D121" s="211" t="s">
        <v>52</v>
      </c>
      <c r="E121" s="211" t="s">
        <v>53</v>
      </c>
      <c r="F121" s="211" t="s">
        <v>54</v>
      </c>
      <c r="G121" s="211" t="s">
        <v>55</v>
      </c>
      <c r="H121" s="210"/>
      <c r="I121" s="211" t="s">
        <v>136</v>
      </c>
      <c r="J121" s="210"/>
      <c r="K121" s="211">
        <v>0</v>
      </c>
      <c r="L121" s="211">
        <v>0</v>
      </c>
      <c r="M121" s="212">
        <v>0</v>
      </c>
      <c r="N121" s="212">
        <v>0</v>
      </c>
      <c r="O121" s="210"/>
      <c r="P121" s="210"/>
      <c r="Q121" s="211" t="s">
        <v>137</v>
      </c>
      <c r="R121" s="212">
        <v>109.13</v>
      </c>
      <c r="S121" s="212">
        <v>109.13</v>
      </c>
      <c r="T121" s="210"/>
      <c r="U121" s="210"/>
      <c r="V121" s="210"/>
      <c r="W121" s="210"/>
      <c r="X121" s="210"/>
      <c r="Y121" s="210"/>
      <c r="Z121" s="210"/>
      <c r="AA121" s="211" t="s">
        <v>63</v>
      </c>
      <c r="AB121" s="211" t="s">
        <v>64</v>
      </c>
      <c r="AC121" s="211" t="s">
        <v>154</v>
      </c>
      <c r="AD121" s="211" t="s">
        <v>155</v>
      </c>
      <c r="AE121" s="211" t="s">
        <v>156</v>
      </c>
      <c r="AF121" s="211">
        <v>61164</v>
      </c>
      <c r="AG121" s="211" t="s">
        <v>159</v>
      </c>
      <c r="AH121" s="211">
        <v>8</v>
      </c>
      <c r="AI121" s="211" t="s">
        <v>90</v>
      </c>
      <c r="AJ121" s="211">
        <v>7</v>
      </c>
      <c r="AK121" s="211">
        <v>2110</v>
      </c>
      <c r="AL121" s="211">
        <v>2110</v>
      </c>
      <c r="AM121" s="211">
        <v>247</v>
      </c>
      <c r="AN121" s="212">
        <v>4.1700324543299999E-2</v>
      </c>
      <c r="AO121" s="213">
        <v>1</v>
      </c>
      <c r="AP121" s="214">
        <f t="shared" si="5"/>
        <v>4.1700324543299999E-2</v>
      </c>
      <c r="AQ121" s="214">
        <v>5.9697370000000003</v>
      </c>
      <c r="AR121" s="215">
        <v>1.00264</v>
      </c>
      <c r="AS121" s="214">
        <f t="shared" si="6"/>
        <v>0.24893997033814613</v>
      </c>
      <c r="AT121" s="214">
        <f t="shared" si="7"/>
        <v>4.181041340009431E-2</v>
      </c>
      <c r="AU121" s="213">
        <v>0.99</v>
      </c>
      <c r="AV121" s="213">
        <v>0.99</v>
      </c>
      <c r="AW121" s="214">
        <f t="shared" si="8"/>
        <v>0.24645057063476467</v>
      </c>
      <c r="AX121" s="214">
        <f t="shared" si="9"/>
        <v>4.1392309266093365E-2</v>
      </c>
    </row>
    <row r="122" spans="1:50">
      <c r="A122" s="211">
        <v>20</v>
      </c>
      <c r="B122" s="211" t="s">
        <v>153</v>
      </c>
      <c r="C122" s="211" t="s">
        <v>153</v>
      </c>
      <c r="D122" s="211" t="s">
        <v>52</v>
      </c>
      <c r="E122" s="211" t="s">
        <v>53</v>
      </c>
      <c r="F122" s="211" t="s">
        <v>54</v>
      </c>
      <c r="G122" s="211" t="s">
        <v>55</v>
      </c>
      <c r="H122" s="210"/>
      <c r="I122" s="211" t="s">
        <v>136</v>
      </c>
      <c r="J122" s="210"/>
      <c r="K122" s="211">
        <v>0</v>
      </c>
      <c r="L122" s="211">
        <v>0</v>
      </c>
      <c r="M122" s="212">
        <v>0</v>
      </c>
      <c r="N122" s="212">
        <v>0</v>
      </c>
      <c r="O122" s="210"/>
      <c r="P122" s="210"/>
      <c r="Q122" s="211" t="s">
        <v>137</v>
      </c>
      <c r="R122" s="212">
        <v>109.13</v>
      </c>
      <c r="S122" s="212">
        <v>109.13</v>
      </c>
      <c r="T122" s="210"/>
      <c r="U122" s="210"/>
      <c r="V122" s="210"/>
      <c r="W122" s="210"/>
      <c r="X122" s="210"/>
      <c r="Y122" s="210"/>
      <c r="Z122" s="210"/>
      <c r="AA122" s="211" t="s">
        <v>63</v>
      </c>
      <c r="AB122" s="211" t="s">
        <v>64</v>
      </c>
      <c r="AC122" s="211" t="s">
        <v>154</v>
      </c>
      <c r="AD122" s="211" t="s">
        <v>155</v>
      </c>
      <c r="AE122" s="211" t="s">
        <v>156</v>
      </c>
      <c r="AF122" s="211">
        <v>61434</v>
      </c>
      <c r="AG122" s="211" t="s">
        <v>159</v>
      </c>
      <c r="AH122" s="211">
        <v>8</v>
      </c>
      <c r="AI122" s="211" t="s">
        <v>70</v>
      </c>
      <c r="AJ122" s="211">
        <v>13</v>
      </c>
      <c r="AK122" s="211">
        <v>6430</v>
      </c>
      <c r="AL122" s="211">
        <v>6430</v>
      </c>
      <c r="AM122" s="211">
        <v>253</v>
      </c>
      <c r="AN122" s="212">
        <v>0.10044363933600001</v>
      </c>
      <c r="AO122" s="213">
        <v>0.66200000000000003</v>
      </c>
      <c r="AP122" s="214">
        <f t="shared" si="5"/>
        <v>6.6493689240432002E-2</v>
      </c>
      <c r="AQ122" s="214">
        <v>2.0991</v>
      </c>
      <c r="AR122" s="215">
        <v>7.3359999999999995E-2</v>
      </c>
      <c r="AS122" s="214">
        <f t="shared" si="6"/>
        <v>0.13957690308459081</v>
      </c>
      <c r="AT122" s="214">
        <f t="shared" si="7"/>
        <v>4.8779770426780915E-3</v>
      </c>
      <c r="AU122" s="213">
        <v>0.99</v>
      </c>
      <c r="AV122" s="213">
        <v>0.99</v>
      </c>
      <c r="AW122" s="214">
        <f t="shared" si="8"/>
        <v>0.13818113405374491</v>
      </c>
      <c r="AX122" s="214">
        <f t="shared" si="9"/>
        <v>4.8291972722513104E-3</v>
      </c>
    </row>
    <row r="123" spans="1:50">
      <c r="A123" s="211">
        <v>20</v>
      </c>
      <c r="B123" s="211" t="s">
        <v>153</v>
      </c>
      <c r="C123" s="211" t="s">
        <v>153</v>
      </c>
      <c r="D123" s="211" t="s">
        <v>52</v>
      </c>
      <c r="E123" s="211" t="s">
        <v>53</v>
      </c>
      <c r="F123" s="211" t="s">
        <v>54</v>
      </c>
      <c r="G123" s="211" t="s">
        <v>55</v>
      </c>
      <c r="H123" s="210"/>
      <c r="I123" s="211" t="s">
        <v>136</v>
      </c>
      <c r="J123" s="210"/>
      <c r="K123" s="211">
        <v>0</v>
      </c>
      <c r="L123" s="211">
        <v>0</v>
      </c>
      <c r="M123" s="212">
        <v>0</v>
      </c>
      <c r="N123" s="212">
        <v>0</v>
      </c>
      <c r="O123" s="210"/>
      <c r="P123" s="210"/>
      <c r="Q123" s="211" t="s">
        <v>137</v>
      </c>
      <c r="R123" s="212">
        <v>109.13</v>
      </c>
      <c r="S123" s="212">
        <v>109.13</v>
      </c>
      <c r="T123" s="210"/>
      <c r="U123" s="210"/>
      <c r="V123" s="210"/>
      <c r="W123" s="210"/>
      <c r="X123" s="210"/>
      <c r="Y123" s="210"/>
      <c r="Z123" s="210"/>
      <c r="AA123" s="211" t="s">
        <v>63</v>
      </c>
      <c r="AB123" s="211" t="s">
        <v>64</v>
      </c>
      <c r="AC123" s="211" t="s">
        <v>154</v>
      </c>
      <c r="AD123" s="211" t="s">
        <v>155</v>
      </c>
      <c r="AE123" s="211" t="s">
        <v>156</v>
      </c>
      <c r="AF123" s="211">
        <v>60764</v>
      </c>
      <c r="AG123" s="211" t="s">
        <v>159</v>
      </c>
      <c r="AH123" s="211">
        <v>8</v>
      </c>
      <c r="AI123" s="211" t="s">
        <v>70</v>
      </c>
      <c r="AJ123" s="211">
        <v>13</v>
      </c>
      <c r="AK123" s="211">
        <v>6181</v>
      </c>
      <c r="AL123" s="211">
        <v>6181</v>
      </c>
      <c r="AM123" s="211">
        <v>253</v>
      </c>
      <c r="AN123" s="212">
        <v>0.25367080179399998</v>
      </c>
      <c r="AO123" s="213">
        <v>0.66200000000000003</v>
      </c>
      <c r="AP123" s="214">
        <f t="shared" si="5"/>
        <v>0.16793007078762801</v>
      </c>
      <c r="AQ123" s="214">
        <v>2.0991</v>
      </c>
      <c r="AR123" s="215">
        <v>7.3359999999999995E-2</v>
      </c>
      <c r="AS123" s="214">
        <f t="shared" si="6"/>
        <v>0.35250201159030992</v>
      </c>
      <c r="AT123" s="214">
        <f t="shared" si="7"/>
        <v>1.2319349992980389E-2</v>
      </c>
      <c r="AU123" s="213">
        <v>0.99</v>
      </c>
      <c r="AV123" s="213">
        <v>0.99</v>
      </c>
      <c r="AW123" s="214">
        <f t="shared" si="8"/>
        <v>0.34897699147440681</v>
      </c>
      <c r="AX123" s="214">
        <f t="shared" si="9"/>
        <v>1.2196156493050584E-2</v>
      </c>
    </row>
    <row r="124" spans="1:50">
      <c r="A124" s="211">
        <v>20</v>
      </c>
      <c r="B124" s="211" t="s">
        <v>153</v>
      </c>
      <c r="C124" s="211" t="s">
        <v>153</v>
      </c>
      <c r="D124" s="211" t="s">
        <v>52</v>
      </c>
      <c r="E124" s="211" t="s">
        <v>53</v>
      </c>
      <c r="F124" s="211" t="s">
        <v>54</v>
      </c>
      <c r="G124" s="211" t="s">
        <v>55</v>
      </c>
      <c r="H124" s="210"/>
      <c r="I124" s="211" t="s">
        <v>136</v>
      </c>
      <c r="J124" s="210"/>
      <c r="K124" s="211">
        <v>0</v>
      </c>
      <c r="L124" s="211">
        <v>0</v>
      </c>
      <c r="M124" s="212">
        <v>0</v>
      </c>
      <c r="N124" s="212">
        <v>0</v>
      </c>
      <c r="O124" s="210"/>
      <c r="P124" s="210"/>
      <c r="Q124" s="211" t="s">
        <v>137</v>
      </c>
      <c r="R124" s="212">
        <v>109.13</v>
      </c>
      <c r="S124" s="212">
        <v>109.13</v>
      </c>
      <c r="T124" s="210"/>
      <c r="U124" s="210"/>
      <c r="V124" s="210"/>
      <c r="W124" s="210"/>
      <c r="X124" s="210"/>
      <c r="Y124" s="210"/>
      <c r="Z124" s="210"/>
      <c r="AA124" s="211" t="s">
        <v>63</v>
      </c>
      <c r="AB124" s="211" t="s">
        <v>64</v>
      </c>
      <c r="AC124" s="211" t="s">
        <v>154</v>
      </c>
      <c r="AD124" s="211" t="s">
        <v>155</v>
      </c>
      <c r="AE124" s="211" t="s">
        <v>156</v>
      </c>
      <c r="AF124" s="211">
        <v>61529</v>
      </c>
      <c r="AG124" s="211" t="s">
        <v>159</v>
      </c>
      <c r="AH124" s="211">
        <v>8</v>
      </c>
      <c r="AI124" s="211" t="s">
        <v>83</v>
      </c>
      <c r="AJ124" s="211">
        <v>6</v>
      </c>
      <c r="AK124" s="211">
        <v>8200</v>
      </c>
      <c r="AL124" s="211">
        <v>8200</v>
      </c>
      <c r="AM124" s="211">
        <v>246</v>
      </c>
      <c r="AN124" s="212">
        <v>2.8219527953699999E-2</v>
      </c>
      <c r="AO124" s="213">
        <v>1</v>
      </c>
      <c r="AP124" s="214">
        <f t="shared" si="5"/>
        <v>2.8219527953699999E-2</v>
      </c>
      <c r="AQ124" s="214">
        <v>4.255401</v>
      </c>
      <c r="AR124" s="215">
        <v>0.15690000000000001</v>
      </c>
      <c r="AS124" s="214">
        <f t="shared" si="6"/>
        <v>0.12008540747370293</v>
      </c>
      <c r="AT124" s="214">
        <f t="shared" si="7"/>
        <v>4.4276439359355298E-3</v>
      </c>
      <c r="AU124" s="213">
        <v>0.99</v>
      </c>
      <c r="AV124" s="213">
        <v>0.99</v>
      </c>
      <c r="AW124" s="214">
        <f t="shared" si="8"/>
        <v>0.11888455339896589</v>
      </c>
      <c r="AX124" s="214">
        <f t="shared" si="9"/>
        <v>4.3833674965761743E-3</v>
      </c>
    </row>
    <row r="125" spans="1:50">
      <c r="A125" s="211">
        <v>20</v>
      </c>
      <c r="B125" s="211" t="s">
        <v>153</v>
      </c>
      <c r="C125" s="211" t="s">
        <v>153</v>
      </c>
      <c r="D125" s="211" t="s">
        <v>52</v>
      </c>
      <c r="E125" s="211" t="s">
        <v>53</v>
      </c>
      <c r="F125" s="211" t="s">
        <v>54</v>
      </c>
      <c r="G125" s="211" t="s">
        <v>55</v>
      </c>
      <c r="H125" s="210"/>
      <c r="I125" s="211" t="s">
        <v>136</v>
      </c>
      <c r="J125" s="210"/>
      <c r="K125" s="211">
        <v>0</v>
      </c>
      <c r="L125" s="211">
        <v>0</v>
      </c>
      <c r="M125" s="212">
        <v>0</v>
      </c>
      <c r="N125" s="212">
        <v>0</v>
      </c>
      <c r="O125" s="210"/>
      <c r="P125" s="210"/>
      <c r="Q125" s="211" t="s">
        <v>137</v>
      </c>
      <c r="R125" s="212">
        <v>109.13</v>
      </c>
      <c r="S125" s="212">
        <v>109.13</v>
      </c>
      <c r="T125" s="210"/>
      <c r="U125" s="210"/>
      <c r="V125" s="210"/>
      <c r="W125" s="210"/>
      <c r="X125" s="210"/>
      <c r="Y125" s="210"/>
      <c r="Z125" s="210"/>
      <c r="AA125" s="211" t="s">
        <v>63</v>
      </c>
      <c r="AB125" s="211" t="s">
        <v>64</v>
      </c>
      <c r="AC125" s="211" t="s">
        <v>154</v>
      </c>
      <c r="AD125" s="211" t="s">
        <v>155</v>
      </c>
      <c r="AE125" s="211" t="s">
        <v>156</v>
      </c>
      <c r="AF125" s="211">
        <v>61351</v>
      </c>
      <c r="AG125" s="211" t="s">
        <v>159</v>
      </c>
      <c r="AH125" s="211">
        <v>8</v>
      </c>
      <c r="AI125" s="211" t="s">
        <v>70</v>
      </c>
      <c r="AJ125" s="211">
        <v>13</v>
      </c>
      <c r="AK125" s="211">
        <v>6170</v>
      </c>
      <c r="AL125" s="211">
        <v>6170</v>
      </c>
      <c r="AM125" s="211">
        <v>253</v>
      </c>
      <c r="AN125" s="212">
        <v>1.61555431963</v>
      </c>
      <c r="AO125" s="213">
        <v>0.66200000000000003</v>
      </c>
      <c r="AP125" s="214">
        <f t="shared" si="5"/>
        <v>1.0694969595950601</v>
      </c>
      <c r="AQ125" s="214">
        <v>2.0991</v>
      </c>
      <c r="AR125" s="215">
        <v>7.3359999999999995E-2</v>
      </c>
      <c r="AS125" s="214">
        <f t="shared" si="6"/>
        <v>2.2449810678859907</v>
      </c>
      <c r="AT125" s="214">
        <f t="shared" si="7"/>
        <v>7.8458296955893597E-2</v>
      </c>
      <c r="AU125" s="213">
        <v>0.99</v>
      </c>
      <c r="AV125" s="213">
        <v>0.99</v>
      </c>
      <c r="AW125" s="214">
        <f t="shared" si="8"/>
        <v>2.2225312572071307</v>
      </c>
      <c r="AX125" s="214">
        <f t="shared" si="9"/>
        <v>7.7673713986334658E-2</v>
      </c>
    </row>
    <row r="126" spans="1:50">
      <c r="A126" s="211">
        <v>20</v>
      </c>
      <c r="B126" s="211" t="s">
        <v>153</v>
      </c>
      <c r="C126" s="211" t="s">
        <v>153</v>
      </c>
      <c r="D126" s="211" t="s">
        <v>52</v>
      </c>
      <c r="E126" s="211" t="s">
        <v>53</v>
      </c>
      <c r="F126" s="211" t="s">
        <v>54</v>
      </c>
      <c r="G126" s="211" t="s">
        <v>55</v>
      </c>
      <c r="H126" s="210"/>
      <c r="I126" s="211" t="s">
        <v>136</v>
      </c>
      <c r="J126" s="210"/>
      <c r="K126" s="211">
        <v>0</v>
      </c>
      <c r="L126" s="211">
        <v>0</v>
      </c>
      <c r="M126" s="212">
        <v>0</v>
      </c>
      <c r="N126" s="212">
        <v>0</v>
      </c>
      <c r="O126" s="210"/>
      <c r="P126" s="210"/>
      <c r="Q126" s="211" t="s">
        <v>137</v>
      </c>
      <c r="R126" s="212">
        <v>109.13</v>
      </c>
      <c r="S126" s="212">
        <v>109.13</v>
      </c>
      <c r="T126" s="210"/>
      <c r="U126" s="210"/>
      <c r="V126" s="210"/>
      <c r="W126" s="210"/>
      <c r="X126" s="210"/>
      <c r="Y126" s="210"/>
      <c r="Z126" s="210"/>
      <c r="AA126" s="211" t="s">
        <v>63</v>
      </c>
      <c r="AB126" s="211" t="s">
        <v>64</v>
      </c>
      <c r="AC126" s="211" t="s">
        <v>154</v>
      </c>
      <c r="AD126" s="211" t="s">
        <v>155</v>
      </c>
      <c r="AE126" s="211" t="s">
        <v>156</v>
      </c>
      <c r="AF126" s="211">
        <v>61450</v>
      </c>
      <c r="AG126" s="211" t="s">
        <v>159</v>
      </c>
      <c r="AH126" s="211">
        <v>8</v>
      </c>
      <c r="AI126" s="211" t="s">
        <v>70</v>
      </c>
      <c r="AJ126" s="211">
        <v>13</v>
      </c>
      <c r="AK126" s="211">
        <v>6430</v>
      </c>
      <c r="AL126" s="211">
        <v>2120</v>
      </c>
      <c r="AM126" s="211">
        <v>253</v>
      </c>
      <c r="AN126" s="212">
        <v>4.3126173543300004</v>
      </c>
      <c r="AO126" s="213">
        <v>0.66200000000000003</v>
      </c>
      <c r="AP126" s="214">
        <f t="shared" si="5"/>
        <v>2.8549526885664602</v>
      </c>
      <c r="AQ126" s="214">
        <v>2.0991</v>
      </c>
      <c r="AR126" s="215">
        <v>7.3359999999999995E-2</v>
      </c>
      <c r="AS126" s="214">
        <f t="shared" si="6"/>
        <v>5.9928311885698564</v>
      </c>
      <c r="AT126" s="214">
        <f t="shared" si="7"/>
        <v>0.20943932923323549</v>
      </c>
      <c r="AU126" s="213">
        <v>0.99</v>
      </c>
      <c r="AV126" s="213">
        <v>0.99</v>
      </c>
      <c r="AW126" s="214">
        <f t="shared" si="8"/>
        <v>5.9329028766841576</v>
      </c>
      <c r="AX126" s="214">
        <f t="shared" si="9"/>
        <v>0.20734493594090314</v>
      </c>
    </row>
    <row r="127" spans="1:50">
      <c r="A127" s="211">
        <v>20</v>
      </c>
      <c r="B127" s="211" t="s">
        <v>153</v>
      </c>
      <c r="C127" s="211" t="s">
        <v>153</v>
      </c>
      <c r="D127" s="211" t="s">
        <v>52</v>
      </c>
      <c r="E127" s="211" t="s">
        <v>53</v>
      </c>
      <c r="F127" s="211" t="s">
        <v>54</v>
      </c>
      <c r="G127" s="211" t="s">
        <v>55</v>
      </c>
      <c r="H127" s="210"/>
      <c r="I127" s="211" t="s">
        <v>136</v>
      </c>
      <c r="J127" s="210"/>
      <c r="K127" s="211">
        <v>0</v>
      </c>
      <c r="L127" s="211">
        <v>0</v>
      </c>
      <c r="M127" s="212">
        <v>0</v>
      </c>
      <c r="N127" s="212">
        <v>0</v>
      </c>
      <c r="O127" s="210"/>
      <c r="P127" s="210"/>
      <c r="Q127" s="211" t="s">
        <v>137</v>
      </c>
      <c r="R127" s="212">
        <v>109.13</v>
      </c>
      <c r="S127" s="212">
        <v>109.13</v>
      </c>
      <c r="T127" s="210"/>
      <c r="U127" s="210"/>
      <c r="V127" s="210"/>
      <c r="W127" s="210"/>
      <c r="X127" s="210"/>
      <c r="Y127" s="210"/>
      <c r="Z127" s="210"/>
      <c r="AA127" s="211" t="s">
        <v>63</v>
      </c>
      <c r="AB127" s="211" t="s">
        <v>64</v>
      </c>
      <c r="AC127" s="211" t="s">
        <v>154</v>
      </c>
      <c r="AD127" s="211" t="s">
        <v>155</v>
      </c>
      <c r="AE127" s="211" t="s">
        <v>156</v>
      </c>
      <c r="AF127" s="211">
        <v>60764</v>
      </c>
      <c r="AG127" s="211" t="s">
        <v>159</v>
      </c>
      <c r="AH127" s="211">
        <v>8</v>
      </c>
      <c r="AI127" s="211" t="s">
        <v>70</v>
      </c>
      <c r="AJ127" s="211">
        <v>13</v>
      </c>
      <c r="AK127" s="211">
        <v>6181</v>
      </c>
      <c r="AL127" s="211">
        <v>6181</v>
      </c>
      <c r="AM127" s="211">
        <v>253</v>
      </c>
      <c r="AN127" s="212">
        <v>0.10203915473899999</v>
      </c>
      <c r="AO127" s="213">
        <v>0.66200000000000003</v>
      </c>
      <c r="AP127" s="214">
        <f t="shared" si="5"/>
        <v>6.7549920437217997E-2</v>
      </c>
      <c r="AQ127" s="214">
        <v>2.0991</v>
      </c>
      <c r="AR127" s="215">
        <v>7.3359999999999995E-2</v>
      </c>
      <c r="AS127" s="214">
        <f t="shared" si="6"/>
        <v>0.14179403798976428</v>
      </c>
      <c r="AT127" s="214">
        <f t="shared" si="7"/>
        <v>4.9554621632743115E-3</v>
      </c>
      <c r="AU127" s="213">
        <v>0.99</v>
      </c>
      <c r="AV127" s="213">
        <v>0.99</v>
      </c>
      <c r="AW127" s="214">
        <f t="shared" si="8"/>
        <v>0.14037609760986663</v>
      </c>
      <c r="AX127" s="214">
        <f t="shared" si="9"/>
        <v>4.9059075416415686E-3</v>
      </c>
    </row>
    <row r="128" spans="1:50">
      <c r="A128" s="211">
        <v>20</v>
      </c>
      <c r="B128" s="211" t="s">
        <v>153</v>
      </c>
      <c r="C128" s="211" t="s">
        <v>153</v>
      </c>
      <c r="D128" s="211" t="s">
        <v>52</v>
      </c>
      <c r="E128" s="211" t="s">
        <v>53</v>
      </c>
      <c r="F128" s="211" t="s">
        <v>54</v>
      </c>
      <c r="G128" s="211" t="s">
        <v>55</v>
      </c>
      <c r="H128" s="210"/>
      <c r="I128" s="211" t="s">
        <v>136</v>
      </c>
      <c r="J128" s="210"/>
      <c r="K128" s="211">
        <v>0</v>
      </c>
      <c r="L128" s="211">
        <v>0</v>
      </c>
      <c r="M128" s="212">
        <v>0</v>
      </c>
      <c r="N128" s="212">
        <v>0</v>
      </c>
      <c r="O128" s="210"/>
      <c r="P128" s="210"/>
      <c r="Q128" s="211" t="s">
        <v>137</v>
      </c>
      <c r="R128" s="212">
        <v>109.13</v>
      </c>
      <c r="S128" s="212">
        <v>109.13</v>
      </c>
      <c r="T128" s="210"/>
      <c r="U128" s="210"/>
      <c r="V128" s="210"/>
      <c r="W128" s="210"/>
      <c r="X128" s="210"/>
      <c r="Y128" s="210"/>
      <c r="Z128" s="210"/>
      <c r="AA128" s="211" t="s">
        <v>63</v>
      </c>
      <c r="AB128" s="211" t="s">
        <v>64</v>
      </c>
      <c r="AC128" s="211" t="s">
        <v>154</v>
      </c>
      <c r="AD128" s="211" t="s">
        <v>155</v>
      </c>
      <c r="AE128" s="211" t="s">
        <v>156</v>
      </c>
      <c r="AF128" s="211">
        <v>61068</v>
      </c>
      <c r="AG128" s="211" t="s">
        <v>159</v>
      </c>
      <c r="AH128" s="211">
        <v>8</v>
      </c>
      <c r="AI128" s="211" t="s">
        <v>131</v>
      </c>
      <c r="AJ128" s="211">
        <v>12</v>
      </c>
      <c r="AK128" s="211">
        <v>5100</v>
      </c>
      <c r="AL128" s="211">
        <v>5100</v>
      </c>
      <c r="AM128" s="211">
        <v>252</v>
      </c>
      <c r="AN128" s="212">
        <v>1.86730183265E-2</v>
      </c>
      <c r="AO128" s="213">
        <v>0</v>
      </c>
      <c r="AP128" s="214">
        <f t="shared" si="5"/>
        <v>0</v>
      </c>
      <c r="AQ128" s="214">
        <v>0</v>
      </c>
      <c r="AR128" s="215">
        <v>0</v>
      </c>
      <c r="AS128" s="214">
        <f t="shared" si="6"/>
        <v>0</v>
      </c>
      <c r="AT128" s="214">
        <f t="shared" si="7"/>
        <v>0</v>
      </c>
      <c r="AU128" s="213">
        <v>0.99</v>
      </c>
      <c r="AV128" s="213">
        <v>0.99</v>
      </c>
      <c r="AW128" s="214">
        <f t="shared" si="8"/>
        <v>0</v>
      </c>
      <c r="AX128" s="214">
        <f t="shared" si="9"/>
        <v>0</v>
      </c>
    </row>
    <row r="129" spans="1:50">
      <c r="A129" s="211">
        <v>20</v>
      </c>
      <c r="B129" s="211" t="s">
        <v>153</v>
      </c>
      <c r="C129" s="211" t="s">
        <v>153</v>
      </c>
      <c r="D129" s="211" t="s">
        <v>52</v>
      </c>
      <c r="E129" s="211" t="s">
        <v>53</v>
      </c>
      <c r="F129" s="211" t="s">
        <v>54</v>
      </c>
      <c r="G129" s="211" t="s">
        <v>55</v>
      </c>
      <c r="H129" s="210"/>
      <c r="I129" s="211" t="s">
        <v>136</v>
      </c>
      <c r="J129" s="210"/>
      <c r="K129" s="211">
        <v>0</v>
      </c>
      <c r="L129" s="211">
        <v>0</v>
      </c>
      <c r="M129" s="212">
        <v>0</v>
      </c>
      <c r="N129" s="212">
        <v>0</v>
      </c>
      <c r="O129" s="210"/>
      <c r="P129" s="210"/>
      <c r="Q129" s="211" t="s">
        <v>137</v>
      </c>
      <c r="R129" s="212">
        <v>109.13</v>
      </c>
      <c r="S129" s="212">
        <v>109.13</v>
      </c>
      <c r="T129" s="210"/>
      <c r="U129" s="210"/>
      <c r="V129" s="210"/>
      <c r="W129" s="210"/>
      <c r="X129" s="210"/>
      <c r="Y129" s="210"/>
      <c r="Z129" s="210"/>
      <c r="AA129" s="211" t="s">
        <v>63</v>
      </c>
      <c r="AB129" s="211" t="s">
        <v>64</v>
      </c>
      <c r="AC129" s="211" t="s">
        <v>154</v>
      </c>
      <c r="AD129" s="211" t="s">
        <v>155</v>
      </c>
      <c r="AE129" s="211" t="s">
        <v>156</v>
      </c>
      <c r="AF129" s="211">
        <v>61611</v>
      </c>
      <c r="AG129" s="211" t="s">
        <v>159</v>
      </c>
      <c r="AH129" s="211">
        <v>8</v>
      </c>
      <c r="AI129" s="211" t="s">
        <v>71</v>
      </c>
      <c r="AJ129" s="211">
        <v>4</v>
      </c>
      <c r="AK129" s="211">
        <v>1840</v>
      </c>
      <c r="AL129" s="211">
        <v>1840</v>
      </c>
      <c r="AM129" s="211">
        <v>244</v>
      </c>
      <c r="AN129" s="212">
        <v>0.221917011345</v>
      </c>
      <c r="AO129" s="213">
        <v>1</v>
      </c>
      <c r="AP129" s="214">
        <f t="shared" si="5"/>
        <v>0.221917011345</v>
      </c>
      <c r="AQ129" s="214">
        <v>9.5119749999999996</v>
      </c>
      <c r="AR129" s="215">
        <v>1.4169700000000001</v>
      </c>
      <c r="AS129" s="214">
        <f t="shared" si="6"/>
        <v>2.1108690639883561</v>
      </c>
      <c r="AT129" s="214">
        <f t="shared" si="7"/>
        <v>0.31444974756552468</v>
      </c>
      <c r="AU129" s="213">
        <v>0.99</v>
      </c>
      <c r="AV129" s="213">
        <v>0.99</v>
      </c>
      <c r="AW129" s="214">
        <f t="shared" si="8"/>
        <v>2.0897603733484726</v>
      </c>
      <c r="AX129" s="214">
        <f t="shared" si="9"/>
        <v>0.31130525008986942</v>
      </c>
    </row>
    <row r="130" spans="1:50">
      <c r="A130" s="211">
        <v>20</v>
      </c>
      <c r="B130" s="211" t="s">
        <v>153</v>
      </c>
      <c r="C130" s="211" t="s">
        <v>153</v>
      </c>
      <c r="D130" s="211" t="s">
        <v>52</v>
      </c>
      <c r="E130" s="211" t="s">
        <v>53</v>
      </c>
      <c r="F130" s="211" t="s">
        <v>54</v>
      </c>
      <c r="G130" s="211" t="s">
        <v>55</v>
      </c>
      <c r="H130" s="210"/>
      <c r="I130" s="211" t="s">
        <v>136</v>
      </c>
      <c r="J130" s="210"/>
      <c r="K130" s="211">
        <v>0</v>
      </c>
      <c r="L130" s="211">
        <v>0</v>
      </c>
      <c r="M130" s="212">
        <v>0</v>
      </c>
      <c r="N130" s="212">
        <v>0</v>
      </c>
      <c r="O130" s="210"/>
      <c r="P130" s="210"/>
      <c r="Q130" s="211" t="s">
        <v>137</v>
      </c>
      <c r="R130" s="212">
        <v>109.13</v>
      </c>
      <c r="S130" s="212">
        <v>109.13</v>
      </c>
      <c r="T130" s="210"/>
      <c r="U130" s="210"/>
      <c r="V130" s="210"/>
      <c r="W130" s="210"/>
      <c r="X130" s="210"/>
      <c r="Y130" s="210"/>
      <c r="Z130" s="210"/>
      <c r="AA130" s="211" t="s">
        <v>63</v>
      </c>
      <c r="AB130" s="211" t="s">
        <v>64</v>
      </c>
      <c r="AC130" s="211" t="s">
        <v>154</v>
      </c>
      <c r="AD130" s="211" t="s">
        <v>155</v>
      </c>
      <c r="AE130" s="211" t="s">
        <v>156</v>
      </c>
      <c r="AF130" s="211">
        <v>61709</v>
      </c>
      <c r="AG130" s="211" t="s">
        <v>159</v>
      </c>
      <c r="AH130" s="211">
        <v>8</v>
      </c>
      <c r="AI130" s="211" t="s">
        <v>71</v>
      </c>
      <c r="AJ130" s="211">
        <v>4</v>
      </c>
      <c r="AK130" s="211">
        <v>8140</v>
      </c>
      <c r="AL130" s="211">
        <v>8140</v>
      </c>
      <c r="AM130" s="211">
        <v>244</v>
      </c>
      <c r="AN130" s="212">
        <v>0.20195768164200001</v>
      </c>
      <c r="AO130" s="213">
        <v>1</v>
      </c>
      <c r="AP130" s="214">
        <f t="shared" si="5"/>
        <v>0.20195768164200001</v>
      </c>
      <c r="AQ130" s="214">
        <v>9.5119749999999996</v>
      </c>
      <c r="AR130" s="215">
        <v>1.4169700000000001</v>
      </c>
      <c r="AS130" s="214">
        <f t="shared" si="6"/>
        <v>1.921016418836663</v>
      </c>
      <c r="AT130" s="214">
        <f t="shared" si="7"/>
        <v>0.28616797615626477</v>
      </c>
      <c r="AU130" s="213">
        <v>0.99</v>
      </c>
      <c r="AV130" s="213">
        <v>0.99</v>
      </c>
      <c r="AW130" s="214">
        <f t="shared" si="8"/>
        <v>1.9018062546482963</v>
      </c>
      <c r="AX130" s="214">
        <f t="shared" si="9"/>
        <v>0.28330629639470212</v>
      </c>
    </row>
    <row r="131" spans="1:50">
      <c r="A131" s="211">
        <v>20</v>
      </c>
      <c r="B131" s="211" t="s">
        <v>153</v>
      </c>
      <c r="C131" s="211" t="s">
        <v>153</v>
      </c>
      <c r="D131" s="211" t="s">
        <v>52</v>
      </c>
      <c r="E131" s="211" t="s">
        <v>53</v>
      </c>
      <c r="F131" s="211" t="s">
        <v>54</v>
      </c>
      <c r="G131" s="211" t="s">
        <v>55</v>
      </c>
      <c r="H131" s="210"/>
      <c r="I131" s="211" t="s">
        <v>136</v>
      </c>
      <c r="J131" s="210"/>
      <c r="K131" s="211">
        <v>0</v>
      </c>
      <c r="L131" s="211">
        <v>0</v>
      </c>
      <c r="M131" s="212">
        <v>0</v>
      </c>
      <c r="N131" s="212">
        <v>0</v>
      </c>
      <c r="O131" s="210"/>
      <c r="P131" s="210"/>
      <c r="Q131" s="211" t="s">
        <v>137</v>
      </c>
      <c r="R131" s="212">
        <v>109.13</v>
      </c>
      <c r="S131" s="212">
        <v>109.13</v>
      </c>
      <c r="T131" s="210"/>
      <c r="U131" s="210"/>
      <c r="V131" s="210"/>
      <c r="W131" s="210"/>
      <c r="X131" s="210"/>
      <c r="Y131" s="210"/>
      <c r="Z131" s="210"/>
      <c r="AA131" s="211" t="s">
        <v>63</v>
      </c>
      <c r="AB131" s="211" t="s">
        <v>64</v>
      </c>
      <c r="AC131" s="211" t="s">
        <v>154</v>
      </c>
      <c r="AD131" s="211" t="s">
        <v>155</v>
      </c>
      <c r="AE131" s="211" t="s">
        <v>156</v>
      </c>
      <c r="AF131" s="211">
        <v>61105</v>
      </c>
      <c r="AG131" s="211" t="s">
        <v>159</v>
      </c>
      <c r="AH131" s="211">
        <v>8</v>
      </c>
      <c r="AI131" s="211" t="s">
        <v>70</v>
      </c>
      <c r="AJ131" s="211">
        <v>13</v>
      </c>
      <c r="AK131" s="211">
        <v>6410</v>
      </c>
      <c r="AL131" s="211">
        <v>6410</v>
      </c>
      <c r="AM131" s="211">
        <v>253</v>
      </c>
      <c r="AN131" s="212">
        <v>0.29160781322700002</v>
      </c>
      <c r="AO131" s="213">
        <v>0.66200000000000003</v>
      </c>
      <c r="AP131" s="214">
        <f t="shared" ref="AP131:AP194" si="10">AN131*AO131</f>
        <v>0.19304437235627403</v>
      </c>
      <c r="AQ131" s="214">
        <v>2.0991</v>
      </c>
      <c r="AR131" s="215">
        <v>7.3359999999999995E-2</v>
      </c>
      <c r="AS131" s="214">
        <f t="shared" ref="AS131:AS194" si="11">AP131*AQ131</f>
        <v>0.40521944201305482</v>
      </c>
      <c r="AT131" s="214">
        <f t="shared" ref="AT131:AT194" si="12">AP131*AR131</f>
        <v>1.4161735156056262E-2</v>
      </c>
      <c r="AU131" s="213">
        <v>0.99</v>
      </c>
      <c r="AV131" s="213">
        <v>0.99</v>
      </c>
      <c r="AW131" s="214">
        <f t="shared" ref="AW131:AW194" si="13">AS131*AU131</f>
        <v>0.40116724759292427</v>
      </c>
      <c r="AX131" s="214">
        <f t="shared" ref="AX131:AX194" si="14">AT131*AV131</f>
        <v>1.40201178044957E-2</v>
      </c>
    </row>
    <row r="132" spans="1:50">
      <c r="A132" s="211">
        <v>20</v>
      </c>
      <c r="B132" s="211" t="s">
        <v>153</v>
      </c>
      <c r="C132" s="211" t="s">
        <v>153</v>
      </c>
      <c r="D132" s="211" t="s">
        <v>52</v>
      </c>
      <c r="E132" s="211" t="s">
        <v>53</v>
      </c>
      <c r="F132" s="211" t="s">
        <v>54</v>
      </c>
      <c r="G132" s="211" t="s">
        <v>55</v>
      </c>
      <c r="H132" s="210"/>
      <c r="I132" s="211" t="s">
        <v>136</v>
      </c>
      <c r="J132" s="210"/>
      <c r="K132" s="211">
        <v>0</v>
      </c>
      <c r="L132" s="211">
        <v>0</v>
      </c>
      <c r="M132" s="212">
        <v>0</v>
      </c>
      <c r="N132" s="212">
        <v>0</v>
      </c>
      <c r="O132" s="210"/>
      <c r="P132" s="210"/>
      <c r="Q132" s="211" t="s">
        <v>137</v>
      </c>
      <c r="R132" s="212">
        <v>109.13</v>
      </c>
      <c r="S132" s="212">
        <v>109.13</v>
      </c>
      <c r="T132" s="210"/>
      <c r="U132" s="210"/>
      <c r="V132" s="210"/>
      <c r="W132" s="210"/>
      <c r="X132" s="210"/>
      <c r="Y132" s="210"/>
      <c r="Z132" s="210"/>
      <c r="AA132" s="211" t="s">
        <v>63</v>
      </c>
      <c r="AB132" s="211" t="s">
        <v>64</v>
      </c>
      <c r="AC132" s="211" t="s">
        <v>154</v>
      </c>
      <c r="AD132" s="211" t="s">
        <v>155</v>
      </c>
      <c r="AE132" s="211" t="s">
        <v>156</v>
      </c>
      <c r="AF132" s="211">
        <v>61639</v>
      </c>
      <c r="AG132" s="211" t="s">
        <v>159</v>
      </c>
      <c r="AH132" s="211">
        <v>8</v>
      </c>
      <c r="AI132" s="211" t="s">
        <v>70</v>
      </c>
      <c r="AJ132" s="211">
        <v>13</v>
      </c>
      <c r="AK132" s="211">
        <v>6430</v>
      </c>
      <c r="AL132" s="211">
        <v>6430</v>
      </c>
      <c r="AM132" s="211">
        <v>253</v>
      </c>
      <c r="AN132" s="212">
        <v>0.79219167746300001</v>
      </c>
      <c r="AO132" s="213">
        <v>0.66200000000000003</v>
      </c>
      <c r="AP132" s="214">
        <f t="shared" si="10"/>
        <v>0.52443089048050606</v>
      </c>
      <c r="AQ132" s="214">
        <v>2.0991</v>
      </c>
      <c r="AR132" s="215">
        <v>7.3359999999999995E-2</v>
      </c>
      <c r="AS132" s="214">
        <f t="shared" si="11"/>
        <v>1.1008328822076303</v>
      </c>
      <c r="AT132" s="214">
        <f t="shared" si="12"/>
        <v>3.8472250125649921E-2</v>
      </c>
      <c r="AU132" s="213">
        <v>0.99</v>
      </c>
      <c r="AV132" s="213">
        <v>0.99</v>
      </c>
      <c r="AW132" s="214">
        <f t="shared" si="13"/>
        <v>1.089824553385554</v>
      </c>
      <c r="AX132" s="214">
        <f t="shared" si="14"/>
        <v>3.8087527624393422E-2</v>
      </c>
    </row>
    <row r="133" spans="1:50">
      <c r="A133" s="211">
        <v>20</v>
      </c>
      <c r="B133" s="211" t="s">
        <v>153</v>
      </c>
      <c r="C133" s="211" t="s">
        <v>153</v>
      </c>
      <c r="D133" s="211" t="s">
        <v>52</v>
      </c>
      <c r="E133" s="211" t="s">
        <v>53</v>
      </c>
      <c r="F133" s="211" t="s">
        <v>54</v>
      </c>
      <c r="G133" s="211" t="s">
        <v>55</v>
      </c>
      <c r="H133" s="210"/>
      <c r="I133" s="211" t="s">
        <v>136</v>
      </c>
      <c r="J133" s="210"/>
      <c r="K133" s="211">
        <v>0</v>
      </c>
      <c r="L133" s="211">
        <v>0</v>
      </c>
      <c r="M133" s="212">
        <v>0</v>
      </c>
      <c r="N133" s="212">
        <v>0</v>
      </c>
      <c r="O133" s="210"/>
      <c r="P133" s="210"/>
      <c r="Q133" s="211" t="s">
        <v>137</v>
      </c>
      <c r="R133" s="212">
        <v>109.13</v>
      </c>
      <c r="S133" s="212">
        <v>109.13</v>
      </c>
      <c r="T133" s="210"/>
      <c r="U133" s="210"/>
      <c r="V133" s="210"/>
      <c r="W133" s="210"/>
      <c r="X133" s="210"/>
      <c r="Y133" s="210"/>
      <c r="Z133" s="210"/>
      <c r="AA133" s="211" t="s">
        <v>63</v>
      </c>
      <c r="AB133" s="211" t="s">
        <v>64</v>
      </c>
      <c r="AC133" s="211" t="s">
        <v>154</v>
      </c>
      <c r="AD133" s="211" t="s">
        <v>155</v>
      </c>
      <c r="AE133" s="211" t="s">
        <v>156</v>
      </c>
      <c r="AF133" s="211">
        <v>61641</v>
      </c>
      <c r="AG133" s="211" t="s">
        <v>159</v>
      </c>
      <c r="AH133" s="211">
        <v>8</v>
      </c>
      <c r="AI133" s="211" t="s">
        <v>70</v>
      </c>
      <c r="AJ133" s="211">
        <v>13</v>
      </c>
      <c r="AK133" s="211">
        <v>6181</v>
      </c>
      <c r="AL133" s="211">
        <v>6181</v>
      </c>
      <c r="AM133" s="211">
        <v>253</v>
      </c>
      <c r="AN133" s="212">
        <v>0.53458388622999997</v>
      </c>
      <c r="AO133" s="213">
        <v>0.66200000000000003</v>
      </c>
      <c r="AP133" s="214">
        <f t="shared" si="10"/>
        <v>0.35389453268426002</v>
      </c>
      <c r="AQ133" s="214">
        <v>2.0991</v>
      </c>
      <c r="AR133" s="215">
        <v>7.3359999999999995E-2</v>
      </c>
      <c r="AS133" s="214">
        <f t="shared" si="11"/>
        <v>0.74286001355753017</v>
      </c>
      <c r="AT133" s="214">
        <f t="shared" si="12"/>
        <v>2.5961702917717312E-2</v>
      </c>
      <c r="AU133" s="213">
        <v>0.99</v>
      </c>
      <c r="AV133" s="213">
        <v>0.99</v>
      </c>
      <c r="AW133" s="214">
        <f t="shared" si="13"/>
        <v>0.73543141342195484</v>
      </c>
      <c r="AX133" s="214">
        <f t="shared" si="14"/>
        <v>2.5702085888540137E-2</v>
      </c>
    </row>
    <row r="134" spans="1:50">
      <c r="A134" s="211">
        <v>20</v>
      </c>
      <c r="B134" s="211" t="s">
        <v>153</v>
      </c>
      <c r="C134" s="211" t="s">
        <v>153</v>
      </c>
      <c r="D134" s="211" t="s">
        <v>52</v>
      </c>
      <c r="E134" s="211" t="s">
        <v>53</v>
      </c>
      <c r="F134" s="211" t="s">
        <v>54</v>
      </c>
      <c r="G134" s="211" t="s">
        <v>55</v>
      </c>
      <c r="H134" s="210"/>
      <c r="I134" s="211" t="s">
        <v>136</v>
      </c>
      <c r="J134" s="210"/>
      <c r="K134" s="211">
        <v>0</v>
      </c>
      <c r="L134" s="211">
        <v>0</v>
      </c>
      <c r="M134" s="212">
        <v>0</v>
      </c>
      <c r="N134" s="212">
        <v>0</v>
      </c>
      <c r="O134" s="210"/>
      <c r="P134" s="210"/>
      <c r="Q134" s="211" t="s">
        <v>137</v>
      </c>
      <c r="R134" s="212">
        <v>109.13</v>
      </c>
      <c r="S134" s="212">
        <v>109.13</v>
      </c>
      <c r="T134" s="210"/>
      <c r="U134" s="210"/>
      <c r="V134" s="210"/>
      <c r="W134" s="210"/>
      <c r="X134" s="210"/>
      <c r="Y134" s="210"/>
      <c r="Z134" s="210"/>
      <c r="AA134" s="211" t="s">
        <v>63</v>
      </c>
      <c r="AB134" s="211" t="s">
        <v>64</v>
      </c>
      <c r="AC134" s="211" t="s">
        <v>154</v>
      </c>
      <c r="AD134" s="211" t="s">
        <v>155</v>
      </c>
      <c r="AE134" s="211" t="s">
        <v>156</v>
      </c>
      <c r="AF134" s="211">
        <v>61898</v>
      </c>
      <c r="AG134" s="211" t="s">
        <v>159</v>
      </c>
      <c r="AH134" s="211">
        <v>8</v>
      </c>
      <c r="AI134" s="211" t="s">
        <v>70</v>
      </c>
      <c r="AJ134" s="211">
        <v>13</v>
      </c>
      <c r="AK134" s="211">
        <v>6460</v>
      </c>
      <c r="AL134" s="211">
        <v>6460</v>
      </c>
      <c r="AM134" s="211">
        <v>253</v>
      </c>
      <c r="AN134" s="212">
        <v>0.122573902947</v>
      </c>
      <c r="AO134" s="213">
        <v>0.66200000000000003</v>
      </c>
      <c r="AP134" s="214">
        <f t="shared" si="10"/>
        <v>8.1143923750914004E-2</v>
      </c>
      <c r="AQ134" s="214">
        <v>2.0991</v>
      </c>
      <c r="AR134" s="215">
        <v>7.3359999999999995E-2</v>
      </c>
      <c r="AS134" s="214">
        <f t="shared" si="11"/>
        <v>0.17032921034554357</v>
      </c>
      <c r="AT134" s="214">
        <f t="shared" si="12"/>
        <v>5.952718246367051E-3</v>
      </c>
      <c r="AU134" s="213">
        <v>0.99</v>
      </c>
      <c r="AV134" s="213">
        <v>0.99</v>
      </c>
      <c r="AW134" s="214">
        <f t="shared" si="13"/>
        <v>0.16862591824208814</v>
      </c>
      <c r="AX134" s="214">
        <f t="shared" si="14"/>
        <v>5.8931910639033807E-3</v>
      </c>
    </row>
    <row r="135" spans="1:50">
      <c r="A135" s="211">
        <v>20</v>
      </c>
      <c r="B135" s="211" t="s">
        <v>153</v>
      </c>
      <c r="C135" s="211" t="s">
        <v>153</v>
      </c>
      <c r="D135" s="211" t="s">
        <v>52</v>
      </c>
      <c r="E135" s="211" t="s">
        <v>53</v>
      </c>
      <c r="F135" s="211" t="s">
        <v>54</v>
      </c>
      <c r="G135" s="211" t="s">
        <v>55</v>
      </c>
      <c r="H135" s="210"/>
      <c r="I135" s="211" t="s">
        <v>136</v>
      </c>
      <c r="J135" s="210"/>
      <c r="K135" s="211">
        <v>0</v>
      </c>
      <c r="L135" s="211">
        <v>0</v>
      </c>
      <c r="M135" s="212">
        <v>0</v>
      </c>
      <c r="N135" s="212">
        <v>0</v>
      </c>
      <c r="O135" s="210"/>
      <c r="P135" s="210"/>
      <c r="Q135" s="211" t="s">
        <v>137</v>
      </c>
      <c r="R135" s="212">
        <v>109.13</v>
      </c>
      <c r="S135" s="212">
        <v>109.13</v>
      </c>
      <c r="T135" s="210"/>
      <c r="U135" s="210"/>
      <c r="V135" s="210"/>
      <c r="W135" s="210"/>
      <c r="X135" s="210"/>
      <c r="Y135" s="210"/>
      <c r="Z135" s="210"/>
      <c r="AA135" s="211" t="s">
        <v>63</v>
      </c>
      <c r="AB135" s="211" t="s">
        <v>64</v>
      </c>
      <c r="AC135" s="211" t="s">
        <v>154</v>
      </c>
      <c r="AD135" s="211" t="s">
        <v>155</v>
      </c>
      <c r="AE135" s="211" t="s">
        <v>156</v>
      </c>
      <c r="AF135" s="211">
        <v>61925</v>
      </c>
      <c r="AG135" s="211" t="s">
        <v>159</v>
      </c>
      <c r="AH135" s="211">
        <v>8</v>
      </c>
      <c r="AI135" s="211" t="s">
        <v>70</v>
      </c>
      <c r="AJ135" s="211">
        <v>13</v>
      </c>
      <c r="AK135" s="211">
        <v>6300</v>
      </c>
      <c r="AL135" s="211">
        <v>6300</v>
      </c>
      <c r="AM135" s="211">
        <v>253</v>
      </c>
      <c r="AN135" s="212">
        <v>2.1044787888499998</v>
      </c>
      <c r="AO135" s="213">
        <v>0.66200000000000003</v>
      </c>
      <c r="AP135" s="214">
        <f t="shared" si="10"/>
        <v>1.3931649582187</v>
      </c>
      <c r="AQ135" s="214">
        <v>2.0991</v>
      </c>
      <c r="AR135" s="215">
        <v>7.3359999999999995E-2</v>
      </c>
      <c r="AS135" s="214">
        <f t="shared" si="11"/>
        <v>2.9243925637968733</v>
      </c>
      <c r="AT135" s="214">
        <f t="shared" si="12"/>
        <v>0.10220258133492383</v>
      </c>
      <c r="AU135" s="213">
        <v>0.99</v>
      </c>
      <c r="AV135" s="213">
        <v>0.99</v>
      </c>
      <c r="AW135" s="214">
        <f t="shared" si="13"/>
        <v>2.8951486381589047</v>
      </c>
      <c r="AX135" s="214">
        <f t="shared" si="14"/>
        <v>0.10118055552157458</v>
      </c>
    </row>
    <row r="136" spans="1:50">
      <c r="A136" s="211">
        <v>20</v>
      </c>
      <c r="B136" s="211" t="s">
        <v>153</v>
      </c>
      <c r="C136" s="211" t="s">
        <v>153</v>
      </c>
      <c r="D136" s="211" t="s">
        <v>52</v>
      </c>
      <c r="E136" s="211" t="s">
        <v>53</v>
      </c>
      <c r="F136" s="211" t="s">
        <v>54</v>
      </c>
      <c r="G136" s="211" t="s">
        <v>55</v>
      </c>
      <c r="H136" s="210"/>
      <c r="I136" s="211" t="s">
        <v>136</v>
      </c>
      <c r="J136" s="210"/>
      <c r="K136" s="211">
        <v>0</v>
      </c>
      <c r="L136" s="211">
        <v>0</v>
      </c>
      <c r="M136" s="212">
        <v>0</v>
      </c>
      <c r="N136" s="212">
        <v>0</v>
      </c>
      <c r="O136" s="210"/>
      <c r="P136" s="210"/>
      <c r="Q136" s="211" t="s">
        <v>137</v>
      </c>
      <c r="R136" s="212">
        <v>109.13</v>
      </c>
      <c r="S136" s="212">
        <v>109.13</v>
      </c>
      <c r="T136" s="210"/>
      <c r="U136" s="210"/>
      <c r="V136" s="210"/>
      <c r="W136" s="210"/>
      <c r="X136" s="210"/>
      <c r="Y136" s="210"/>
      <c r="Z136" s="210"/>
      <c r="AA136" s="211" t="s">
        <v>63</v>
      </c>
      <c r="AB136" s="211" t="s">
        <v>64</v>
      </c>
      <c r="AC136" s="211" t="s">
        <v>154</v>
      </c>
      <c r="AD136" s="211" t="s">
        <v>155</v>
      </c>
      <c r="AE136" s="211" t="s">
        <v>156</v>
      </c>
      <c r="AF136" s="211">
        <v>61241</v>
      </c>
      <c r="AG136" s="211" t="s">
        <v>159</v>
      </c>
      <c r="AH136" s="211">
        <v>8</v>
      </c>
      <c r="AI136" s="211" t="s">
        <v>71</v>
      </c>
      <c r="AJ136" s="211">
        <v>4</v>
      </c>
      <c r="AK136" s="211">
        <v>1400</v>
      </c>
      <c r="AL136" s="211">
        <v>1400</v>
      </c>
      <c r="AM136" s="211">
        <v>244</v>
      </c>
      <c r="AN136" s="212">
        <v>0.21752629557200001</v>
      </c>
      <c r="AO136" s="213">
        <v>1</v>
      </c>
      <c r="AP136" s="214">
        <f t="shared" si="10"/>
        <v>0.21752629557200001</v>
      </c>
      <c r="AQ136" s="214">
        <v>9.5119749999999996</v>
      </c>
      <c r="AR136" s="215">
        <v>1.4169700000000001</v>
      </c>
      <c r="AS136" s="214">
        <f t="shared" si="11"/>
        <v>2.0691046853234747</v>
      </c>
      <c r="AT136" s="214">
        <f t="shared" si="12"/>
        <v>0.30822823503665686</v>
      </c>
      <c r="AU136" s="213">
        <v>0.99</v>
      </c>
      <c r="AV136" s="213">
        <v>0.99</v>
      </c>
      <c r="AW136" s="214">
        <f t="shared" si="13"/>
        <v>2.0484136384702398</v>
      </c>
      <c r="AX136" s="214">
        <f t="shared" si="14"/>
        <v>0.3051459526862903</v>
      </c>
    </row>
    <row r="137" spans="1:50">
      <c r="A137" s="211">
        <v>20</v>
      </c>
      <c r="B137" s="211" t="s">
        <v>153</v>
      </c>
      <c r="C137" s="211" t="s">
        <v>153</v>
      </c>
      <c r="D137" s="211" t="s">
        <v>52</v>
      </c>
      <c r="E137" s="211" t="s">
        <v>53</v>
      </c>
      <c r="F137" s="211" t="s">
        <v>54</v>
      </c>
      <c r="G137" s="211" t="s">
        <v>55</v>
      </c>
      <c r="H137" s="210"/>
      <c r="I137" s="211" t="s">
        <v>136</v>
      </c>
      <c r="J137" s="210"/>
      <c r="K137" s="211">
        <v>0</v>
      </c>
      <c r="L137" s="211">
        <v>0</v>
      </c>
      <c r="M137" s="212">
        <v>0</v>
      </c>
      <c r="N137" s="212">
        <v>0</v>
      </c>
      <c r="O137" s="210"/>
      <c r="P137" s="210"/>
      <c r="Q137" s="211" t="s">
        <v>137</v>
      </c>
      <c r="R137" s="212">
        <v>109.13</v>
      </c>
      <c r="S137" s="212">
        <v>109.13</v>
      </c>
      <c r="T137" s="210"/>
      <c r="U137" s="210"/>
      <c r="V137" s="210"/>
      <c r="W137" s="210"/>
      <c r="X137" s="210"/>
      <c r="Y137" s="210"/>
      <c r="Z137" s="210"/>
      <c r="AA137" s="211" t="s">
        <v>63</v>
      </c>
      <c r="AB137" s="211" t="s">
        <v>64</v>
      </c>
      <c r="AC137" s="211" t="s">
        <v>154</v>
      </c>
      <c r="AD137" s="211" t="s">
        <v>155</v>
      </c>
      <c r="AE137" s="211" t="s">
        <v>156</v>
      </c>
      <c r="AF137" s="211">
        <v>61164</v>
      </c>
      <c r="AG137" s="211" t="s">
        <v>159</v>
      </c>
      <c r="AH137" s="211">
        <v>8</v>
      </c>
      <c r="AI137" s="211" t="s">
        <v>90</v>
      </c>
      <c r="AJ137" s="211">
        <v>7</v>
      </c>
      <c r="AK137" s="211">
        <v>2110</v>
      </c>
      <c r="AL137" s="211">
        <v>2110</v>
      </c>
      <c r="AM137" s="211">
        <v>247</v>
      </c>
      <c r="AN137" s="212">
        <v>9.0832715964900002E-2</v>
      </c>
      <c r="AO137" s="213">
        <v>1</v>
      </c>
      <c r="AP137" s="214">
        <f t="shared" si="10"/>
        <v>9.0832715964900002E-2</v>
      </c>
      <c r="AQ137" s="214">
        <v>5.9697370000000003</v>
      </c>
      <c r="AR137" s="215">
        <v>1.00264</v>
      </c>
      <c r="AS137" s="214">
        <f t="shared" si="11"/>
        <v>0.54224742530615422</v>
      </c>
      <c r="AT137" s="214">
        <f t="shared" si="12"/>
        <v>9.107251433504733E-2</v>
      </c>
      <c r="AU137" s="213">
        <v>0.99</v>
      </c>
      <c r="AV137" s="213">
        <v>0.99</v>
      </c>
      <c r="AW137" s="214">
        <f t="shared" si="13"/>
        <v>0.53682495105309269</v>
      </c>
      <c r="AX137" s="214">
        <f t="shared" si="14"/>
        <v>9.0161789191696859E-2</v>
      </c>
    </row>
    <row r="138" spans="1:50">
      <c r="A138" s="211">
        <v>20</v>
      </c>
      <c r="B138" s="211" t="s">
        <v>153</v>
      </c>
      <c r="C138" s="211" t="s">
        <v>153</v>
      </c>
      <c r="D138" s="211" t="s">
        <v>52</v>
      </c>
      <c r="E138" s="211" t="s">
        <v>53</v>
      </c>
      <c r="F138" s="211" t="s">
        <v>54</v>
      </c>
      <c r="G138" s="211" t="s">
        <v>55</v>
      </c>
      <c r="H138" s="210"/>
      <c r="I138" s="211" t="s">
        <v>136</v>
      </c>
      <c r="J138" s="210"/>
      <c r="K138" s="211">
        <v>0</v>
      </c>
      <c r="L138" s="211">
        <v>0</v>
      </c>
      <c r="M138" s="212">
        <v>0</v>
      </c>
      <c r="N138" s="212">
        <v>0</v>
      </c>
      <c r="O138" s="210"/>
      <c r="P138" s="210"/>
      <c r="Q138" s="211" t="s">
        <v>137</v>
      </c>
      <c r="R138" s="212">
        <v>109.13</v>
      </c>
      <c r="S138" s="212">
        <v>109.13</v>
      </c>
      <c r="T138" s="210"/>
      <c r="U138" s="210"/>
      <c r="V138" s="210"/>
      <c r="W138" s="210"/>
      <c r="X138" s="210"/>
      <c r="Y138" s="210"/>
      <c r="Z138" s="210"/>
      <c r="AA138" s="211" t="s">
        <v>63</v>
      </c>
      <c r="AB138" s="211" t="s">
        <v>64</v>
      </c>
      <c r="AC138" s="211" t="s">
        <v>154</v>
      </c>
      <c r="AD138" s="211" t="s">
        <v>155</v>
      </c>
      <c r="AE138" s="211" t="s">
        <v>156</v>
      </c>
      <c r="AF138" s="211">
        <v>61641</v>
      </c>
      <c r="AG138" s="211" t="s">
        <v>159</v>
      </c>
      <c r="AH138" s="211">
        <v>8</v>
      </c>
      <c r="AI138" s="211" t="s">
        <v>70</v>
      </c>
      <c r="AJ138" s="211">
        <v>13</v>
      </c>
      <c r="AK138" s="211">
        <v>6181</v>
      </c>
      <c r="AL138" s="211">
        <v>6181</v>
      </c>
      <c r="AM138" s="211">
        <v>253</v>
      </c>
      <c r="AN138" s="212">
        <v>1.5357062505800001</v>
      </c>
      <c r="AO138" s="213">
        <v>0.66200000000000003</v>
      </c>
      <c r="AP138" s="214">
        <f t="shared" si="10"/>
        <v>1.0166375378839601</v>
      </c>
      <c r="AQ138" s="214">
        <v>2.0991</v>
      </c>
      <c r="AR138" s="215">
        <v>7.3359999999999995E-2</v>
      </c>
      <c r="AS138" s="214">
        <f t="shared" si="11"/>
        <v>2.1340238557722206</v>
      </c>
      <c r="AT138" s="214">
        <f t="shared" si="12"/>
        <v>7.4580529779167307E-2</v>
      </c>
      <c r="AU138" s="213">
        <v>0.99</v>
      </c>
      <c r="AV138" s="213">
        <v>0.99</v>
      </c>
      <c r="AW138" s="214">
        <f t="shared" si="13"/>
        <v>2.1126836172144983</v>
      </c>
      <c r="AX138" s="214">
        <f t="shared" si="14"/>
        <v>7.3834724481375638E-2</v>
      </c>
    </row>
    <row r="139" spans="1:50">
      <c r="A139" s="211">
        <v>20</v>
      </c>
      <c r="B139" s="211" t="s">
        <v>153</v>
      </c>
      <c r="C139" s="211" t="s">
        <v>153</v>
      </c>
      <c r="D139" s="211" t="s">
        <v>52</v>
      </c>
      <c r="E139" s="211" t="s">
        <v>53</v>
      </c>
      <c r="F139" s="211" t="s">
        <v>54</v>
      </c>
      <c r="G139" s="211" t="s">
        <v>55</v>
      </c>
      <c r="H139" s="210"/>
      <c r="I139" s="211" t="s">
        <v>136</v>
      </c>
      <c r="J139" s="210"/>
      <c r="K139" s="211">
        <v>0</v>
      </c>
      <c r="L139" s="211">
        <v>0</v>
      </c>
      <c r="M139" s="212">
        <v>0</v>
      </c>
      <c r="N139" s="212">
        <v>0</v>
      </c>
      <c r="O139" s="210"/>
      <c r="P139" s="210"/>
      <c r="Q139" s="211" t="s">
        <v>137</v>
      </c>
      <c r="R139" s="212">
        <v>109.13</v>
      </c>
      <c r="S139" s="212">
        <v>109.13</v>
      </c>
      <c r="T139" s="210"/>
      <c r="U139" s="210"/>
      <c r="V139" s="210"/>
      <c r="W139" s="210"/>
      <c r="X139" s="210"/>
      <c r="Y139" s="210"/>
      <c r="Z139" s="210"/>
      <c r="AA139" s="211" t="s">
        <v>63</v>
      </c>
      <c r="AB139" s="211" t="s">
        <v>64</v>
      </c>
      <c r="AC139" s="211" t="s">
        <v>154</v>
      </c>
      <c r="AD139" s="211" t="s">
        <v>155</v>
      </c>
      <c r="AE139" s="211" t="s">
        <v>156</v>
      </c>
      <c r="AF139" s="211">
        <v>61925</v>
      </c>
      <c r="AG139" s="211" t="s">
        <v>159</v>
      </c>
      <c r="AH139" s="211">
        <v>8</v>
      </c>
      <c r="AI139" s="211" t="s">
        <v>70</v>
      </c>
      <c r="AJ139" s="211">
        <v>13</v>
      </c>
      <c r="AK139" s="211">
        <v>6300</v>
      </c>
      <c r="AL139" s="211">
        <v>6300</v>
      </c>
      <c r="AM139" s="211">
        <v>253</v>
      </c>
      <c r="AN139" s="212">
        <v>0.47070196048599999</v>
      </c>
      <c r="AO139" s="213">
        <v>0.66200000000000003</v>
      </c>
      <c r="AP139" s="214">
        <f t="shared" si="10"/>
        <v>0.311604697841732</v>
      </c>
      <c r="AQ139" s="214">
        <v>2.0991</v>
      </c>
      <c r="AR139" s="215">
        <v>7.3359999999999995E-2</v>
      </c>
      <c r="AS139" s="214">
        <f t="shared" si="11"/>
        <v>0.65408942123957958</v>
      </c>
      <c r="AT139" s="214">
        <f t="shared" si="12"/>
        <v>2.285932063366946E-2</v>
      </c>
      <c r="AU139" s="213">
        <v>0.99</v>
      </c>
      <c r="AV139" s="213">
        <v>0.99</v>
      </c>
      <c r="AW139" s="214">
        <f t="shared" si="13"/>
        <v>0.6475485270271838</v>
      </c>
      <c r="AX139" s="214">
        <f t="shared" si="14"/>
        <v>2.2630727427332766E-2</v>
      </c>
    </row>
    <row r="140" spans="1:50">
      <c r="A140" s="211">
        <v>20</v>
      </c>
      <c r="B140" s="211" t="s">
        <v>153</v>
      </c>
      <c r="C140" s="211" t="s">
        <v>153</v>
      </c>
      <c r="D140" s="211" t="s">
        <v>52</v>
      </c>
      <c r="E140" s="211" t="s">
        <v>53</v>
      </c>
      <c r="F140" s="211" t="s">
        <v>54</v>
      </c>
      <c r="G140" s="211" t="s">
        <v>55</v>
      </c>
      <c r="H140" s="210"/>
      <c r="I140" s="211" t="s">
        <v>136</v>
      </c>
      <c r="J140" s="210"/>
      <c r="K140" s="211">
        <v>0</v>
      </c>
      <c r="L140" s="211">
        <v>0</v>
      </c>
      <c r="M140" s="212">
        <v>0</v>
      </c>
      <c r="N140" s="212">
        <v>0</v>
      </c>
      <c r="O140" s="210"/>
      <c r="P140" s="210"/>
      <c r="Q140" s="211" t="s">
        <v>137</v>
      </c>
      <c r="R140" s="212">
        <v>109.13</v>
      </c>
      <c r="S140" s="212">
        <v>109.13</v>
      </c>
      <c r="T140" s="210"/>
      <c r="U140" s="210"/>
      <c r="V140" s="210"/>
      <c r="W140" s="210"/>
      <c r="X140" s="210"/>
      <c r="Y140" s="210"/>
      <c r="Z140" s="210"/>
      <c r="AA140" s="211" t="s">
        <v>63</v>
      </c>
      <c r="AB140" s="211" t="s">
        <v>64</v>
      </c>
      <c r="AC140" s="211" t="s">
        <v>154</v>
      </c>
      <c r="AD140" s="211" t="s">
        <v>155</v>
      </c>
      <c r="AE140" s="211" t="s">
        <v>156</v>
      </c>
      <c r="AF140" s="211">
        <v>60764</v>
      </c>
      <c r="AG140" s="211" t="s">
        <v>159</v>
      </c>
      <c r="AH140" s="211">
        <v>8</v>
      </c>
      <c r="AI140" s="211" t="s">
        <v>70</v>
      </c>
      <c r="AJ140" s="211">
        <v>13</v>
      </c>
      <c r="AK140" s="211">
        <v>6181</v>
      </c>
      <c r="AL140" s="211">
        <v>6181</v>
      </c>
      <c r="AM140" s="211">
        <v>253</v>
      </c>
      <c r="AN140" s="212">
        <v>0.86636412457900003</v>
      </c>
      <c r="AO140" s="213">
        <v>0.66200000000000003</v>
      </c>
      <c r="AP140" s="214">
        <f t="shared" si="10"/>
        <v>0.5735330504712981</v>
      </c>
      <c r="AQ140" s="214">
        <v>2.0991</v>
      </c>
      <c r="AR140" s="215">
        <v>7.3359999999999995E-2</v>
      </c>
      <c r="AS140" s="214">
        <f t="shared" si="11"/>
        <v>1.2039032262443019</v>
      </c>
      <c r="AT140" s="214">
        <f t="shared" si="12"/>
        <v>4.2074384582574426E-2</v>
      </c>
      <c r="AU140" s="213">
        <v>0.99</v>
      </c>
      <c r="AV140" s="213">
        <v>0.99</v>
      </c>
      <c r="AW140" s="214">
        <f t="shared" si="13"/>
        <v>1.1918641939818588</v>
      </c>
      <c r="AX140" s="214">
        <f t="shared" si="14"/>
        <v>4.1653640736748682E-2</v>
      </c>
    </row>
    <row r="141" spans="1:50">
      <c r="A141" s="211">
        <v>20</v>
      </c>
      <c r="B141" s="211" t="s">
        <v>153</v>
      </c>
      <c r="C141" s="211" t="s">
        <v>153</v>
      </c>
      <c r="D141" s="211" t="s">
        <v>52</v>
      </c>
      <c r="E141" s="211" t="s">
        <v>53</v>
      </c>
      <c r="F141" s="211" t="s">
        <v>54</v>
      </c>
      <c r="G141" s="211" t="s">
        <v>55</v>
      </c>
      <c r="H141" s="210"/>
      <c r="I141" s="211" t="s">
        <v>136</v>
      </c>
      <c r="J141" s="210"/>
      <c r="K141" s="211">
        <v>0</v>
      </c>
      <c r="L141" s="211">
        <v>0</v>
      </c>
      <c r="M141" s="212">
        <v>0</v>
      </c>
      <c r="N141" s="212">
        <v>0</v>
      </c>
      <c r="O141" s="210"/>
      <c r="P141" s="210"/>
      <c r="Q141" s="211" t="s">
        <v>137</v>
      </c>
      <c r="R141" s="212">
        <v>109.13</v>
      </c>
      <c r="S141" s="212">
        <v>109.13</v>
      </c>
      <c r="T141" s="210"/>
      <c r="U141" s="210"/>
      <c r="V141" s="210"/>
      <c r="W141" s="210"/>
      <c r="X141" s="210"/>
      <c r="Y141" s="210"/>
      <c r="Z141" s="210"/>
      <c r="AA141" s="211" t="s">
        <v>63</v>
      </c>
      <c r="AB141" s="211" t="s">
        <v>64</v>
      </c>
      <c r="AC141" s="211" t="s">
        <v>154</v>
      </c>
      <c r="AD141" s="211" t="s">
        <v>155</v>
      </c>
      <c r="AE141" s="211" t="s">
        <v>156</v>
      </c>
      <c r="AF141" s="211">
        <v>61351</v>
      </c>
      <c r="AG141" s="211" t="s">
        <v>159</v>
      </c>
      <c r="AH141" s="211">
        <v>8</v>
      </c>
      <c r="AI141" s="211" t="s">
        <v>70</v>
      </c>
      <c r="AJ141" s="211">
        <v>13</v>
      </c>
      <c r="AK141" s="211">
        <v>6170</v>
      </c>
      <c r="AL141" s="211">
        <v>6170</v>
      </c>
      <c r="AM141" s="211">
        <v>253</v>
      </c>
      <c r="AN141" s="212">
        <v>0.555907066901</v>
      </c>
      <c r="AO141" s="213">
        <v>0.66200000000000003</v>
      </c>
      <c r="AP141" s="214">
        <f t="shared" si="10"/>
        <v>0.36801047828846201</v>
      </c>
      <c r="AQ141" s="214">
        <v>2.0991</v>
      </c>
      <c r="AR141" s="215">
        <v>7.3359999999999995E-2</v>
      </c>
      <c r="AS141" s="214">
        <f t="shared" si="11"/>
        <v>0.77249079497531059</v>
      </c>
      <c r="AT141" s="214">
        <f t="shared" si="12"/>
        <v>2.6997248687241571E-2</v>
      </c>
      <c r="AU141" s="213">
        <v>0.99</v>
      </c>
      <c r="AV141" s="213">
        <v>0.99</v>
      </c>
      <c r="AW141" s="214">
        <f t="shared" si="13"/>
        <v>0.76476588702555748</v>
      </c>
      <c r="AX141" s="214">
        <f t="shared" si="14"/>
        <v>2.6727276200369153E-2</v>
      </c>
    </row>
    <row r="142" spans="1:50">
      <c r="A142" s="211">
        <v>20</v>
      </c>
      <c r="B142" s="211" t="s">
        <v>153</v>
      </c>
      <c r="C142" s="211" t="s">
        <v>153</v>
      </c>
      <c r="D142" s="211" t="s">
        <v>52</v>
      </c>
      <c r="E142" s="211" t="s">
        <v>53</v>
      </c>
      <c r="F142" s="211" t="s">
        <v>54</v>
      </c>
      <c r="G142" s="211" t="s">
        <v>55</v>
      </c>
      <c r="H142" s="210"/>
      <c r="I142" s="211" t="s">
        <v>136</v>
      </c>
      <c r="J142" s="210"/>
      <c r="K142" s="211">
        <v>0</v>
      </c>
      <c r="L142" s="211">
        <v>0</v>
      </c>
      <c r="M142" s="212">
        <v>0</v>
      </c>
      <c r="N142" s="212">
        <v>0</v>
      </c>
      <c r="O142" s="210"/>
      <c r="P142" s="210"/>
      <c r="Q142" s="211" t="s">
        <v>137</v>
      </c>
      <c r="R142" s="212">
        <v>109.13</v>
      </c>
      <c r="S142" s="212">
        <v>109.13</v>
      </c>
      <c r="T142" s="210"/>
      <c r="U142" s="210"/>
      <c r="V142" s="210"/>
      <c r="W142" s="210"/>
      <c r="X142" s="210"/>
      <c r="Y142" s="210"/>
      <c r="Z142" s="210"/>
      <c r="AA142" s="211" t="s">
        <v>63</v>
      </c>
      <c r="AB142" s="211" t="s">
        <v>64</v>
      </c>
      <c r="AC142" s="211" t="s">
        <v>154</v>
      </c>
      <c r="AD142" s="211" t="s">
        <v>155</v>
      </c>
      <c r="AE142" s="211" t="s">
        <v>156</v>
      </c>
      <c r="AF142" s="211">
        <v>60319</v>
      </c>
      <c r="AG142" s="211" t="s">
        <v>159</v>
      </c>
      <c r="AH142" s="211">
        <v>8</v>
      </c>
      <c r="AI142" s="211" t="s">
        <v>83</v>
      </c>
      <c r="AJ142" s="211">
        <v>6</v>
      </c>
      <c r="AK142" s="211">
        <v>8320</v>
      </c>
      <c r="AL142" s="211">
        <v>8320</v>
      </c>
      <c r="AM142" s="211">
        <v>246</v>
      </c>
      <c r="AN142" s="212">
        <v>0.26335433478300002</v>
      </c>
      <c r="AO142" s="213">
        <v>1</v>
      </c>
      <c r="AP142" s="214">
        <f t="shared" si="10"/>
        <v>0.26335433478300002</v>
      </c>
      <c r="AQ142" s="214">
        <v>4.255401</v>
      </c>
      <c r="AR142" s="215">
        <v>0.15690000000000001</v>
      </c>
      <c r="AS142" s="214">
        <f t="shared" si="11"/>
        <v>1.1206782995899132</v>
      </c>
      <c r="AT142" s="214">
        <f t="shared" si="12"/>
        <v>4.1320295127452708E-2</v>
      </c>
      <c r="AU142" s="213">
        <v>0.99</v>
      </c>
      <c r="AV142" s="213">
        <v>0.99</v>
      </c>
      <c r="AW142" s="214">
        <f t="shared" si="13"/>
        <v>1.1094715165940141</v>
      </c>
      <c r="AX142" s="214">
        <f t="shared" si="14"/>
        <v>4.0907092176178182E-2</v>
      </c>
    </row>
    <row r="143" spans="1:50">
      <c r="A143" s="211">
        <v>20</v>
      </c>
      <c r="B143" s="211" t="s">
        <v>153</v>
      </c>
      <c r="C143" s="211" t="s">
        <v>153</v>
      </c>
      <c r="D143" s="211" t="s">
        <v>52</v>
      </c>
      <c r="E143" s="211" t="s">
        <v>53</v>
      </c>
      <c r="F143" s="211" t="s">
        <v>54</v>
      </c>
      <c r="G143" s="211" t="s">
        <v>55</v>
      </c>
      <c r="H143" s="210"/>
      <c r="I143" s="211" t="s">
        <v>136</v>
      </c>
      <c r="J143" s="210"/>
      <c r="K143" s="211">
        <v>0</v>
      </c>
      <c r="L143" s="211">
        <v>0</v>
      </c>
      <c r="M143" s="212">
        <v>0</v>
      </c>
      <c r="N143" s="212">
        <v>0</v>
      </c>
      <c r="O143" s="210"/>
      <c r="P143" s="210"/>
      <c r="Q143" s="211" t="s">
        <v>137</v>
      </c>
      <c r="R143" s="212">
        <v>109.13</v>
      </c>
      <c r="S143" s="212">
        <v>109.13</v>
      </c>
      <c r="T143" s="210"/>
      <c r="U143" s="210"/>
      <c r="V143" s="210"/>
      <c r="W143" s="210"/>
      <c r="X143" s="210"/>
      <c r="Y143" s="210"/>
      <c r="Z143" s="210"/>
      <c r="AA143" s="211" t="s">
        <v>63</v>
      </c>
      <c r="AB143" s="211" t="s">
        <v>64</v>
      </c>
      <c r="AC143" s="211" t="s">
        <v>154</v>
      </c>
      <c r="AD143" s="211" t="s">
        <v>155</v>
      </c>
      <c r="AE143" s="211" t="s">
        <v>156</v>
      </c>
      <c r="AF143" s="211">
        <v>61299</v>
      </c>
      <c r="AG143" s="211" t="s">
        <v>159</v>
      </c>
      <c r="AH143" s="211">
        <v>8</v>
      </c>
      <c r="AI143" s="211" t="s">
        <v>92</v>
      </c>
      <c r="AJ143" s="211">
        <v>1</v>
      </c>
      <c r="AK143" s="211">
        <v>1100</v>
      </c>
      <c r="AL143" s="211">
        <v>1100</v>
      </c>
      <c r="AM143" s="211">
        <v>241</v>
      </c>
      <c r="AN143" s="212">
        <v>0.13814877955800001</v>
      </c>
      <c r="AO143" s="213">
        <v>1</v>
      </c>
      <c r="AP143" s="214">
        <f t="shared" si="10"/>
        <v>0.13814877955800001</v>
      </c>
      <c r="AQ143" s="214">
        <v>4.1759560000000002</v>
      </c>
      <c r="AR143" s="215">
        <v>0.71404000000000001</v>
      </c>
      <c r="AS143" s="214">
        <f t="shared" si="11"/>
        <v>0.57690322488790746</v>
      </c>
      <c r="AT143" s="214">
        <f t="shared" si="12"/>
        <v>9.8643754555594321E-2</v>
      </c>
      <c r="AU143" s="213">
        <v>0.99</v>
      </c>
      <c r="AV143" s="213">
        <v>0.99</v>
      </c>
      <c r="AW143" s="214">
        <f t="shared" si="13"/>
        <v>0.57113419263902843</v>
      </c>
      <c r="AX143" s="214">
        <f t="shared" si="14"/>
        <v>9.765731701003838E-2</v>
      </c>
    </row>
    <row r="144" spans="1:50">
      <c r="A144" s="211">
        <v>20</v>
      </c>
      <c r="B144" s="211" t="s">
        <v>153</v>
      </c>
      <c r="C144" s="211" t="s">
        <v>153</v>
      </c>
      <c r="D144" s="211" t="s">
        <v>52</v>
      </c>
      <c r="E144" s="211" t="s">
        <v>53</v>
      </c>
      <c r="F144" s="211" t="s">
        <v>54</v>
      </c>
      <c r="G144" s="211" t="s">
        <v>55</v>
      </c>
      <c r="H144" s="210"/>
      <c r="I144" s="211" t="s">
        <v>136</v>
      </c>
      <c r="J144" s="210"/>
      <c r="K144" s="211">
        <v>0</v>
      </c>
      <c r="L144" s="211">
        <v>0</v>
      </c>
      <c r="M144" s="212">
        <v>0</v>
      </c>
      <c r="N144" s="212">
        <v>0</v>
      </c>
      <c r="O144" s="210"/>
      <c r="P144" s="210"/>
      <c r="Q144" s="211" t="s">
        <v>137</v>
      </c>
      <c r="R144" s="212">
        <v>109.13</v>
      </c>
      <c r="S144" s="212">
        <v>109.13</v>
      </c>
      <c r="T144" s="210"/>
      <c r="U144" s="210"/>
      <c r="V144" s="210"/>
      <c r="W144" s="210"/>
      <c r="X144" s="210"/>
      <c r="Y144" s="210"/>
      <c r="Z144" s="210"/>
      <c r="AA144" s="211" t="s">
        <v>63</v>
      </c>
      <c r="AB144" s="211" t="s">
        <v>64</v>
      </c>
      <c r="AC144" s="211" t="s">
        <v>154</v>
      </c>
      <c r="AD144" s="211" t="s">
        <v>155</v>
      </c>
      <c r="AE144" s="211" t="s">
        <v>156</v>
      </c>
      <c r="AF144" s="211">
        <v>61709</v>
      </c>
      <c r="AG144" s="211" t="s">
        <v>159</v>
      </c>
      <c r="AH144" s="211">
        <v>8</v>
      </c>
      <c r="AI144" s="211" t="s">
        <v>71</v>
      </c>
      <c r="AJ144" s="211">
        <v>4</v>
      </c>
      <c r="AK144" s="211">
        <v>8140</v>
      </c>
      <c r="AL144" s="211">
        <v>8140</v>
      </c>
      <c r="AM144" s="211">
        <v>244</v>
      </c>
      <c r="AN144" s="212">
        <v>1.3483403246800001</v>
      </c>
      <c r="AO144" s="213">
        <v>1</v>
      </c>
      <c r="AP144" s="214">
        <f t="shared" si="10"/>
        <v>1.3483403246800001</v>
      </c>
      <c r="AQ144" s="214">
        <v>9.5119749999999996</v>
      </c>
      <c r="AR144" s="215">
        <v>1.4169700000000001</v>
      </c>
      <c r="AS144" s="214">
        <f t="shared" si="11"/>
        <v>12.825379459848044</v>
      </c>
      <c r="AT144" s="214">
        <f t="shared" si="12"/>
        <v>1.9105577898618198</v>
      </c>
      <c r="AU144" s="213">
        <v>0.99</v>
      </c>
      <c r="AV144" s="213">
        <v>0.99</v>
      </c>
      <c r="AW144" s="214">
        <f t="shared" si="13"/>
        <v>12.697125665249564</v>
      </c>
      <c r="AX144" s="214">
        <f t="shared" si="14"/>
        <v>1.8914522119632016</v>
      </c>
    </row>
    <row r="145" spans="1:50">
      <c r="A145" s="211">
        <v>20</v>
      </c>
      <c r="B145" s="211" t="s">
        <v>153</v>
      </c>
      <c r="C145" s="211" t="s">
        <v>153</v>
      </c>
      <c r="D145" s="211" t="s">
        <v>52</v>
      </c>
      <c r="E145" s="211" t="s">
        <v>53</v>
      </c>
      <c r="F145" s="211" t="s">
        <v>54</v>
      </c>
      <c r="G145" s="211" t="s">
        <v>55</v>
      </c>
      <c r="H145" s="210"/>
      <c r="I145" s="211" t="s">
        <v>136</v>
      </c>
      <c r="J145" s="210"/>
      <c r="K145" s="211">
        <v>0</v>
      </c>
      <c r="L145" s="211">
        <v>0</v>
      </c>
      <c r="M145" s="212">
        <v>0</v>
      </c>
      <c r="N145" s="212">
        <v>0</v>
      </c>
      <c r="O145" s="210"/>
      <c r="P145" s="210"/>
      <c r="Q145" s="211" t="s">
        <v>137</v>
      </c>
      <c r="R145" s="212">
        <v>109.13</v>
      </c>
      <c r="S145" s="212">
        <v>109.13</v>
      </c>
      <c r="T145" s="210"/>
      <c r="U145" s="210"/>
      <c r="V145" s="210"/>
      <c r="W145" s="210"/>
      <c r="X145" s="210"/>
      <c r="Y145" s="210"/>
      <c r="Z145" s="210"/>
      <c r="AA145" s="211" t="s">
        <v>63</v>
      </c>
      <c r="AB145" s="211" t="s">
        <v>64</v>
      </c>
      <c r="AC145" s="211" t="s">
        <v>154</v>
      </c>
      <c r="AD145" s="211" t="s">
        <v>155</v>
      </c>
      <c r="AE145" s="211" t="s">
        <v>156</v>
      </c>
      <c r="AF145" s="211">
        <v>61105</v>
      </c>
      <c r="AG145" s="211" t="s">
        <v>159</v>
      </c>
      <c r="AH145" s="211">
        <v>8</v>
      </c>
      <c r="AI145" s="211" t="s">
        <v>70</v>
      </c>
      <c r="AJ145" s="211">
        <v>13</v>
      </c>
      <c r="AK145" s="211">
        <v>6410</v>
      </c>
      <c r="AL145" s="211">
        <v>6410</v>
      </c>
      <c r="AM145" s="211">
        <v>253</v>
      </c>
      <c r="AN145" s="212">
        <v>0.379934608359</v>
      </c>
      <c r="AO145" s="213">
        <v>0.66200000000000003</v>
      </c>
      <c r="AP145" s="214">
        <f t="shared" si="10"/>
        <v>0.251516710733658</v>
      </c>
      <c r="AQ145" s="214">
        <v>2.0991</v>
      </c>
      <c r="AR145" s="215">
        <v>7.3359999999999995E-2</v>
      </c>
      <c r="AS145" s="214">
        <f t="shared" si="11"/>
        <v>0.52795872750102146</v>
      </c>
      <c r="AT145" s="214">
        <f t="shared" si="12"/>
        <v>1.845126589942115E-2</v>
      </c>
      <c r="AU145" s="213">
        <v>0.99</v>
      </c>
      <c r="AV145" s="213">
        <v>0.99</v>
      </c>
      <c r="AW145" s="214">
        <f t="shared" si="13"/>
        <v>0.52267914022601125</v>
      </c>
      <c r="AX145" s="214">
        <f t="shared" si="14"/>
        <v>1.8266753240426939E-2</v>
      </c>
    </row>
    <row r="146" spans="1:50">
      <c r="A146" s="211">
        <v>20</v>
      </c>
      <c r="B146" s="211" t="s">
        <v>153</v>
      </c>
      <c r="C146" s="211" t="s">
        <v>153</v>
      </c>
      <c r="D146" s="211" t="s">
        <v>52</v>
      </c>
      <c r="E146" s="211" t="s">
        <v>53</v>
      </c>
      <c r="F146" s="211" t="s">
        <v>54</v>
      </c>
      <c r="G146" s="211" t="s">
        <v>55</v>
      </c>
      <c r="H146" s="210"/>
      <c r="I146" s="211" t="s">
        <v>136</v>
      </c>
      <c r="J146" s="210"/>
      <c r="K146" s="211">
        <v>0</v>
      </c>
      <c r="L146" s="211">
        <v>0</v>
      </c>
      <c r="M146" s="212">
        <v>0</v>
      </c>
      <c r="N146" s="212">
        <v>0</v>
      </c>
      <c r="O146" s="210"/>
      <c r="P146" s="210"/>
      <c r="Q146" s="211" t="s">
        <v>137</v>
      </c>
      <c r="R146" s="212">
        <v>109.13</v>
      </c>
      <c r="S146" s="212">
        <v>109.13</v>
      </c>
      <c r="T146" s="210"/>
      <c r="U146" s="210"/>
      <c r="V146" s="210"/>
      <c r="W146" s="210"/>
      <c r="X146" s="210"/>
      <c r="Y146" s="210"/>
      <c r="Z146" s="210"/>
      <c r="AA146" s="211" t="s">
        <v>63</v>
      </c>
      <c r="AB146" s="211" t="s">
        <v>64</v>
      </c>
      <c r="AC146" s="211" t="s">
        <v>154</v>
      </c>
      <c r="AD146" s="211" t="s">
        <v>155</v>
      </c>
      <c r="AE146" s="211" t="s">
        <v>156</v>
      </c>
      <c r="AF146" s="211">
        <v>61709</v>
      </c>
      <c r="AG146" s="211" t="s">
        <v>159</v>
      </c>
      <c r="AH146" s="211">
        <v>8</v>
      </c>
      <c r="AI146" s="211" t="s">
        <v>71</v>
      </c>
      <c r="AJ146" s="211">
        <v>4</v>
      </c>
      <c r="AK146" s="211">
        <v>8140</v>
      </c>
      <c r="AL146" s="211">
        <v>8140</v>
      </c>
      <c r="AM146" s="211">
        <v>244</v>
      </c>
      <c r="AN146" s="212">
        <v>0.57693236364900002</v>
      </c>
      <c r="AO146" s="213">
        <v>1</v>
      </c>
      <c r="AP146" s="214">
        <f t="shared" si="10"/>
        <v>0.57693236364900002</v>
      </c>
      <c r="AQ146" s="214">
        <v>9.5119749999999996</v>
      </c>
      <c r="AR146" s="215">
        <v>1.4169700000000001</v>
      </c>
      <c r="AS146" s="214">
        <f t="shared" si="11"/>
        <v>5.4877662197201964</v>
      </c>
      <c r="AT146" s="214">
        <f t="shared" si="12"/>
        <v>0.81749585131972358</v>
      </c>
      <c r="AU146" s="213">
        <v>0.99</v>
      </c>
      <c r="AV146" s="213">
        <v>0.99</v>
      </c>
      <c r="AW146" s="214">
        <f t="shared" si="13"/>
        <v>5.4328885575229942</v>
      </c>
      <c r="AX146" s="214">
        <f t="shared" si="14"/>
        <v>0.8093208928065263</v>
      </c>
    </row>
    <row r="147" spans="1:50">
      <c r="A147" s="211">
        <v>20</v>
      </c>
      <c r="B147" s="211" t="s">
        <v>153</v>
      </c>
      <c r="C147" s="211" t="s">
        <v>153</v>
      </c>
      <c r="D147" s="211" t="s">
        <v>52</v>
      </c>
      <c r="E147" s="211" t="s">
        <v>53</v>
      </c>
      <c r="F147" s="211" t="s">
        <v>54</v>
      </c>
      <c r="G147" s="211" t="s">
        <v>55</v>
      </c>
      <c r="H147" s="210"/>
      <c r="I147" s="211" t="s">
        <v>136</v>
      </c>
      <c r="J147" s="210"/>
      <c r="K147" s="211">
        <v>0</v>
      </c>
      <c r="L147" s="211">
        <v>0</v>
      </c>
      <c r="M147" s="212">
        <v>0</v>
      </c>
      <c r="N147" s="212">
        <v>0</v>
      </c>
      <c r="O147" s="210"/>
      <c r="P147" s="210"/>
      <c r="Q147" s="211" t="s">
        <v>137</v>
      </c>
      <c r="R147" s="212">
        <v>109.13</v>
      </c>
      <c r="S147" s="212">
        <v>109.13</v>
      </c>
      <c r="T147" s="210"/>
      <c r="U147" s="210"/>
      <c r="V147" s="210"/>
      <c r="W147" s="210"/>
      <c r="X147" s="210"/>
      <c r="Y147" s="210"/>
      <c r="Z147" s="210"/>
      <c r="AA147" s="211" t="s">
        <v>63</v>
      </c>
      <c r="AB147" s="211" t="s">
        <v>64</v>
      </c>
      <c r="AC147" s="211" t="s">
        <v>154</v>
      </c>
      <c r="AD147" s="211" t="s">
        <v>155</v>
      </c>
      <c r="AE147" s="211" t="s">
        <v>156</v>
      </c>
      <c r="AF147" s="211">
        <v>61068</v>
      </c>
      <c r="AG147" s="211" t="s">
        <v>159</v>
      </c>
      <c r="AH147" s="211">
        <v>8</v>
      </c>
      <c r="AI147" s="211" t="s">
        <v>131</v>
      </c>
      <c r="AJ147" s="211">
        <v>12</v>
      </c>
      <c r="AK147" s="211">
        <v>5100</v>
      </c>
      <c r="AL147" s="211">
        <v>5100</v>
      </c>
      <c r="AM147" s="211">
        <v>252</v>
      </c>
      <c r="AN147" s="212">
        <v>1.49515138932E-3</v>
      </c>
      <c r="AO147" s="213">
        <v>0</v>
      </c>
      <c r="AP147" s="214">
        <f t="shared" si="10"/>
        <v>0</v>
      </c>
      <c r="AQ147" s="214">
        <v>0</v>
      </c>
      <c r="AR147" s="215">
        <v>0</v>
      </c>
      <c r="AS147" s="214">
        <f t="shared" si="11"/>
        <v>0</v>
      </c>
      <c r="AT147" s="214">
        <f t="shared" si="12"/>
        <v>0</v>
      </c>
      <c r="AU147" s="213">
        <v>0.99</v>
      </c>
      <c r="AV147" s="213">
        <v>0.99</v>
      </c>
      <c r="AW147" s="214">
        <f t="shared" si="13"/>
        <v>0</v>
      </c>
      <c r="AX147" s="214">
        <f t="shared" si="14"/>
        <v>0</v>
      </c>
    </row>
    <row r="148" spans="1:50">
      <c r="A148" s="211">
        <v>20</v>
      </c>
      <c r="B148" s="211" t="s">
        <v>153</v>
      </c>
      <c r="C148" s="211" t="s">
        <v>153</v>
      </c>
      <c r="D148" s="211" t="s">
        <v>52</v>
      </c>
      <c r="E148" s="211" t="s">
        <v>53</v>
      </c>
      <c r="F148" s="211" t="s">
        <v>54</v>
      </c>
      <c r="G148" s="211" t="s">
        <v>55</v>
      </c>
      <c r="H148" s="210"/>
      <c r="I148" s="211" t="s">
        <v>136</v>
      </c>
      <c r="J148" s="210"/>
      <c r="K148" s="211">
        <v>0</v>
      </c>
      <c r="L148" s="211">
        <v>0</v>
      </c>
      <c r="M148" s="212">
        <v>0</v>
      </c>
      <c r="N148" s="212">
        <v>0</v>
      </c>
      <c r="O148" s="210"/>
      <c r="P148" s="210"/>
      <c r="Q148" s="211" t="s">
        <v>137</v>
      </c>
      <c r="R148" s="212">
        <v>109.13</v>
      </c>
      <c r="S148" s="212">
        <v>109.13</v>
      </c>
      <c r="T148" s="210"/>
      <c r="U148" s="210"/>
      <c r="V148" s="210"/>
      <c r="W148" s="210"/>
      <c r="X148" s="210"/>
      <c r="Y148" s="210"/>
      <c r="Z148" s="210"/>
      <c r="AA148" s="211" t="s">
        <v>63</v>
      </c>
      <c r="AB148" s="211" t="s">
        <v>64</v>
      </c>
      <c r="AC148" s="211" t="s">
        <v>154</v>
      </c>
      <c r="AD148" s="211" t="s">
        <v>155</v>
      </c>
      <c r="AE148" s="211" t="s">
        <v>156</v>
      </c>
      <c r="AF148" s="211">
        <v>61164</v>
      </c>
      <c r="AG148" s="211" t="s">
        <v>159</v>
      </c>
      <c r="AH148" s="211">
        <v>8</v>
      </c>
      <c r="AI148" s="211" t="s">
        <v>90</v>
      </c>
      <c r="AJ148" s="211">
        <v>7</v>
      </c>
      <c r="AK148" s="211">
        <v>2110</v>
      </c>
      <c r="AL148" s="211">
        <v>2110</v>
      </c>
      <c r="AM148" s="211">
        <v>247</v>
      </c>
      <c r="AN148" s="212">
        <v>0.39035917334199999</v>
      </c>
      <c r="AO148" s="213">
        <v>1</v>
      </c>
      <c r="AP148" s="214">
        <f t="shared" si="10"/>
        <v>0.39035917334199999</v>
      </c>
      <c r="AQ148" s="214">
        <v>5.9697370000000003</v>
      </c>
      <c r="AR148" s="215">
        <v>1.00264</v>
      </c>
      <c r="AS148" s="214">
        <f t="shared" si="11"/>
        <v>2.3303416003891511</v>
      </c>
      <c r="AT148" s="214">
        <f t="shared" si="12"/>
        <v>0.39138972155962287</v>
      </c>
      <c r="AU148" s="213">
        <v>0.99</v>
      </c>
      <c r="AV148" s="213">
        <v>0.99</v>
      </c>
      <c r="AW148" s="214">
        <f t="shared" si="13"/>
        <v>2.3070381843852594</v>
      </c>
      <c r="AX148" s="214">
        <f t="shared" si="14"/>
        <v>0.38747582434402666</v>
      </c>
    </row>
    <row r="149" spans="1:50">
      <c r="A149" s="211">
        <v>20</v>
      </c>
      <c r="B149" s="211" t="s">
        <v>153</v>
      </c>
      <c r="C149" s="211" t="s">
        <v>153</v>
      </c>
      <c r="D149" s="211" t="s">
        <v>52</v>
      </c>
      <c r="E149" s="211" t="s">
        <v>53</v>
      </c>
      <c r="F149" s="211" t="s">
        <v>54</v>
      </c>
      <c r="G149" s="211" t="s">
        <v>55</v>
      </c>
      <c r="H149" s="210"/>
      <c r="I149" s="211" t="s">
        <v>136</v>
      </c>
      <c r="J149" s="210"/>
      <c r="K149" s="211">
        <v>0</v>
      </c>
      <c r="L149" s="211">
        <v>0</v>
      </c>
      <c r="M149" s="212">
        <v>0</v>
      </c>
      <c r="N149" s="212">
        <v>0</v>
      </c>
      <c r="O149" s="210"/>
      <c r="P149" s="210"/>
      <c r="Q149" s="211" t="s">
        <v>137</v>
      </c>
      <c r="R149" s="212">
        <v>109.13</v>
      </c>
      <c r="S149" s="212">
        <v>109.13</v>
      </c>
      <c r="T149" s="210"/>
      <c r="U149" s="210"/>
      <c r="V149" s="210"/>
      <c r="W149" s="210"/>
      <c r="X149" s="210"/>
      <c r="Y149" s="210"/>
      <c r="Z149" s="210"/>
      <c r="AA149" s="211" t="s">
        <v>63</v>
      </c>
      <c r="AB149" s="211" t="s">
        <v>64</v>
      </c>
      <c r="AC149" s="211" t="s">
        <v>154</v>
      </c>
      <c r="AD149" s="211" t="s">
        <v>155</v>
      </c>
      <c r="AE149" s="211" t="s">
        <v>156</v>
      </c>
      <c r="AF149" s="211">
        <v>60764</v>
      </c>
      <c r="AG149" s="211" t="s">
        <v>159</v>
      </c>
      <c r="AH149" s="211">
        <v>8</v>
      </c>
      <c r="AI149" s="211" t="s">
        <v>70</v>
      </c>
      <c r="AJ149" s="211">
        <v>13</v>
      </c>
      <c r="AK149" s="211">
        <v>6181</v>
      </c>
      <c r="AL149" s="211">
        <v>6181</v>
      </c>
      <c r="AM149" s="211">
        <v>253</v>
      </c>
      <c r="AN149" s="212">
        <v>4.9861810599599998</v>
      </c>
      <c r="AO149" s="213">
        <v>0.66200000000000003</v>
      </c>
      <c r="AP149" s="214">
        <f t="shared" si="10"/>
        <v>3.3008518616935199</v>
      </c>
      <c r="AQ149" s="214">
        <v>2.0991</v>
      </c>
      <c r="AR149" s="215">
        <v>7.3359999999999995E-2</v>
      </c>
      <c r="AS149" s="214">
        <f t="shared" si="11"/>
        <v>6.9288181428808677</v>
      </c>
      <c r="AT149" s="214">
        <f t="shared" si="12"/>
        <v>0.24215049257383661</v>
      </c>
      <c r="AU149" s="213">
        <v>0.99</v>
      </c>
      <c r="AV149" s="213">
        <v>0.99</v>
      </c>
      <c r="AW149" s="214">
        <f t="shared" si="13"/>
        <v>6.8595299614520586</v>
      </c>
      <c r="AX149" s="214">
        <f t="shared" si="14"/>
        <v>0.23972898764809825</v>
      </c>
    </row>
    <row r="150" spans="1:50">
      <c r="A150" s="211">
        <v>20</v>
      </c>
      <c r="B150" s="211" t="s">
        <v>153</v>
      </c>
      <c r="C150" s="211" t="s">
        <v>153</v>
      </c>
      <c r="D150" s="211" t="s">
        <v>52</v>
      </c>
      <c r="E150" s="211" t="s">
        <v>53</v>
      </c>
      <c r="F150" s="211" t="s">
        <v>54</v>
      </c>
      <c r="G150" s="211" t="s">
        <v>55</v>
      </c>
      <c r="H150" s="210"/>
      <c r="I150" s="211" t="s">
        <v>136</v>
      </c>
      <c r="J150" s="210"/>
      <c r="K150" s="211">
        <v>0</v>
      </c>
      <c r="L150" s="211">
        <v>0</v>
      </c>
      <c r="M150" s="212">
        <v>0</v>
      </c>
      <c r="N150" s="212">
        <v>0</v>
      </c>
      <c r="O150" s="210"/>
      <c r="P150" s="210"/>
      <c r="Q150" s="211" t="s">
        <v>137</v>
      </c>
      <c r="R150" s="212">
        <v>109.13</v>
      </c>
      <c r="S150" s="212">
        <v>109.13</v>
      </c>
      <c r="T150" s="210"/>
      <c r="U150" s="210"/>
      <c r="V150" s="210"/>
      <c r="W150" s="210"/>
      <c r="X150" s="210"/>
      <c r="Y150" s="210"/>
      <c r="Z150" s="210"/>
      <c r="AA150" s="211" t="s">
        <v>63</v>
      </c>
      <c r="AB150" s="211" t="s">
        <v>64</v>
      </c>
      <c r="AC150" s="211" t="s">
        <v>154</v>
      </c>
      <c r="AD150" s="211" t="s">
        <v>155</v>
      </c>
      <c r="AE150" s="211" t="s">
        <v>156</v>
      </c>
      <c r="AF150" s="211">
        <v>61583</v>
      </c>
      <c r="AG150" s="211" t="s">
        <v>159</v>
      </c>
      <c r="AH150" s="211">
        <v>8</v>
      </c>
      <c r="AI150" s="211" t="s">
        <v>70</v>
      </c>
      <c r="AJ150" s="211">
        <v>13</v>
      </c>
      <c r="AK150" s="211">
        <v>6460</v>
      </c>
      <c r="AL150" s="211">
        <v>6460</v>
      </c>
      <c r="AM150" s="211">
        <v>253</v>
      </c>
      <c r="AN150" s="212">
        <v>0.190035265048</v>
      </c>
      <c r="AO150" s="213">
        <v>0.66200000000000003</v>
      </c>
      <c r="AP150" s="214">
        <f t="shared" si="10"/>
        <v>0.12580334546177602</v>
      </c>
      <c r="AQ150" s="214">
        <v>2.0991</v>
      </c>
      <c r="AR150" s="215">
        <v>7.3359999999999995E-2</v>
      </c>
      <c r="AS150" s="214">
        <f t="shared" si="11"/>
        <v>0.26407380245881401</v>
      </c>
      <c r="AT150" s="214">
        <f t="shared" si="12"/>
        <v>9.2289334230758885E-3</v>
      </c>
      <c r="AU150" s="213">
        <v>0.99</v>
      </c>
      <c r="AV150" s="213">
        <v>0.99</v>
      </c>
      <c r="AW150" s="214">
        <f t="shared" si="13"/>
        <v>0.26143306443422587</v>
      </c>
      <c r="AX150" s="214">
        <f t="shared" si="14"/>
        <v>9.1366440888451302E-3</v>
      </c>
    </row>
    <row r="151" spans="1:50">
      <c r="A151" s="211">
        <v>20</v>
      </c>
      <c r="B151" s="211" t="s">
        <v>153</v>
      </c>
      <c r="C151" s="211" t="s">
        <v>153</v>
      </c>
      <c r="D151" s="211" t="s">
        <v>52</v>
      </c>
      <c r="E151" s="211" t="s">
        <v>53</v>
      </c>
      <c r="F151" s="211" t="s">
        <v>54</v>
      </c>
      <c r="G151" s="211" t="s">
        <v>55</v>
      </c>
      <c r="H151" s="210"/>
      <c r="I151" s="211" t="s">
        <v>136</v>
      </c>
      <c r="J151" s="210"/>
      <c r="K151" s="211">
        <v>0</v>
      </c>
      <c r="L151" s="211">
        <v>0</v>
      </c>
      <c r="M151" s="212">
        <v>0</v>
      </c>
      <c r="N151" s="212">
        <v>0</v>
      </c>
      <c r="O151" s="210"/>
      <c r="P151" s="210"/>
      <c r="Q151" s="211" t="s">
        <v>137</v>
      </c>
      <c r="R151" s="212">
        <v>109.13</v>
      </c>
      <c r="S151" s="212">
        <v>109.13</v>
      </c>
      <c r="T151" s="210"/>
      <c r="U151" s="210"/>
      <c r="V151" s="210"/>
      <c r="W151" s="210"/>
      <c r="X151" s="210"/>
      <c r="Y151" s="210"/>
      <c r="Z151" s="210"/>
      <c r="AA151" s="211" t="s">
        <v>63</v>
      </c>
      <c r="AB151" s="211" t="s">
        <v>64</v>
      </c>
      <c r="AC151" s="211" t="s">
        <v>154</v>
      </c>
      <c r="AD151" s="211" t="s">
        <v>155</v>
      </c>
      <c r="AE151" s="211" t="s">
        <v>156</v>
      </c>
      <c r="AF151" s="211">
        <v>61475</v>
      </c>
      <c r="AG151" s="211" t="s">
        <v>159</v>
      </c>
      <c r="AH151" s="211">
        <v>8</v>
      </c>
      <c r="AI151" s="211" t="s">
        <v>70</v>
      </c>
      <c r="AJ151" s="211">
        <v>13</v>
      </c>
      <c r="AK151" s="211">
        <v>6460</v>
      </c>
      <c r="AL151" s="211">
        <v>6460</v>
      </c>
      <c r="AM151" s="211">
        <v>253</v>
      </c>
      <c r="AN151" s="212">
        <v>7.1119701473499998E-3</v>
      </c>
      <c r="AO151" s="213">
        <v>0.66200000000000003</v>
      </c>
      <c r="AP151" s="214">
        <f t="shared" si="10"/>
        <v>4.7081242375457003E-3</v>
      </c>
      <c r="AQ151" s="214">
        <v>2.0991</v>
      </c>
      <c r="AR151" s="215">
        <v>7.3359999999999995E-2</v>
      </c>
      <c r="AS151" s="214">
        <f t="shared" si="11"/>
        <v>9.8828235870321787E-3</v>
      </c>
      <c r="AT151" s="214">
        <f t="shared" si="12"/>
        <v>3.4538799406635257E-4</v>
      </c>
      <c r="AU151" s="213">
        <v>0.99</v>
      </c>
      <c r="AV151" s="213">
        <v>0.99</v>
      </c>
      <c r="AW151" s="214">
        <f t="shared" si="13"/>
        <v>9.7839953511618567E-3</v>
      </c>
      <c r="AX151" s="214">
        <f t="shared" si="14"/>
        <v>3.4193411412568905E-4</v>
      </c>
    </row>
    <row r="152" spans="1:50">
      <c r="A152" s="211">
        <v>20</v>
      </c>
      <c r="B152" s="211" t="s">
        <v>153</v>
      </c>
      <c r="C152" s="211" t="s">
        <v>153</v>
      </c>
      <c r="D152" s="211" t="s">
        <v>52</v>
      </c>
      <c r="E152" s="211" t="s">
        <v>53</v>
      </c>
      <c r="F152" s="211" t="s">
        <v>54</v>
      </c>
      <c r="G152" s="211" t="s">
        <v>55</v>
      </c>
      <c r="H152" s="210"/>
      <c r="I152" s="211" t="s">
        <v>136</v>
      </c>
      <c r="J152" s="210"/>
      <c r="K152" s="211">
        <v>0</v>
      </c>
      <c r="L152" s="211">
        <v>0</v>
      </c>
      <c r="M152" s="212">
        <v>0</v>
      </c>
      <c r="N152" s="212">
        <v>0</v>
      </c>
      <c r="O152" s="210"/>
      <c r="P152" s="210"/>
      <c r="Q152" s="211" t="s">
        <v>137</v>
      </c>
      <c r="R152" s="212">
        <v>109.13</v>
      </c>
      <c r="S152" s="212">
        <v>109.13</v>
      </c>
      <c r="T152" s="210"/>
      <c r="U152" s="210"/>
      <c r="V152" s="210"/>
      <c r="W152" s="210"/>
      <c r="X152" s="210"/>
      <c r="Y152" s="210"/>
      <c r="Z152" s="210"/>
      <c r="AA152" s="211" t="s">
        <v>63</v>
      </c>
      <c r="AB152" s="211" t="s">
        <v>64</v>
      </c>
      <c r="AC152" s="211" t="s">
        <v>154</v>
      </c>
      <c r="AD152" s="211" t="s">
        <v>155</v>
      </c>
      <c r="AE152" s="211" t="s">
        <v>156</v>
      </c>
      <c r="AF152" s="211">
        <v>61529</v>
      </c>
      <c r="AG152" s="211" t="s">
        <v>159</v>
      </c>
      <c r="AH152" s="211">
        <v>8</v>
      </c>
      <c r="AI152" s="211" t="s">
        <v>83</v>
      </c>
      <c r="AJ152" s="211">
        <v>6</v>
      </c>
      <c r="AK152" s="211">
        <v>8200</v>
      </c>
      <c r="AL152" s="211">
        <v>8200</v>
      </c>
      <c r="AM152" s="211">
        <v>246</v>
      </c>
      <c r="AN152" s="212">
        <v>5.48555645483E-3</v>
      </c>
      <c r="AO152" s="213">
        <v>1</v>
      </c>
      <c r="AP152" s="214">
        <f t="shared" si="10"/>
        <v>5.48555645483E-3</v>
      </c>
      <c r="AQ152" s="214">
        <v>4.255401</v>
      </c>
      <c r="AR152" s="215">
        <v>0.15690000000000001</v>
      </c>
      <c r="AS152" s="214">
        <f t="shared" si="11"/>
        <v>2.3343242423440037E-2</v>
      </c>
      <c r="AT152" s="214">
        <f t="shared" si="12"/>
        <v>8.6068380776282711E-4</v>
      </c>
      <c r="AU152" s="213">
        <v>0.99</v>
      </c>
      <c r="AV152" s="213">
        <v>0.99</v>
      </c>
      <c r="AW152" s="214">
        <f t="shared" si="13"/>
        <v>2.3109809999205637E-2</v>
      </c>
      <c r="AX152" s="214">
        <f t="shared" si="14"/>
        <v>8.5207696968519879E-4</v>
      </c>
    </row>
    <row r="153" spans="1:50">
      <c r="A153" s="211">
        <v>20</v>
      </c>
      <c r="B153" s="211" t="s">
        <v>153</v>
      </c>
      <c r="C153" s="211" t="s">
        <v>153</v>
      </c>
      <c r="D153" s="211" t="s">
        <v>52</v>
      </c>
      <c r="E153" s="211" t="s">
        <v>53</v>
      </c>
      <c r="F153" s="211" t="s">
        <v>54</v>
      </c>
      <c r="G153" s="211" t="s">
        <v>55</v>
      </c>
      <c r="H153" s="210"/>
      <c r="I153" s="211" t="s">
        <v>136</v>
      </c>
      <c r="J153" s="210"/>
      <c r="K153" s="211">
        <v>0</v>
      </c>
      <c r="L153" s="211">
        <v>0</v>
      </c>
      <c r="M153" s="212">
        <v>0</v>
      </c>
      <c r="N153" s="212">
        <v>0</v>
      </c>
      <c r="O153" s="210"/>
      <c r="P153" s="210"/>
      <c r="Q153" s="211" t="s">
        <v>137</v>
      </c>
      <c r="R153" s="212">
        <v>109.13</v>
      </c>
      <c r="S153" s="212">
        <v>109.13</v>
      </c>
      <c r="T153" s="210"/>
      <c r="U153" s="210"/>
      <c r="V153" s="210"/>
      <c r="W153" s="210"/>
      <c r="X153" s="210"/>
      <c r="Y153" s="210"/>
      <c r="Z153" s="210"/>
      <c r="AA153" s="211" t="s">
        <v>63</v>
      </c>
      <c r="AB153" s="211" t="s">
        <v>64</v>
      </c>
      <c r="AC153" s="211" t="s">
        <v>154</v>
      </c>
      <c r="AD153" s="211" t="s">
        <v>155</v>
      </c>
      <c r="AE153" s="211" t="s">
        <v>156</v>
      </c>
      <c r="AF153" s="211">
        <v>61550</v>
      </c>
      <c r="AG153" s="211" t="s">
        <v>159</v>
      </c>
      <c r="AH153" s="211">
        <v>8</v>
      </c>
      <c r="AI153" s="211" t="s">
        <v>70</v>
      </c>
      <c r="AJ153" s="211">
        <v>13</v>
      </c>
      <c r="AK153" s="211">
        <v>6410</v>
      </c>
      <c r="AL153" s="211">
        <v>6410</v>
      </c>
      <c r="AM153" s="211">
        <v>253</v>
      </c>
      <c r="AN153" s="212">
        <v>2.8372085951400001E-3</v>
      </c>
      <c r="AO153" s="213">
        <v>0.66200000000000003</v>
      </c>
      <c r="AP153" s="214">
        <f t="shared" si="10"/>
        <v>1.8782320899826802E-3</v>
      </c>
      <c r="AQ153" s="214">
        <v>2.0991</v>
      </c>
      <c r="AR153" s="215">
        <v>7.3359999999999995E-2</v>
      </c>
      <c r="AS153" s="214">
        <f t="shared" si="11"/>
        <v>3.942596980082644E-3</v>
      </c>
      <c r="AT153" s="214">
        <f t="shared" si="12"/>
        <v>1.3778710612112941E-4</v>
      </c>
      <c r="AU153" s="213">
        <v>0.99</v>
      </c>
      <c r="AV153" s="213">
        <v>0.99</v>
      </c>
      <c r="AW153" s="214">
        <f t="shared" si="13"/>
        <v>3.9031710102818175E-3</v>
      </c>
      <c r="AX153" s="214">
        <f t="shared" si="14"/>
        <v>1.3640923505991811E-4</v>
      </c>
    </row>
    <row r="154" spans="1:50">
      <c r="A154" s="211">
        <v>20</v>
      </c>
      <c r="B154" s="211" t="s">
        <v>153</v>
      </c>
      <c r="C154" s="211" t="s">
        <v>153</v>
      </c>
      <c r="D154" s="211" t="s">
        <v>52</v>
      </c>
      <c r="E154" s="211" t="s">
        <v>53</v>
      </c>
      <c r="F154" s="211" t="s">
        <v>54</v>
      </c>
      <c r="G154" s="211" t="s">
        <v>55</v>
      </c>
      <c r="H154" s="210"/>
      <c r="I154" s="211" t="s">
        <v>136</v>
      </c>
      <c r="J154" s="210"/>
      <c r="K154" s="211">
        <v>0</v>
      </c>
      <c r="L154" s="211">
        <v>0</v>
      </c>
      <c r="M154" s="212">
        <v>0</v>
      </c>
      <c r="N154" s="212">
        <v>0</v>
      </c>
      <c r="O154" s="210"/>
      <c r="P154" s="210"/>
      <c r="Q154" s="211" t="s">
        <v>137</v>
      </c>
      <c r="R154" s="212">
        <v>109.13</v>
      </c>
      <c r="S154" s="212">
        <v>109.13</v>
      </c>
      <c r="T154" s="210"/>
      <c r="U154" s="210"/>
      <c r="V154" s="210"/>
      <c r="W154" s="210"/>
      <c r="X154" s="210"/>
      <c r="Y154" s="210"/>
      <c r="Z154" s="210"/>
      <c r="AA154" s="211" t="s">
        <v>63</v>
      </c>
      <c r="AB154" s="211" t="s">
        <v>64</v>
      </c>
      <c r="AC154" s="211" t="s">
        <v>154</v>
      </c>
      <c r="AD154" s="211" t="s">
        <v>155</v>
      </c>
      <c r="AE154" s="211" t="s">
        <v>156</v>
      </c>
      <c r="AF154" s="211">
        <v>61564</v>
      </c>
      <c r="AG154" s="211" t="s">
        <v>159</v>
      </c>
      <c r="AH154" s="211">
        <v>8</v>
      </c>
      <c r="AI154" s="211" t="s">
        <v>92</v>
      </c>
      <c r="AJ154" s="211">
        <v>1</v>
      </c>
      <c r="AK154" s="211">
        <v>1100</v>
      </c>
      <c r="AL154" s="211">
        <v>1100</v>
      </c>
      <c r="AM154" s="211">
        <v>241</v>
      </c>
      <c r="AN154" s="212">
        <v>0.76674869318799999</v>
      </c>
      <c r="AO154" s="213">
        <v>1</v>
      </c>
      <c r="AP154" s="214">
        <f t="shared" si="10"/>
        <v>0.76674869318799999</v>
      </c>
      <c r="AQ154" s="214">
        <v>4.1759560000000002</v>
      </c>
      <c r="AR154" s="215">
        <v>0.71404000000000001</v>
      </c>
      <c r="AS154" s="214">
        <f t="shared" si="11"/>
        <v>3.201908805810588</v>
      </c>
      <c r="AT154" s="214">
        <f t="shared" si="12"/>
        <v>0.54748923688395956</v>
      </c>
      <c r="AU154" s="213">
        <v>0.99</v>
      </c>
      <c r="AV154" s="213">
        <v>0.99</v>
      </c>
      <c r="AW154" s="214">
        <f t="shared" si="13"/>
        <v>3.1698897177524823</v>
      </c>
      <c r="AX154" s="214">
        <f t="shared" si="14"/>
        <v>0.54201434451511998</v>
      </c>
    </row>
    <row r="155" spans="1:50">
      <c r="A155" s="211">
        <v>20</v>
      </c>
      <c r="B155" s="211" t="s">
        <v>153</v>
      </c>
      <c r="C155" s="211" t="s">
        <v>153</v>
      </c>
      <c r="D155" s="211" t="s">
        <v>52</v>
      </c>
      <c r="E155" s="211" t="s">
        <v>53</v>
      </c>
      <c r="F155" s="211" t="s">
        <v>54</v>
      </c>
      <c r="G155" s="211" t="s">
        <v>55</v>
      </c>
      <c r="H155" s="210"/>
      <c r="I155" s="211" t="s">
        <v>136</v>
      </c>
      <c r="J155" s="210"/>
      <c r="K155" s="211">
        <v>0</v>
      </c>
      <c r="L155" s="211">
        <v>0</v>
      </c>
      <c r="M155" s="212">
        <v>0</v>
      </c>
      <c r="N155" s="212">
        <v>0</v>
      </c>
      <c r="O155" s="210"/>
      <c r="P155" s="210"/>
      <c r="Q155" s="211" t="s">
        <v>137</v>
      </c>
      <c r="R155" s="212">
        <v>109.13</v>
      </c>
      <c r="S155" s="212">
        <v>109.13</v>
      </c>
      <c r="T155" s="210"/>
      <c r="U155" s="210"/>
      <c r="V155" s="210"/>
      <c r="W155" s="210"/>
      <c r="X155" s="210"/>
      <c r="Y155" s="210"/>
      <c r="Z155" s="210"/>
      <c r="AA155" s="211" t="s">
        <v>63</v>
      </c>
      <c r="AB155" s="211" t="s">
        <v>64</v>
      </c>
      <c r="AC155" s="211" t="s">
        <v>154</v>
      </c>
      <c r="AD155" s="211" t="s">
        <v>155</v>
      </c>
      <c r="AE155" s="211" t="s">
        <v>156</v>
      </c>
      <c r="AF155" s="211">
        <v>61351</v>
      </c>
      <c r="AG155" s="211" t="s">
        <v>159</v>
      </c>
      <c r="AH155" s="211">
        <v>8</v>
      </c>
      <c r="AI155" s="211" t="s">
        <v>70</v>
      </c>
      <c r="AJ155" s="211">
        <v>13</v>
      </c>
      <c r="AK155" s="211">
        <v>6170</v>
      </c>
      <c r="AL155" s="211">
        <v>6170</v>
      </c>
      <c r="AM155" s="211">
        <v>253</v>
      </c>
      <c r="AN155" s="212">
        <v>0.76515729813599997</v>
      </c>
      <c r="AO155" s="213">
        <v>0.66200000000000003</v>
      </c>
      <c r="AP155" s="214">
        <f t="shared" si="10"/>
        <v>0.50653413136603198</v>
      </c>
      <c r="AQ155" s="214">
        <v>2.0991</v>
      </c>
      <c r="AR155" s="215">
        <v>7.3359999999999995E-2</v>
      </c>
      <c r="AS155" s="214">
        <f t="shared" si="11"/>
        <v>1.0632657951504376</v>
      </c>
      <c r="AT155" s="214">
        <f t="shared" si="12"/>
        <v>3.7159343877012106E-2</v>
      </c>
      <c r="AU155" s="213">
        <v>0.99</v>
      </c>
      <c r="AV155" s="213">
        <v>0.99</v>
      </c>
      <c r="AW155" s="214">
        <f t="shared" si="13"/>
        <v>1.0526331371989333</v>
      </c>
      <c r="AX155" s="214">
        <f t="shared" si="14"/>
        <v>3.6787750438241985E-2</v>
      </c>
    </row>
    <row r="156" spans="1:50">
      <c r="A156" s="211">
        <v>20</v>
      </c>
      <c r="B156" s="211" t="s">
        <v>153</v>
      </c>
      <c r="C156" s="211" t="s">
        <v>153</v>
      </c>
      <c r="D156" s="211" t="s">
        <v>52</v>
      </c>
      <c r="E156" s="211" t="s">
        <v>53</v>
      </c>
      <c r="F156" s="211" t="s">
        <v>54</v>
      </c>
      <c r="G156" s="211" t="s">
        <v>55</v>
      </c>
      <c r="H156" s="210"/>
      <c r="I156" s="211" t="s">
        <v>136</v>
      </c>
      <c r="J156" s="210"/>
      <c r="K156" s="211">
        <v>0</v>
      </c>
      <c r="L156" s="211">
        <v>0</v>
      </c>
      <c r="M156" s="212">
        <v>0</v>
      </c>
      <c r="N156" s="212">
        <v>0</v>
      </c>
      <c r="O156" s="210"/>
      <c r="P156" s="210"/>
      <c r="Q156" s="211" t="s">
        <v>137</v>
      </c>
      <c r="R156" s="212">
        <v>109.13</v>
      </c>
      <c r="S156" s="212">
        <v>109.13</v>
      </c>
      <c r="T156" s="210"/>
      <c r="U156" s="210"/>
      <c r="V156" s="210"/>
      <c r="W156" s="210"/>
      <c r="X156" s="210"/>
      <c r="Y156" s="210"/>
      <c r="Z156" s="210"/>
      <c r="AA156" s="211" t="s">
        <v>63</v>
      </c>
      <c r="AB156" s="211" t="s">
        <v>64</v>
      </c>
      <c r="AC156" s="211" t="s">
        <v>154</v>
      </c>
      <c r="AD156" s="211" t="s">
        <v>155</v>
      </c>
      <c r="AE156" s="211" t="s">
        <v>156</v>
      </c>
      <c r="AF156" s="211">
        <v>61709</v>
      </c>
      <c r="AG156" s="211" t="s">
        <v>159</v>
      </c>
      <c r="AH156" s="211">
        <v>8</v>
      </c>
      <c r="AI156" s="211" t="s">
        <v>71</v>
      </c>
      <c r="AJ156" s="211">
        <v>4</v>
      </c>
      <c r="AK156" s="211">
        <v>8140</v>
      </c>
      <c r="AL156" s="211">
        <v>8140</v>
      </c>
      <c r="AM156" s="211">
        <v>244</v>
      </c>
      <c r="AN156" s="212">
        <v>0.44741102799400001</v>
      </c>
      <c r="AO156" s="213">
        <v>1</v>
      </c>
      <c r="AP156" s="214">
        <f t="shared" si="10"/>
        <v>0.44741102799400001</v>
      </c>
      <c r="AQ156" s="214">
        <v>9.5119749999999996</v>
      </c>
      <c r="AR156" s="215">
        <v>1.4169700000000001</v>
      </c>
      <c r="AS156" s="214">
        <f t="shared" si="11"/>
        <v>4.2557625130032282</v>
      </c>
      <c r="AT156" s="214">
        <f t="shared" si="12"/>
        <v>0.63396800433665823</v>
      </c>
      <c r="AU156" s="213">
        <v>0.99</v>
      </c>
      <c r="AV156" s="213">
        <v>0.99</v>
      </c>
      <c r="AW156" s="214">
        <f t="shared" si="13"/>
        <v>4.2132048878731956</v>
      </c>
      <c r="AX156" s="214">
        <f t="shared" si="14"/>
        <v>0.62762832429329163</v>
      </c>
    </row>
    <row r="157" spans="1:50">
      <c r="A157" s="211">
        <v>20</v>
      </c>
      <c r="B157" s="211" t="s">
        <v>153</v>
      </c>
      <c r="C157" s="211" t="s">
        <v>153</v>
      </c>
      <c r="D157" s="211" t="s">
        <v>52</v>
      </c>
      <c r="E157" s="211" t="s">
        <v>53</v>
      </c>
      <c r="F157" s="211" t="s">
        <v>54</v>
      </c>
      <c r="G157" s="211" t="s">
        <v>55</v>
      </c>
      <c r="H157" s="210"/>
      <c r="I157" s="211" t="s">
        <v>136</v>
      </c>
      <c r="J157" s="210"/>
      <c r="K157" s="211">
        <v>0</v>
      </c>
      <c r="L157" s="211">
        <v>0</v>
      </c>
      <c r="M157" s="212">
        <v>0</v>
      </c>
      <c r="N157" s="212">
        <v>0</v>
      </c>
      <c r="O157" s="210"/>
      <c r="P157" s="210"/>
      <c r="Q157" s="211" t="s">
        <v>137</v>
      </c>
      <c r="R157" s="212">
        <v>109.13</v>
      </c>
      <c r="S157" s="212">
        <v>109.13</v>
      </c>
      <c r="T157" s="210"/>
      <c r="U157" s="210"/>
      <c r="V157" s="210"/>
      <c r="W157" s="210"/>
      <c r="X157" s="210"/>
      <c r="Y157" s="210"/>
      <c r="Z157" s="210"/>
      <c r="AA157" s="211" t="s">
        <v>63</v>
      </c>
      <c r="AB157" s="211" t="s">
        <v>64</v>
      </c>
      <c r="AC157" s="211" t="s">
        <v>154</v>
      </c>
      <c r="AD157" s="211" t="s">
        <v>155</v>
      </c>
      <c r="AE157" s="211" t="s">
        <v>156</v>
      </c>
      <c r="AF157" s="211">
        <v>61105</v>
      </c>
      <c r="AG157" s="211" t="s">
        <v>159</v>
      </c>
      <c r="AH157" s="211">
        <v>8</v>
      </c>
      <c r="AI157" s="211" t="s">
        <v>70</v>
      </c>
      <c r="AJ157" s="211">
        <v>13</v>
      </c>
      <c r="AK157" s="211">
        <v>6410</v>
      </c>
      <c r="AL157" s="211">
        <v>6410</v>
      </c>
      <c r="AM157" s="211">
        <v>253</v>
      </c>
      <c r="AN157" s="212">
        <v>2.97859661617E-3</v>
      </c>
      <c r="AO157" s="213">
        <v>0.66200000000000003</v>
      </c>
      <c r="AP157" s="214">
        <f t="shared" si="10"/>
        <v>1.9718309599045399E-3</v>
      </c>
      <c r="AQ157" s="214">
        <v>2.0991</v>
      </c>
      <c r="AR157" s="215">
        <v>7.3359999999999995E-2</v>
      </c>
      <c r="AS157" s="214">
        <f t="shared" si="11"/>
        <v>4.1390703679356194E-3</v>
      </c>
      <c r="AT157" s="214">
        <f t="shared" si="12"/>
        <v>1.4465351921859703E-4</v>
      </c>
      <c r="AU157" s="213">
        <v>0.99</v>
      </c>
      <c r="AV157" s="213">
        <v>0.99</v>
      </c>
      <c r="AW157" s="214">
        <f t="shared" si="13"/>
        <v>4.0976796642562627E-3</v>
      </c>
      <c r="AX157" s="214">
        <f t="shared" si="14"/>
        <v>1.4320698402641105E-4</v>
      </c>
    </row>
    <row r="158" spans="1:50">
      <c r="A158" s="211">
        <v>20</v>
      </c>
      <c r="B158" s="211" t="s">
        <v>153</v>
      </c>
      <c r="C158" s="211" t="s">
        <v>153</v>
      </c>
      <c r="D158" s="211" t="s">
        <v>52</v>
      </c>
      <c r="E158" s="211" t="s">
        <v>53</v>
      </c>
      <c r="F158" s="211" t="s">
        <v>54</v>
      </c>
      <c r="G158" s="211" t="s">
        <v>55</v>
      </c>
      <c r="H158" s="210"/>
      <c r="I158" s="211" t="s">
        <v>136</v>
      </c>
      <c r="J158" s="210"/>
      <c r="K158" s="211">
        <v>0</v>
      </c>
      <c r="L158" s="211">
        <v>0</v>
      </c>
      <c r="M158" s="212">
        <v>0</v>
      </c>
      <c r="N158" s="212">
        <v>0</v>
      </c>
      <c r="O158" s="210"/>
      <c r="P158" s="210"/>
      <c r="Q158" s="211" t="s">
        <v>137</v>
      </c>
      <c r="R158" s="212">
        <v>109.13</v>
      </c>
      <c r="S158" s="212">
        <v>109.13</v>
      </c>
      <c r="T158" s="210"/>
      <c r="U158" s="210"/>
      <c r="V158" s="210"/>
      <c r="W158" s="210"/>
      <c r="X158" s="210"/>
      <c r="Y158" s="210"/>
      <c r="Z158" s="210"/>
      <c r="AA158" s="211" t="s">
        <v>63</v>
      </c>
      <c r="AB158" s="211" t="s">
        <v>64</v>
      </c>
      <c r="AC158" s="211" t="s">
        <v>154</v>
      </c>
      <c r="AD158" s="211" t="s">
        <v>155</v>
      </c>
      <c r="AE158" s="211" t="s">
        <v>156</v>
      </c>
      <c r="AF158" s="211">
        <v>60764</v>
      </c>
      <c r="AG158" s="211" t="s">
        <v>159</v>
      </c>
      <c r="AH158" s="211">
        <v>8</v>
      </c>
      <c r="AI158" s="211" t="s">
        <v>70</v>
      </c>
      <c r="AJ158" s="211">
        <v>13</v>
      </c>
      <c r="AK158" s="211">
        <v>6181</v>
      </c>
      <c r="AL158" s="211">
        <v>6181</v>
      </c>
      <c r="AM158" s="211">
        <v>253</v>
      </c>
      <c r="AN158" s="212">
        <v>4.8334960096099999E-2</v>
      </c>
      <c r="AO158" s="213">
        <v>0.66200000000000003</v>
      </c>
      <c r="AP158" s="214">
        <f t="shared" si="10"/>
        <v>3.1997743583618204E-2</v>
      </c>
      <c r="AQ158" s="214">
        <v>2.0991</v>
      </c>
      <c r="AR158" s="215">
        <v>7.3359999999999995E-2</v>
      </c>
      <c r="AS158" s="214">
        <f t="shared" si="11"/>
        <v>6.7166463556372971E-2</v>
      </c>
      <c r="AT158" s="214">
        <f t="shared" si="12"/>
        <v>2.3473544692942314E-3</v>
      </c>
      <c r="AU158" s="213">
        <v>0.99</v>
      </c>
      <c r="AV158" s="213">
        <v>0.99</v>
      </c>
      <c r="AW158" s="214">
        <f t="shared" si="13"/>
        <v>6.6494798920809242E-2</v>
      </c>
      <c r="AX158" s="214">
        <f t="shared" si="14"/>
        <v>2.3238809246012892E-3</v>
      </c>
    </row>
    <row r="159" spans="1:50">
      <c r="A159" s="211">
        <v>20</v>
      </c>
      <c r="B159" s="211" t="s">
        <v>153</v>
      </c>
      <c r="C159" s="211" t="s">
        <v>153</v>
      </c>
      <c r="D159" s="211" t="s">
        <v>52</v>
      </c>
      <c r="E159" s="211" t="s">
        <v>53</v>
      </c>
      <c r="F159" s="211" t="s">
        <v>54</v>
      </c>
      <c r="G159" s="211" t="s">
        <v>55</v>
      </c>
      <c r="H159" s="210"/>
      <c r="I159" s="211" t="s">
        <v>136</v>
      </c>
      <c r="J159" s="210"/>
      <c r="K159" s="211">
        <v>0</v>
      </c>
      <c r="L159" s="211">
        <v>0</v>
      </c>
      <c r="M159" s="212">
        <v>0</v>
      </c>
      <c r="N159" s="212">
        <v>0</v>
      </c>
      <c r="O159" s="210"/>
      <c r="P159" s="210"/>
      <c r="Q159" s="211" t="s">
        <v>137</v>
      </c>
      <c r="R159" s="212">
        <v>109.13</v>
      </c>
      <c r="S159" s="212">
        <v>109.13</v>
      </c>
      <c r="T159" s="210"/>
      <c r="U159" s="210"/>
      <c r="V159" s="210"/>
      <c r="W159" s="210"/>
      <c r="X159" s="210"/>
      <c r="Y159" s="210"/>
      <c r="Z159" s="210"/>
      <c r="AA159" s="211" t="s">
        <v>63</v>
      </c>
      <c r="AB159" s="211" t="s">
        <v>64</v>
      </c>
      <c r="AC159" s="211" t="s">
        <v>154</v>
      </c>
      <c r="AD159" s="211" t="s">
        <v>155</v>
      </c>
      <c r="AE159" s="211" t="s">
        <v>156</v>
      </c>
      <c r="AF159" s="211">
        <v>61564</v>
      </c>
      <c r="AG159" s="211" t="s">
        <v>159</v>
      </c>
      <c r="AH159" s="211">
        <v>8</v>
      </c>
      <c r="AI159" s="211" t="s">
        <v>92</v>
      </c>
      <c r="AJ159" s="211">
        <v>1</v>
      </c>
      <c r="AK159" s="211">
        <v>1100</v>
      </c>
      <c r="AL159" s="211">
        <v>1100</v>
      </c>
      <c r="AM159" s="211">
        <v>241</v>
      </c>
      <c r="AN159" s="212">
        <v>5.4776295688399999E-2</v>
      </c>
      <c r="AO159" s="213">
        <v>1</v>
      </c>
      <c r="AP159" s="214">
        <f t="shared" si="10"/>
        <v>5.4776295688399999E-2</v>
      </c>
      <c r="AQ159" s="214">
        <v>4.1759560000000002</v>
      </c>
      <c r="AR159" s="215">
        <v>0.71404000000000001</v>
      </c>
      <c r="AS159" s="214">
        <f t="shared" si="11"/>
        <v>0.22874340063774812</v>
      </c>
      <c r="AT159" s="214">
        <f t="shared" si="12"/>
        <v>3.9112466173345135E-2</v>
      </c>
      <c r="AU159" s="213">
        <v>0.99</v>
      </c>
      <c r="AV159" s="213">
        <v>0.99</v>
      </c>
      <c r="AW159" s="214">
        <f t="shared" si="13"/>
        <v>0.22645596663137063</v>
      </c>
      <c r="AX159" s="214">
        <f t="shared" si="14"/>
        <v>3.8721341511611683E-2</v>
      </c>
    </row>
    <row r="160" spans="1:50">
      <c r="A160" s="211">
        <v>20</v>
      </c>
      <c r="B160" s="211" t="s">
        <v>153</v>
      </c>
      <c r="C160" s="211" t="s">
        <v>153</v>
      </c>
      <c r="D160" s="211" t="s">
        <v>52</v>
      </c>
      <c r="E160" s="211" t="s">
        <v>53</v>
      </c>
      <c r="F160" s="211" t="s">
        <v>54</v>
      </c>
      <c r="G160" s="211" t="s">
        <v>55</v>
      </c>
      <c r="H160" s="210"/>
      <c r="I160" s="211" t="s">
        <v>136</v>
      </c>
      <c r="J160" s="210"/>
      <c r="K160" s="211">
        <v>0</v>
      </c>
      <c r="L160" s="211">
        <v>0</v>
      </c>
      <c r="M160" s="212">
        <v>0</v>
      </c>
      <c r="N160" s="212">
        <v>0</v>
      </c>
      <c r="O160" s="210"/>
      <c r="P160" s="210"/>
      <c r="Q160" s="211" t="s">
        <v>137</v>
      </c>
      <c r="R160" s="212">
        <v>109.13</v>
      </c>
      <c r="S160" s="212">
        <v>109.13</v>
      </c>
      <c r="T160" s="210"/>
      <c r="U160" s="210"/>
      <c r="V160" s="210"/>
      <c r="W160" s="210"/>
      <c r="X160" s="210"/>
      <c r="Y160" s="210"/>
      <c r="Z160" s="210"/>
      <c r="AA160" s="211" t="s">
        <v>63</v>
      </c>
      <c r="AB160" s="211" t="s">
        <v>64</v>
      </c>
      <c r="AC160" s="211" t="s">
        <v>154</v>
      </c>
      <c r="AD160" s="211" t="s">
        <v>160</v>
      </c>
      <c r="AE160" s="211" t="s">
        <v>156</v>
      </c>
      <c r="AF160" s="211">
        <v>148173</v>
      </c>
      <c r="AG160" s="211" t="s">
        <v>141</v>
      </c>
      <c r="AH160" s="211">
        <v>11</v>
      </c>
      <c r="AI160" s="211" t="s">
        <v>69</v>
      </c>
      <c r="AJ160" s="211">
        <v>11</v>
      </c>
      <c r="AK160" s="211">
        <v>4340</v>
      </c>
      <c r="AL160" s="211">
        <v>4340</v>
      </c>
      <c r="AM160" s="211">
        <v>311</v>
      </c>
      <c r="AN160" s="212">
        <v>1.3502112499200001</v>
      </c>
      <c r="AO160" s="213">
        <v>1</v>
      </c>
      <c r="AP160" s="214">
        <f t="shared" si="10"/>
        <v>1.3502112499200001</v>
      </c>
      <c r="AQ160" s="214">
        <v>3.971822</v>
      </c>
      <c r="AR160" s="215">
        <v>0.13963999999999999</v>
      </c>
      <c r="AS160" s="214">
        <f t="shared" si="11"/>
        <v>5.3627987470797542</v>
      </c>
      <c r="AT160" s="214">
        <f t="shared" si="12"/>
        <v>0.1885434989388288</v>
      </c>
      <c r="AU160" s="213">
        <v>0.99</v>
      </c>
      <c r="AV160" s="213">
        <v>0.99</v>
      </c>
      <c r="AW160" s="214">
        <f t="shared" si="13"/>
        <v>5.309170759608957</v>
      </c>
      <c r="AX160" s="214">
        <f t="shared" si="14"/>
        <v>0.18665806394944051</v>
      </c>
    </row>
    <row r="161" spans="1:50">
      <c r="A161" s="211">
        <v>20</v>
      </c>
      <c r="B161" s="211" t="s">
        <v>153</v>
      </c>
      <c r="C161" s="211" t="s">
        <v>153</v>
      </c>
      <c r="D161" s="211" t="s">
        <v>52</v>
      </c>
      <c r="E161" s="211" t="s">
        <v>53</v>
      </c>
      <c r="F161" s="211" t="s">
        <v>54</v>
      </c>
      <c r="G161" s="211" t="s">
        <v>55</v>
      </c>
      <c r="H161" s="210"/>
      <c r="I161" s="211" t="s">
        <v>136</v>
      </c>
      <c r="J161" s="210"/>
      <c r="K161" s="211">
        <v>0</v>
      </c>
      <c r="L161" s="211">
        <v>0</v>
      </c>
      <c r="M161" s="212">
        <v>0</v>
      </c>
      <c r="N161" s="212">
        <v>0</v>
      </c>
      <c r="O161" s="210"/>
      <c r="P161" s="210"/>
      <c r="Q161" s="211" t="s">
        <v>137</v>
      </c>
      <c r="R161" s="212">
        <v>109.13</v>
      </c>
      <c r="S161" s="212">
        <v>109.13</v>
      </c>
      <c r="T161" s="210"/>
      <c r="U161" s="210"/>
      <c r="V161" s="210"/>
      <c r="W161" s="210"/>
      <c r="X161" s="210"/>
      <c r="Y161" s="210"/>
      <c r="Z161" s="210"/>
      <c r="AA161" s="211" t="s">
        <v>63</v>
      </c>
      <c r="AB161" s="211" t="s">
        <v>64</v>
      </c>
      <c r="AC161" s="211" t="s">
        <v>154</v>
      </c>
      <c r="AD161" s="211" t="s">
        <v>160</v>
      </c>
      <c r="AE161" s="211" t="s">
        <v>156</v>
      </c>
      <c r="AF161" s="211">
        <v>147969</v>
      </c>
      <c r="AG161" s="211" t="s">
        <v>141</v>
      </c>
      <c r="AH161" s="211">
        <v>11</v>
      </c>
      <c r="AI161" s="211" t="s">
        <v>70</v>
      </c>
      <c r="AJ161" s="211">
        <v>13</v>
      </c>
      <c r="AK161" s="211">
        <v>6410</v>
      </c>
      <c r="AL161" s="211">
        <v>6410</v>
      </c>
      <c r="AM161" s="211">
        <v>313</v>
      </c>
      <c r="AN161" s="212">
        <v>0.123721097022</v>
      </c>
      <c r="AO161" s="213">
        <v>0.73199999999999998</v>
      </c>
      <c r="AP161" s="214">
        <f t="shared" si="10"/>
        <v>9.0563843020103993E-2</v>
      </c>
      <c r="AQ161" s="214">
        <v>2.5736889999999999</v>
      </c>
      <c r="AR161" s="215">
        <v>8.6800000000000002E-2</v>
      </c>
      <c r="AS161" s="214">
        <f t="shared" si="11"/>
        <v>0.23308316657856842</v>
      </c>
      <c r="AT161" s="214">
        <f t="shared" si="12"/>
        <v>7.8609415741450264E-3</v>
      </c>
      <c r="AU161" s="213">
        <v>0.99</v>
      </c>
      <c r="AV161" s="213">
        <v>0.99</v>
      </c>
      <c r="AW161" s="214">
        <f t="shared" si="13"/>
        <v>0.23075233491278274</v>
      </c>
      <c r="AX161" s="214">
        <f t="shared" si="14"/>
        <v>7.7823321584035762E-3</v>
      </c>
    </row>
    <row r="162" spans="1:50">
      <c r="A162" s="211">
        <v>20</v>
      </c>
      <c r="B162" s="211" t="s">
        <v>153</v>
      </c>
      <c r="C162" s="211" t="s">
        <v>153</v>
      </c>
      <c r="D162" s="211" t="s">
        <v>52</v>
      </c>
      <c r="E162" s="211" t="s">
        <v>53</v>
      </c>
      <c r="F162" s="211" t="s">
        <v>54</v>
      </c>
      <c r="G162" s="211" t="s">
        <v>55</v>
      </c>
      <c r="H162" s="210"/>
      <c r="I162" s="211" t="s">
        <v>136</v>
      </c>
      <c r="J162" s="210"/>
      <c r="K162" s="211">
        <v>0</v>
      </c>
      <c r="L162" s="211">
        <v>0</v>
      </c>
      <c r="M162" s="212">
        <v>0</v>
      </c>
      <c r="N162" s="212">
        <v>0</v>
      </c>
      <c r="O162" s="210"/>
      <c r="P162" s="210"/>
      <c r="Q162" s="211" t="s">
        <v>137</v>
      </c>
      <c r="R162" s="212">
        <v>109.13</v>
      </c>
      <c r="S162" s="212">
        <v>109.13</v>
      </c>
      <c r="T162" s="210"/>
      <c r="U162" s="210"/>
      <c r="V162" s="210"/>
      <c r="W162" s="210"/>
      <c r="X162" s="210"/>
      <c r="Y162" s="210"/>
      <c r="Z162" s="210"/>
      <c r="AA162" s="211" t="s">
        <v>63</v>
      </c>
      <c r="AB162" s="211" t="s">
        <v>64</v>
      </c>
      <c r="AC162" s="211" t="s">
        <v>154</v>
      </c>
      <c r="AD162" s="211" t="s">
        <v>160</v>
      </c>
      <c r="AE162" s="211" t="s">
        <v>156</v>
      </c>
      <c r="AF162" s="211">
        <v>148109</v>
      </c>
      <c r="AG162" s="211" t="s">
        <v>141</v>
      </c>
      <c r="AH162" s="211">
        <v>11</v>
      </c>
      <c r="AI162" s="211" t="s">
        <v>83</v>
      </c>
      <c r="AJ162" s="211">
        <v>6</v>
      </c>
      <c r="AK162" s="211">
        <v>7410</v>
      </c>
      <c r="AL162" s="211">
        <v>7410</v>
      </c>
      <c r="AM162" s="211">
        <v>306</v>
      </c>
      <c r="AN162" s="212">
        <v>1.04987345694E-2</v>
      </c>
      <c r="AO162" s="213">
        <v>1</v>
      </c>
      <c r="AP162" s="214">
        <f t="shared" si="10"/>
        <v>1.04987345694E-2</v>
      </c>
      <c r="AQ162" s="214">
        <v>4.5528729999999999</v>
      </c>
      <c r="AR162" s="215">
        <v>0.17222000000000001</v>
      </c>
      <c r="AS162" s="214">
        <f t="shared" si="11"/>
        <v>4.7799405155187887E-2</v>
      </c>
      <c r="AT162" s="214">
        <f t="shared" si="12"/>
        <v>1.8080920675420682E-3</v>
      </c>
      <c r="AU162" s="213">
        <v>0.99</v>
      </c>
      <c r="AV162" s="213">
        <v>0.99</v>
      </c>
      <c r="AW162" s="214">
        <f t="shared" si="13"/>
        <v>4.732141110363601E-2</v>
      </c>
      <c r="AX162" s="214">
        <f t="shared" si="14"/>
        <v>1.7900111468666475E-3</v>
      </c>
    </row>
    <row r="163" spans="1:50">
      <c r="A163" s="211">
        <v>20</v>
      </c>
      <c r="B163" s="211" t="s">
        <v>153</v>
      </c>
      <c r="C163" s="211" t="s">
        <v>153</v>
      </c>
      <c r="D163" s="211" t="s">
        <v>52</v>
      </c>
      <c r="E163" s="211" t="s">
        <v>53</v>
      </c>
      <c r="F163" s="211" t="s">
        <v>54</v>
      </c>
      <c r="G163" s="211" t="s">
        <v>55</v>
      </c>
      <c r="H163" s="210"/>
      <c r="I163" s="211" t="s">
        <v>136</v>
      </c>
      <c r="J163" s="210"/>
      <c r="K163" s="211">
        <v>0</v>
      </c>
      <c r="L163" s="211">
        <v>0</v>
      </c>
      <c r="M163" s="212">
        <v>0</v>
      </c>
      <c r="N163" s="212">
        <v>0</v>
      </c>
      <c r="O163" s="210"/>
      <c r="P163" s="210"/>
      <c r="Q163" s="211" t="s">
        <v>137</v>
      </c>
      <c r="R163" s="212">
        <v>109.13</v>
      </c>
      <c r="S163" s="212">
        <v>109.13</v>
      </c>
      <c r="T163" s="210"/>
      <c r="U163" s="210"/>
      <c r="V163" s="210"/>
      <c r="W163" s="210"/>
      <c r="X163" s="210"/>
      <c r="Y163" s="210"/>
      <c r="Z163" s="210"/>
      <c r="AA163" s="211" t="s">
        <v>63</v>
      </c>
      <c r="AB163" s="211" t="s">
        <v>64</v>
      </c>
      <c r="AC163" s="211" t="s">
        <v>154</v>
      </c>
      <c r="AD163" s="211" t="s">
        <v>160</v>
      </c>
      <c r="AE163" s="211" t="s">
        <v>156</v>
      </c>
      <c r="AF163" s="211">
        <v>60592</v>
      </c>
      <c r="AG163" s="211" t="s">
        <v>141</v>
      </c>
      <c r="AH163" s="211">
        <v>11</v>
      </c>
      <c r="AI163" s="211" t="s">
        <v>69</v>
      </c>
      <c r="AJ163" s="211">
        <v>11</v>
      </c>
      <c r="AK163" s="211">
        <v>4340</v>
      </c>
      <c r="AL163" s="211">
        <v>4340</v>
      </c>
      <c r="AM163" s="211">
        <v>311</v>
      </c>
      <c r="AN163" s="212">
        <v>1.7302878452899999</v>
      </c>
      <c r="AO163" s="213">
        <v>1</v>
      </c>
      <c r="AP163" s="214">
        <f t="shared" si="10"/>
        <v>1.7302878452899999</v>
      </c>
      <c r="AQ163" s="214">
        <v>3.971822</v>
      </c>
      <c r="AR163" s="215">
        <v>0.13963999999999999</v>
      </c>
      <c r="AS163" s="214">
        <f t="shared" si="11"/>
        <v>6.8723953302554177</v>
      </c>
      <c r="AT163" s="214">
        <f t="shared" si="12"/>
        <v>0.24161739471629556</v>
      </c>
      <c r="AU163" s="213">
        <v>0.99</v>
      </c>
      <c r="AV163" s="213">
        <v>0.99</v>
      </c>
      <c r="AW163" s="214">
        <f t="shared" si="13"/>
        <v>6.8036713769528632</v>
      </c>
      <c r="AX163" s="214">
        <f t="shared" si="14"/>
        <v>0.23920122076913261</v>
      </c>
    </row>
    <row r="164" spans="1:50">
      <c r="A164" s="211">
        <v>20</v>
      </c>
      <c r="B164" s="211" t="s">
        <v>153</v>
      </c>
      <c r="C164" s="211" t="s">
        <v>153</v>
      </c>
      <c r="D164" s="211" t="s">
        <v>52</v>
      </c>
      <c r="E164" s="211" t="s">
        <v>53</v>
      </c>
      <c r="F164" s="211" t="s">
        <v>54</v>
      </c>
      <c r="G164" s="211" t="s">
        <v>55</v>
      </c>
      <c r="H164" s="210"/>
      <c r="I164" s="211" t="s">
        <v>136</v>
      </c>
      <c r="J164" s="210"/>
      <c r="K164" s="211">
        <v>0</v>
      </c>
      <c r="L164" s="211">
        <v>0</v>
      </c>
      <c r="M164" s="212">
        <v>0</v>
      </c>
      <c r="N164" s="212">
        <v>0</v>
      </c>
      <c r="O164" s="210"/>
      <c r="P164" s="210"/>
      <c r="Q164" s="211" t="s">
        <v>137</v>
      </c>
      <c r="R164" s="212">
        <v>109.13</v>
      </c>
      <c r="S164" s="212">
        <v>109.13</v>
      </c>
      <c r="T164" s="210"/>
      <c r="U164" s="210"/>
      <c r="V164" s="210"/>
      <c r="W164" s="210"/>
      <c r="X164" s="210"/>
      <c r="Y164" s="210"/>
      <c r="Z164" s="210"/>
      <c r="AA164" s="211" t="s">
        <v>63</v>
      </c>
      <c r="AB164" s="211" t="s">
        <v>64</v>
      </c>
      <c r="AC164" s="211" t="s">
        <v>154</v>
      </c>
      <c r="AD164" s="211" t="s">
        <v>160</v>
      </c>
      <c r="AE164" s="211" t="s">
        <v>156</v>
      </c>
      <c r="AF164" s="211">
        <v>60648</v>
      </c>
      <c r="AG164" s="211" t="s">
        <v>141</v>
      </c>
      <c r="AH164" s="211">
        <v>11</v>
      </c>
      <c r="AI164" s="211" t="s">
        <v>69</v>
      </c>
      <c r="AJ164" s="211">
        <v>11</v>
      </c>
      <c r="AK164" s="211">
        <v>4410</v>
      </c>
      <c r="AL164" s="211">
        <v>4410</v>
      </c>
      <c r="AM164" s="211">
        <v>311</v>
      </c>
      <c r="AN164" s="212">
        <v>5.4105232300300003E-2</v>
      </c>
      <c r="AO164" s="213">
        <v>1</v>
      </c>
      <c r="AP164" s="214">
        <f t="shared" si="10"/>
        <v>5.4105232300300003E-2</v>
      </c>
      <c r="AQ164" s="214">
        <v>3.971822</v>
      </c>
      <c r="AR164" s="215">
        <v>0.13963999999999999</v>
      </c>
      <c r="AS164" s="214">
        <f t="shared" si="11"/>
        <v>0.21489635196544216</v>
      </c>
      <c r="AT164" s="214">
        <f t="shared" si="12"/>
        <v>7.555254638413892E-3</v>
      </c>
      <c r="AU164" s="213">
        <v>0.99</v>
      </c>
      <c r="AV164" s="213">
        <v>0.99</v>
      </c>
      <c r="AW164" s="214">
        <f t="shared" si="13"/>
        <v>0.21274738844578772</v>
      </c>
      <c r="AX164" s="214">
        <f t="shared" si="14"/>
        <v>7.4797020920297531E-3</v>
      </c>
    </row>
    <row r="165" spans="1:50">
      <c r="A165" s="211">
        <v>20</v>
      </c>
      <c r="B165" s="211" t="s">
        <v>153</v>
      </c>
      <c r="C165" s="211" t="s">
        <v>153</v>
      </c>
      <c r="D165" s="211" t="s">
        <v>52</v>
      </c>
      <c r="E165" s="211" t="s">
        <v>53</v>
      </c>
      <c r="F165" s="211" t="s">
        <v>54</v>
      </c>
      <c r="G165" s="211" t="s">
        <v>55</v>
      </c>
      <c r="H165" s="210"/>
      <c r="I165" s="211" t="s">
        <v>136</v>
      </c>
      <c r="J165" s="210"/>
      <c r="K165" s="211">
        <v>0</v>
      </c>
      <c r="L165" s="211">
        <v>0</v>
      </c>
      <c r="M165" s="212">
        <v>0</v>
      </c>
      <c r="N165" s="212">
        <v>0</v>
      </c>
      <c r="O165" s="210"/>
      <c r="P165" s="210"/>
      <c r="Q165" s="211" t="s">
        <v>137</v>
      </c>
      <c r="R165" s="212">
        <v>109.13</v>
      </c>
      <c r="S165" s="212">
        <v>109.13</v>
      </c>
      <c r="T165" s="210"/>
      <c r="U165" s="210"/>
      <c r="V165" s="210"/>
      <c r="W165" s="210"/>
      <c r="X165" s="210"/>
      <c r="Y165" s="210"/>
      <c r="Z165" s="210"/>
      <c r="AA165" s="211" t="s">
        <v>63</v>
      </c>
      <c r="AB165" s="211" t="s">
        <v>64</v>
      </c>
      <c r="AC165" s="211" t="s">
        <v>154</v>
      </c>
      <c r="AD165" s="211" t="s">
        <v>160</v>
      </c>
      <c r="AE165" s="211" t="s">
        <v>156</v>
      </c>
      <c r="AF165" s="211">
        <v>148025</v>
      </c>
      <c r="AG165" s="211" t="s">
        <v>141</v>
      </c>
      <c r="AH165" s="211">
        <v>11</v>
      </c>
      <c r="AI165" s="211" t="s">
        <v>69</v>
      </c>
      <c r="AJ165" s="211">
        <v>11</v>
      </c>
      <c r="AK165" s="211">
        <v>4340</v>
      </c>
      <c r="AL165" s="211">
        <v>4340</v>
      </c>
      <c r="AM165" s="211">
        <v>311</v>
      </c>
      <c r="AN165" s="212">
        <v>2.7820664287799999</v>
      </c>
      <c r="AO165" s="213">
        <v>1</v>
      </c>
      <c r="AP165" s="214">
        <f t="shared" si="10"/>
        <v>2.7820664287799999</v>
      </c>
      <c r="AQ165" s="214">
        <v>3.971822</v>
      </c>
      <c r="AR165" s="215">
        <v>0.13963999999999999</v>
      </c>
      <c r="AS165" s="214">
        <f t="shared" si="11"/>
        <v>11.049872647289837</v>
      </c>
      <c r="AT165" s="214">
        <f t="shared" si="12"/>
        <v>0.38848775611483916</v>
      </c>
      <c r="AU165" s="213">
        <v>0.99</v>
      </c>
      <c r="AV165" s="213">
        <v>0.99</v>
      </c>
      <c r="AW165" s="214">
        <f t="shared" si="13"/>
        <v>10.939373920816939</v>
      </c>
      <c r="AX165" s="214">
        <f t="shared" si="14"/>
        <v>0.38460287855369074</v>
      </c>
    </row>
    <row r="166" spans="1:50">
      <c r="A166" s="211">
        <v>20</v>
      </c>
      <c r="B166" s="211" t="s">
        <v>153</v>
      </c>
      <c r="C166" s="211" t="s">
        <v>153</v>
      </c>
      <c r="D166" s="211" t="s">
        <v>52</v>
      </c>
      <c r="E166" s="211" t="s">
        <v>53</v>
      </c>
      <c r="F166" s="211" t="s">
        <v>54</v>
      </c>
      <c r="G166" s="211" t="s">
        <v>55</v>
      </c>
      <c r="H166" s="210"/>
      <c r="I166" s="211" t="s">
        <v>136</v>
      </c>
      <c r="J166" s="210"/>
      <c r="K166" s="211">
        <v>0</v>
      </c>
      <c r="L166" s="211">
        <v>0</v>
      </c>
      <c r="M166" s="212">
        <v>0</v>
      </c>
      <c r="N166" s="212">
        <v>0</v>
      </c>
      <c r="O166" s="210"/>
      <c r="P166" s="210"/>
      <c r="Q166" s="211" t="s">
        <v>137</v>
      </c>
      <c r="R166" s="212">
        <v>109.13</v>
      </c>
      <c r="S166" s="212">
        <v>109.13</v>
      </c>
      <c r="T166" s="210"/>
      <c r="U166" s="210"/>
      <c r="V166" s="210"/>
      <c r="W166" s="210"/>
      <c r="X166" s="210"/>
      <c r="Y166" s="210"/>
      <c r="Z166" s="210"/>
      <c r="AA166" s="211" t="s">
        <v>63</v>
      </c>
      <c r="AB166" s="211" t="s">
        <v>64</v>
      </c>
      <c r="AC166" s="211" t="s">
        <v>154</v>
      </c>
      <c r="AD166" s="211" t="s">
        <v>160</v>
      </c>
      <c r="AE166" s="211" t="s">
        <v>156</v>
      </c>
      <c r="AF166" s="211">
        <v>148067</v>
      </c>
      <c r="AG166" s="211" t="s">
        <v>141</v>
      </c>
      <c r="AH166" s="211">
        <v>11</v>
      </c>
      <c r="AI166" s="211" t="s">
        <v>92</v>
      </c>
      <c r="AJ166" s="211">
        <v>1</v>
      </c>
      <c r="AK166" s="211">
        <v>1100</v>
      </c>
      <c r="AL166" s="211">
        <v>1100</v>
      </c>
      <c r="AM166" s="211">
        <v>301</v>
      </c>
      <c r="AN166" s="212">
        <v>0.81354449012800001</v>
      </c>
      <c r="AO166" s="213">
        <v>1</v>
      </c>
      <c r="AP166" s="214">
        <f t="shared" si="10"/>
        <v>0.81354449012800001</v>
      </c>
      <c r="AQ166" s="214">
        <v>4.4004640000000004</v>
      </c>
      <c r="AR166" s="215">
        <v>0.75595000000000001</v>
      </c>
      <c r="AS166" s="214">
        <f t="shared" si="11"/>
        <v>3.5799732412066199</v>
      </c>
      <c r="AT166" s="214">
        <f t="shared" si="12"/>
        <v>0.61499895731226162</v>
      </c>
      <c r="AU166" s="213">
        <v>0.99</v>
      </c>
      <c r="AV166" s="213">
        <v>0.99</v>
      </c>
      <c r="AW166" s="214">
        <f t="shared" si="13"/>
        <v>3.5441735087945538</v>
      </c>
      <c r="AX166" s="214">
        <f t="shared" si="14"/>
        <v>0.60884896773913899</v>
      </c>
    </row>
    <row r="167" spans="1:50">
      <c r="A167" s="211">
        <v>20</v>
      </c>
      <c r="B167" s="211" t="s">
        <v>153</v>
      </c>
      <c r="C167" s="211" t="s">
        <v>153</v>
      </c>
      <c r="D167" s="211" t="s">
        <v>52</v>
      </c>
      <c r="E167" s="211" t="s">
        <v>53</v>
      </c>
      <c r="F167" s="211" t="s">
        <v>54</v>
      </c>
      <c r="G167" s="211" t="s">
        <v>55</v>
      </c>
      <c r="H167" s="210"/>
      <c r="I167" s="211" t="s">
        <v>136</v>
      </c>
      <c r="J167" s="210"/>
      <c r="K167" s="211">
        <v>0</v>
      </c>
      <c r="L167" s="211">
        <v>0</v>
      </c>
      <c r="M167" s="212">
        <v>0</v>
      </c>
      <c r="N167" s="212">
        <v>0</v>
      </c>
      <c r="O167" s="210"/>
      <c r="P167" s="210"/>
      <c r="Q167" s="211" t="s">
        <v>137</v>
      </c>
      <c r="R167" s="212">
        <v>109.13</v>
      </c>
      <c r="S167" s="212">
        <v>109.13</v>
      </c>
      <c r="T167" s="210"/>
      <c r="U167" s="210"/>
      <c r="V167" s="210"/>
      <c r="W167" s="210"/>
      <c r="X167" s="210"/>
      <c r="Y167" s="210"/>
      <c r="Z167" s="210"/>
      <c r="AA167" s="211" t="s">
        <v>63</v>
      </c>
      <c r="AB167" s="211" t="s">
        <v>64</v>
      </c>
      <c r="AC167" s="211" t="s">
        <v>154</v>
      </c>
      <c r="AD167" s="211" t="s">
        <v>160</v>
      </c>
      <c r="AE167" s="211" t="s">
        <v>156</v>
      </c>
      <c r="AF167" s="211">
        <v>147636</v>
      </c>
      <c r="AG167" s="211" t="s">
        <v>141</v>
      </c>
      <c r="AH167" s="211">
        <v>11</v>
      </c>
      <c r="AI167" s="211" t="s">
        <v>90</v>
      </c>
      <c r="AJ167" s="211">
        <v>7</v>
      </c>
      <c r="AK167" s="211">
        <v>2110</v>
      </c>
      <c r="AL167" s="211">
        <v>2110</v>
      </c>
      <c r="AM167" s="211">
        <v>307</v>
      </c>
      <c r="AN167" s="212">
        <v>0.57376314574499998</v>
      </c>
      <c r="AO167" s="213">
        <v>1</v>
      </c>
      <c r="AP167" s="214">
        <f t="shared" si="10"/>
        <v>0.57376314574499998</v>
      </c>
      <c r="AQ167" s="214">
        <v>6.7672369999999997</v>
      </c>
      <c r="AR167" s="215">
        <v>1.1517599999999999</v>
      </c>
      <c r="AS167" s="214">
        <f t="shared" si="11"/>
        <v>3.8827911891219564</v>
      </c>
      <c r="AT167" s="214">
        <f t="shared" si="12"/>
        <v>0.66083744074326112</v>
      </c>
      <c r="AU167" s="213">
        <v>0.99</v>
      </c>
      <c r="AV167" s="213">
        <v>0.99</v>
      </c>
      <c r="AW167" s="214">
        <f t="shared" si="13"/>
        <v>3.8439632772307366</v>
      </c>
      <c r="AX167" s="214">
        <f t="shared" si="14"/>
        <v>0.65422906633582845</v>
      </c>
    </row>
    <row r="168" spans="1:50">
      <c r="A168" s="211">
        <v>20</v>
      </c>
      <c r="B168" s="211" t="s">
        <v>153</v>
      </c>
      <c r="C168" s="211" t="s">
        <v>153</v>
      </c>
      <c r="D168" s="211" t="s">
        <v>52</v>
      </c>
      <c r="E168" s="211" t="s">
        <v>53</v>
      </c>
      <c r="F168" s="211" t="s">
        <v>54</v>
      </c>
      <c r="G168" s="211" t="s">
        <v>55</v>
      </c>
      <c r="H168" s="210"/>
      <c r="I168" s="211" t="s">
        <v>136</v>
      </c>
      <c r="J168" s="210"/>
      <c r="K168" s="211">
        <v>0</v>
      </c>
      <c r="L168" s="211">
        <v>0</v>
      </c>
      <c r="M168" s="212">
        <v>0</v>
      </c>
      <c r="N168" s="212">
        <v>0</v>
      </c>
      <c r="O168" s="210"/>
      <c r="P168" s="210"/>
      <c r="Q168" s="211" t="s">
        <v>137</v>
      </c>
      <c r="R168" s="212">
        <v>109.13</v>
      </c>
      <c r="S168" s="212">
        <v>109.13</v>
      </c>
      <c r="T168" s="210"/>
      <c r="U168" s="210"/>
      <c r="V168" s="210"/>
      <c r="W168" s="210"/>
      <c r="X168" s="210"/>
      <c r="Y168" s="210"/>
      <c r="Z168" s="210"/>
      <c r="AA168" s="211" t="s">
        <v>63</v>
      </c>
      <c r="AB168" s="211" t="s">
        <v>64</v>
      </c>
      <c r="AC168" s="211" t="s">
        <v>154</v>
      </c>
      <c r="AD168" s="211" t="s">
        <v>160</v>
      </c>
      <c r="AE168" s="211" t="s">
        <v>156</v>
      </c>
      <c r="AF168" s="211">
        <v>147631</v>
      </c>
      <c r="AG168" s="211" t="s">
        <v>141</v>
      </c>
      <c r="AH168" s="211">
        <v>11</v>
      </c>
      <c r="AI168" s="211" t="s">
        <v>69</v>
      </c>
      <c r="AJ168" s="211">
        <v>11</v>
      </c>
      <c r="AK168" s="211">
        <v>4340</v>
      </c>
      <c r="AL168" s="211">
        <v>4340</v>
      </c>
      <c r="AM168" s="211">
        <v>311</v>
      </c>
      <c r="AN168" s="212">
        <v>5.9113210374400003E-2</v>
      </c>
      <c r="AO168" s="213">
        <v>1</v>
      </c>
      <c r="AP168" s="214">
        <f t="shared" si="10"/>
        <v>5.9113210374400003E-2</v>
      </c>
      <c r="AQ168" s="214">
        <v>3.971822</v>
      </c>
      <c r="AR168" s="215">
        <v>0.13963999999999999</v>
      </c>
      <c r="AS168" s="214">
        <f t="shared" si="11"/>
        <v>0.23478714945567017</v>
      </c>
      <c r="AT168" s="214">
        <f t="shared" si="12"/>
        <v>8.2545686966812165E-3</v>
      </c>
      <c r="AU168" s="213">
        <v>0.99</v>
      </c>
      <c r="AV168" s="213">
        <v>0.99</v>
      </c>
      <c r="AW168" s="214">
        <f t="shared" si="13"/>
        <v>0.23243927796111347</v>
      </c>
      <c r="AX168" s="214">
        <f t="shared" si="14"/>
        <v>8.1720230097144051E-3</v>
      </c>
    </row>
    <row r="169" spans="1:50">
      <c r="A169" s="211">
        <v>20</v>
      </c>
      <c r="B169" s="211" t="s">
        <v>153</v>
      </c>
      <c r="C169" s="211" t="s">
        <v>153</v>
      </c>
      <c r="D169" s="211" t="s">
        <v>52</v>
      </c>
      <c r="E169" s="211" t="s">
        <v>53</v>
      </c>
      <c r="F169" s="211" t="s">
        <v>54</v>
      </c>
      <c r="G169" s="211" t="s">
        <v>55</v>
      </c>
      <c r="H169" s="210"/>
      <c r="I169" s="211" t="s">
        <v>136</v>
      </c>
      <c r="J169" s="210"/>
      <c r="K169" s="211">
        <v>0</v>
      </c>
      <c r="L169" s="211">
        <v>0</v>
      </c>
      <c r="M169" s="212">
        <v>0</v>
      </c>
      <c r="N169" s="212">
        <v>0</v>
      </c>
      <c r="O169" s="210"/>
      <c r="P169" s="210"/>
      <c r="Q169" s="211" t="s">
        <v>137</v>
      </c>
      <c r="R169" s="212">
        <v>109.13</v>
      </c>
      <c r="S169" s="212">
        <v>109.13</v>
      </c>
      <c r="T169" s="210"/>
      <c r="U169" s="210"/>
      <c r="V169" s="210"/>
      <c r="W169" s="210"/>
      <c r="X169" s="210"/>
      <c r="Y169" s="210"/>
      <c r="Z169" s="210"/>
      <c r="AA169" s="211" t="s">
        <v>63</v>
      </c>
      <c r="AB169" s="211" t="s">
        <v>64</v>
      </c>
      <c r="AC169" s="211" t="s">
        <v>154</v>
      </c>
      <c r="AD169" s="211" t="s">
        <v>160</v>
      </c>
      <c r="AE169" s="211" t="s">
        <v>156</v>
      </c>
      <c r="AF169" s="211">
        <v>147681</v>
      </c>
      <c r="AG169" s="211" t="s">
        <v>141</v>
      </c>
      <c r="AH169" s="211">
        <v>11</v>
      </c>
      <c r="AI169" s="211" t="s">
        <v>70</v>
      </c>
      <c r="AJ169" s="211">
        <v>13</v>
      </c>
      <c r="AK169" s="211">
        <v>6300</v>
      </c>
      <c r="AL169" s="211">
        <v>6300</v>
      </c>
      <c r="AM169" s="211">
        <v>313</v>
      </c>
      <c r="AN169" s="212">
        <v>0.72791198558500003</v>
      </c>
      <c r="AO169" s="213">
        <v>0.73199999999999998</v>
      </c>
      <c r="AP169" s="214">
        <f t="shared" si="10"/>
        <v>0.53283157344821996</v>
      </c>
      <c r="AQ169" s="214">
        <v>2.5736889999999999</v>
      </c>
      <c r="AR169" s="215">
        <v>8.6800000000000002E-2</v>
      </c>
      <c r="AS169" s="214">
        <f t="shared" si="11"/>
        <v>1.3713427594363756</v>
      </c>
      <c r="AT169" s="214">
        <f t="shared" si="12"/>
        <v>4.6249780575305495E-2</v>
      </c>
      <c r="AU169" s="213">
        <v>0.99</v>
      </c>
      <c r="AV169" s="213">
        <v>0.99</v>
      </c>
      <c r="AW169" s="214">
        <f t="shared" si="13"/>
        <v>1.3576293318420118</v>
      </c>
      <c r="AX169" s="214">
        <f t="shared" si="14"/>
        <v>4.5787282769552441E-2</v>
      </c>
    </row>
    <row r="170" spans="1:50">
      <c r="A170" s="211">
        <v>20</v>
      </c>
      <c r="B170" s="211" t="s">
        <v>153</v>
      </c>
      <c r="C170" s="211" t="s">
        <v>153</v>
      </c>
      <c r="D170" s="211" t="s">
        <v>52</v>
      </c>
      <c r="E170" s="211" t="s">
        <v>53</v>
      </c>
      <c r="F170" s="211" t="s">
        <v>54</v>
      </c>
      <c r="G170" s="211" t="s">
        <v>55</v>
      </c>
      <c r="H170" s="210"/>
      <c r="I170" s="211" t="s">
        <v>136</v>
      </c>
      <c r="J170" s="210"/>
      <c r="K170" s="211">
        <v>0</v>
      </c>
      <c r="L170" s="211">
        <v>0</v>
      </c>
      <c r="M170" s="212">
        <v>0</v>
      </c>
      <c r="N170" s="212">
        <v>0</v>
      </c>
      <c r="O170" s="210"/>
      <c r="P170" s="210"/>
      <c r="Q170" s="211" t="s">
        <v>137</v>
      </c>
      <c r="R170" s="212">
        <v>109.13</v>
      </c>
      <c r="S170" s="212">
        <v>109.13</v>
      </c>
      <c r="T170" s="210"/>
      <c r="U170" s="210"/>
      <c r="V170" s="210"/>
      <c r="W170" s="210"/>
      <c r="X170" s="210"/>
      <c r="Y170" s="210"/>
      <c r="Z170" s="210"/>
      <c r="AA170" s="211" t="s">
        <v>63</v>
      </c>
      <c r="AB170" s="211" t="s">
        <v>64</v>
      </c>
      <c r="AC170" s="211" t="s">
        <v>154</v>
      </c>
      <c r="AD170" s="211" t="s">
        <v>160</v>
      </c>
      <c r="AE170" s="211" t="s">
        <v>156</v>
      </c>
      <c r="AF170" s="211">
        <v>147777</v>
      </c>
      <c r="AG170" s="211" t="s">
        <v>141</v>
      </c>
      <c r="AH170" s="211">
        <v>11</v>
      </c>
      <c r="AI170" s="211" t="s">
        <v>70</v>
      </c>
      <c r="AJ170" s="211">
        <v>13</v>
      </c>
      <c r="AK170" s="211">
        <v>6410</v>
      </c>
      <c r="AL170" s="211">
        <v>6410</v>
      </c>
      <c r="AM170" s="211">
        <v>313</v>
      </c>
      <c r="AN170" s="212">
        <v>8.8991791704600004E-3</v>
      </c>
      <c r="AO170" s="213">
        <v>0.73199999999999998</v>
      </c>
      <c r="AP170" s="214">
        <f t="shared" si="10"/>
        <v>6.5141991527767201E-3</v>
      </c>
      <c r="AQ170" s="214">
        <v>2.5736889999999999</v>
      </c>
      <c r="AR170" s="215">
        <v>8.6800000000000002E-2</v>
      </c>
      <c r="AS170" s="214">
        <f t="shared" si="11"/>
        <v>1.6765522703310762E-2</v>
      </c>
      <c r="AT170" s="214">
        <f t="shared" si="12"/>
        <v>5.654324864610193E-4</v>
      </c>
      <c r="AU170" s="213">
        <v>0.99</v>
      </c>
      <c r="AV170" s="213">
        <v>0.99</v>
      </c>
      <c r="AW170" s="214">
        <f t="shared" si="13"/>
        <v>1.6597867476277655E-2</v>
      </c>
      <c r="AX170" s="214">
        <f t="shared" si="14"/>
        <v>5.5977816159640914E-4</v>
      </c>
    </row>
    <row r="171" spans="1:50">
      <c r="A171" s="211">
        <v>20</v>
      </c>
      <c r="B171" s="211" t="s">
        <v>153</v>
      </c>
      <c r="C171" s="211" t="s">
        <v>153</v>
      </c>
      <c r="D171" s="211" t="s">
        <v>52</v>
      </c>
      <c r="E171" s="211" t="s">
        <v>53</v>
      </c>
      <c r="F171" s="211" t="s">
        <v>54</v>
      </c>
      <c r="G171" s="211" t="s">
        <v>55</v>
      </c>
      <c r="H171" s="210"/>
      <c r="I171" s="211" t="s">
        <v>136</v>
      </c>
      <c r="J171" s="210"/>
      <c r="K171" s="211">
        <v>0</v>
      </c>
      <c r="L171" s="211">
        <v>0</v>
      </c>
      <c r="M171" s="212">
        <v>0</v>
      </c>
      <c r="N171" s="212">
        <v>0</v>
      </c>
      <c r="O171" s="210"/>
      <c r="P171" s="210"/>
      <c r="Q171" s="211" t="s">
        <v>137</v>
      </c>
      <c r="R171" s="212">
        <v>109.13</v>
      </c>
      <c r="S171" s="212">
        <v>109.13</v>
      </c>
      <c r="T171" s="210"/>
      <c r="U171" s="210"/>
      <c r="V171" s="210"/>
      <c r="W171" s="210"/>
      <c r="X171" s="210"/>
      <c r="Y171" s="210"/>
      <c r="Z171" s="210"/>
      <c r="AA171" s="211" t="s">
        <v>63</v>
      </c>
      <c r="AB171" s="211" t="s">
        <v>64</v>
      </c>
      <c r="AC171" s="211" t="s">
        <v>154</v>
      </c>
      <c r="AD171" s="211" t="s">
        <v>160</v>
      </c>
      <c r="AE171" s="211" t="s">
        <v>156</v>
      </c>
      <c r="AF171" s="211">
        <v>60592</v>
      </c>
      <c r="AG171" s="211" t="s">
        <v>141</v>
      </c>
      <c r="AH171" s="211">
        <v>11</v>
      </c>
      <c r="AI171" s="211" t="s">
        <v>69</v>
      </c>
      <c r="AJ171" s="211">
        <v>11</v>
      </c>
      <c r="AK171" s="211">
        <v>4340</v>
      </c>
      <c r="AL171" s="211">
        <v>4340</v>
      </c>
      <c r="AM171" s="211">
        <v>311</v>
      </c>
      <c r="AN171" s="212">
        <v>8.7341886293499996E-3</v>
      </c>
      <c r="AO171" s="213">
        <v>1</v>
      </c>
      <c r="AP171" s="214">
        <f t="shared" si="10"/>
        <v>8.7341886293499996E-3</v>
      </c>
      <c r="AQ171" s="214">
        <v>3.971822</v>
      </c>
      <c r="AR171" s="215">
        <v>0.13963999999999999</v>
      </c>
      <c r="AS171" s="214">
        <f t="shared" si="11"/>
        <v>3.4690642550202176E-2</v>
      </c>
      <c r="AT171" s="214">
        <f t="shared" si="12"/>
        <v>1.2196421002024338E-3</v>
      </c>
      <c r="AU171" s="213">
        <v>0.99</v>
      </c>
      <c r="AV171" s="213">
        <v>0.99</v>
      </c>
      <c r="AW171" s="214">
        <f t="shared" si="13"/>
        <v>3.4343736124700153E-2</v>
      </c>
      <c r="AX171" s="214">
        <f t="shared" si="14"/>
        <v>1.2074456792004094E-3</v>
      </c>
    </row>
    <row r="172" spans="1:50">
      <c r="A172" s="211">
        <v>20</v>
      </c>
      <c r="B172" s="211" t="s">
        <v>153</v>
      </c>
      <c r="C172" s="211" t="s">
        <v>153</v>
      </c>
      <c r="D172" s="211" t="s">
        <v>52</v>
      </c>
      <c r="E172" s="211" t="s">
        <v>53</v>
      </c>
      <c r="F172" s="211" t="s">
        <v>54</v>
      </c>
      <c r="G172" s="211" t="s">
        <v>55</v>
      </c>
      <c r="H172" s="210"/>
      <c r="I172" s="211" t="s">
        <v>136</v>
      </c>
      <c r="J172" s="210"/>
      <c r="K172" s="211">
        <v>0</v>
      </c>
      <c r="L172" s="211">
        <v>0</v>
      </c>
      <c r="M172" s="212">
        <v>0</v>
      </c>
      <c r="N172" s="212">
        <v>0</v>
      </c>
      <c r="O172" s="210"/>
      <c r="P172" s="210"/>
      <c r="Q172" s="211" t="s">
        <v>137</v>
      </c>
      <c r="R172" s="212">
        <v>109.13</v>
      </c>
      <c r="S172" s="212">
        <v>109.13</v>
      </c>
      <c r="T172" s="210"/>
      <c r="U172" s="210"/>
      <c r="V172" s="210"/>
      <c r="W172" s="210"/>
      <c r="X172" s="210"/>
      <c r="Y172" s="210"/>
      <c r="Z172" s="210"/>
      <c r="AA172" s="211" t="s">
        <v>63</v>
      </c>
      <c r="AB172" s="211" t="s">
        <v>64</v>
      </c>
      <c r="AC172" s="211" t="s">
        <v>154</v>
      </c>
      <c r="AD172" s="211" t="s">
        <v>160</v>
      </c>
      <c r="AE172" s="211" t="s">
        <v>156</v>
      </c>
      <c r="AF172" s="211">
        <v>60648</v>
      </c>
      <c r="AG172" s="211" t="s">
        <v>141</v>
      </c>
      <c r="AH172" s="211">
        <v>11</v>
      </c>
      <c r="AI172" s="211" t="s">
        <v>69</v>
      </c>
      <c r="AJ172" s="211">
        <v>11</v>
      </c>
      <c r="AK172" s="211">
        <v>4410</v>
      </c>
      <c r="AL172" s="211">
        <v>4410</v>
      </c>
      <c r="AM172" s="211">
        <v>311</v>
      </c>
      <c r="AN172" s="212">
        <v>1.55425437792</v>
      </c>
      <c r="AO172" s="213">
        <v>1</v>
      </c>
      <c r="AP172" s="214">
        <f t="shared" si="10"/>
        <v>1.55425437792</v>
      </c>
      <c r="AQ172" s="214">
        <v>3.971822</v>
      </c>
      <c r="AR172" s="215">
        <v>0.13963999999999999</v>
      </c>
      <c r="AS172" s="214">
        <f t="shared" si="11"/>
        <v>6.1732217318189697</v>
      </c>
      <c r="AT172" s="214">
        <f t="shared" si="12"/>
        <v>0.21703608133274876</v>
      </c>
      <c r="AU172" s="213">
        <v>0.99</v>
      </c>
      <c r="AV172" s="213">
        <v>0.99</v>
      </c>
      <c r="AW172" s="214">
        <f t="shared" si="13"/>
        <v>6.1114895145007804</v>
      </c>
      <c r="AX172" s="214">
        <f t="shared" si="14"/>
        <v>0.21486572051942127</v>
      </c>
    </row>
    <row r="173" spans="1:50">
      <c r="A173" s="211">
        <v>20</v>
      </c>
      <c r="B173" s="211" t="s">
        <v>153</v>
      </c>
      <c r="C173" s="211" t="s">
        <v>153</v>
      </c>
      <c r="D173" s="211" t="s">
        <v>52</v>
      </c>
      <c r="E173" s="211" t="s">
        <v>53</v>
      </c>
      <c r="F173" s="211" t="s">
        <v>54</v>
      </c>
      <c r="G173" s="211" t="s">
        <v>55</v>
      </c>
      <c r="H173" s="210"/>
      <c r="I173" s="211" t="s">
        <v>136</v>
      </c>
      <c r="J173" s="210"/>
      <c r="K173" s="211">
        <v>0</v>
      </c>
      <c r="L173" s="211">
        <v>0</v>
      </c>
      <c r="M173" s="212">
        <v>0</v>
      </c>
      <c r="N173" s="212">
        <v>0</v>
      </c>
      <c r="O173" s="210"/>
      <c r="P173" s="210"/>
      <c r="Q173" s="211" t="s">
        <v>137</v>
      </c>
      <c r="R173" s="212">
        <v>109.13</v>
      </c>
      <c r="S173" s="212">
        <v>109.13</v>
      </c>
      <c r="T173" s="210"/>
      <c r="U173" s="210"/>
      <c r="V173" s="210"/>
      <c r="W173" s="210"/>
      <c r="X173" s="210"/>
      <c r="Y173" s="210"/>
      <c r="Z173" s="210"/>
      <c r="AA173" s="211" t="s">
        <v>63</v>
      </c>
      <c r="AB173" s="211" t="s">
        <v>64</v>
      </c>
      <c r="AC173" s="211" t="s">
        <v>154</v>
      </c>
      <c r="AD173" s="211" t="s">
        <v>160</v>
      </c>
      <c r="AE173" s="211" t="s">
        <v>156</v>
      </c>
      <c r="AF173" s="211">
        <v>148025</v>
      </c>
      <c r="AG173" s="211" t="s">
        <v>141</v>
      </c>
      <c r="AH173" s="211">
        <v>11</v>
      </c>
      <c r="AI173" s="211" t="s">
        <v>69</v>
      </c>
      <c r="AJ173" s="211">
        <v>11</v>
      </c>
      <c r="AK173" s="211">
        <v>4340</v>
      </c>
      <c r="AL173" s="211">
        <v>4340</v>
      </c>
      <c r="AM173" s="211">
        <v>311</v>
      </c>
      <c r="AN173" s="212">
        <v>1.44889689178</v>
      </c>
      <c r="AO173" s="213">
        <v>1</v>
      </c>
      <c r="AP173" s="214">
        <f t="shared" si="10"/>
        <v>1.44889689178</v>
      </c>
      <c r="AQ173" s="214">
        <v>3.971822</v>
      </c>
      <c r="AR173" s="215">
        <v>0.13963999999999999</v>
      </c>
      <c r="AS173" s="214">
        <f t="shared" si="11"/>
        <v>5.7547605505034234</v>
      </c>
      <c r="AT173" s="214">
        <f t="shared" si="12"/>
        <v>0.20232396196815919</v>
      </c>
      <c r="AU173" s="213">
        <v>0.99</v>
      </c>
      <c r="AV173" s="213">
        <v>0.99</v>
      </c>
      <c r="AW173" s="214">
        <f t="shared" si="13"/>
        <v>5.6972129449983893</v>
      </c>
      <c r="AX173" s="214">
        <f t="shared" si="14"/>
        <v>0.20030072234847759</v>
      </c>
    </row>
    <row r="174" spans="1:50">
      <c r="A174" s="211">
        <v>20</v>
      </c>
      <c r="B174" s="211" t="s">
        <v>153</v>
      </c>
      <c r="C174" s="211" t="s">
        <v>153</v>
      </c>
      <c r="D174" s="211" t="s">
        <v>52</v>
      </c>
      <c r="E174" s="211" t="s">
        <v>53</v>
      </c>
      <c r="F174" s="211" t="s">
        <v>54</v>
      </c>
      <c r="G174" s="211" t="s">
        <v>55</v>
      </c>
      <c r="H174" s="210"/>
      <c r="I174" s="211" t="s">
        <v>136</v>
      </c>
      <c r="J174" s="210"/>
      <c r="K174" s="211">
        <v>0</v>
      </c>
      <c r="L174" s="211">
        <v>0</v>
      </c>
      <c r="M174" s="212">
        <v>0</v>
      </c>
      <c r="N174" s="212">
        <v>0</v>
      </c>
      <c r="O174" s="210"/>
      <c r="P174" s="210"/>
      <c r="Q174" s="211" t="s">
        <v>137</v>
      </c>
      <c r="R174" s="212">
        <v>109.13</v>
      </c>
      <c r="S174" s="212">
        <v>109.13</v>
      </c>
      <c r="T174" s="210"/>
      <c r="U174" s="210"/>
      <c r="V174" s="210"/>
      <c r="W174" s="210"/>
      <c r="X174" s="210"/>
      <c r="Y174" s="210"/>
      <c r="Z174" s="210"/>
      <c r="AA174" s="211" t="s">
        <v>63</v>
      </c>
      <c r="AB174" s="211" t="s">
        <v>64</v>
      </c>
      <c r="AC174" s="211" t="s">
        <v>154</v>
      </c>
      <c r="AD174" s="211" t="s">
        <v>160</v>
      </c>
      <c r="AE174" s="211" t="s">
        <v>156</v>
      </c>
      <c r="AF174" s="211">
        <v>147636</v>
      </c>
      <c r="AG174" s="211" t="s">
        <v>141</v>
      </c>
      <c r="AH174" s="211">
        <v>11</v>
      </c>
      <c r="AI174" s="211" t="s">
        <v>90</v>
      </c>
      <c r="AJ174" s="211">
        <v>7</v>
      </c>
      <c r="AK174" s="211">
        <v>2110</v>
      </c>
      <c r="AL174" s="211">
        <v>2110</v>
      </c>
      <c r="AM174" s="211">
        <v>307</v>
      </c>
      <c r="AN174" s="212">
        <v>0.391285626241</v>
      </c>
      <c r="AO174" s="213">
        <v>1</v>
      </c>
      <c r="AP174" s="214">
        <f t="shared" si="10"/>
        <v>0.391285626241</v>
      </c>
      <c r="AQ174" s="214">
        <v>6.7672369999999997</v>
      </c>
      <c r="AR174" s="215">
        <v>1.1517599999999999</v>
      </c>
      <c r="AS174" s="214">
        <f t="shared" si="11"/>
        <v>2.6479225674662659</v>
      </c>
      <c r="AT174" s="214">
        <f t="shared" si="12"/>
        <v>0.45066713287933413</v>
      </c>
      <c r="AU174" s="213">
        <v>0.99</v>
      </c>
      <c r="AV174" s="213">
        <v>0.99</v>
      </c>
      <c r="AW174" s="214">
        <f t="shared" si="13"/>
        <v>2.6214433417916032</v>
      </c>
      <c r="AX174" s="214">
        <f t="shared" si="14"/>
        <v>0.44616046155054079</v>
      </c>
    </row>
    <row r="175" spans="1:50">
      <c r="A175" s="211">
        <v>20</v>
      </c>
      <c r="B175" s="211" t="s">
        <v>153</v>
      </c>
      <c r="C175" s="211" t="s">
        <v>153</v>
      </c>
      <c r="D175" s="211" t="s">
        <v>52</v>
      </c>
      <c r="E175" s="211" t="s">
        <v>53</v>
      </c>
      <c r="F175" s="211" t="s">
        <v>54</v>
      </c>
      <c r="G175" s="211" t="s">
        <v>55</v>
      </c>
      <c r="H175" s="210"/>
      <c r="I175" s="211" t="s">
        <v>136</v>
      </c>
      <c r="J175" s="210"/>
      <c r="K175" s="211">
        <v>0</v>
      </c>
      <c r="L175" s="211">
        <v>0</v>
      </c>
      <c r="M175" s="212">
        <v>0</v>
      </c>
      <c r="N175" s="212">
        <v>0</v>
      </c>
      <c r="O175" s="210"/>
      <c r="P175" s="210"/>
      <c r="Q175" s="211" t="s">
        <v>137</v>
      </c>
      <c r="R175" s="212">
        <v>109.13</v>
      </c>
      <c r="S175" s="212">
        <v>109.13</v>
      </c>
      <c r="T175" s="210"/>
      <c r="U175" s="210"/>
      <c r="V175" s="210"/>
      <c r="W175" s="210"/>
      <c r="X175" s="210"/>
      <c r="Y175" s="210"/>
      <c r="Z175" s="210"/>
      <c r="AA175" s="211" t="s">
        <v>63</v>
      </c>
      <c r="AB175" s="211" t="s">
        <v>64</v>
      </c>
      <c r="AC175" s="211" t="s">
        <v>154</v>
      </c>
      <c r="AD175" s="211" t="s">
        <v>160</v>
      </c>
      <c r="AE175" s="211" t="s">
        <v>156</v>
      </c>
      <c r="AF175" s="211">
        <v>147631</v>
      </c>
      <c r="AG175" s="211" t="s">
        <v>141</v>
      </c>
      <c r="AH175" s="211">
        <v>11</v>
      </c>
      <c r="AI175" s="211" t="s">
        <v>69</v>
      </c>
      <c r="AJ175" s="211">
        <v>11</v>
      </c>
      <c r="AK175" s="211">
        <v>4340</v>
      </c>
      <c r="AL175" s="211">
        <v>4340</v>
      </c>
      <c r="AM175" s="211">
        <v>311</v>
      </c>
      <c r="AN175" s="212">
        <v>0.114328144952</v>
      </c>
      <c r="AO175" s="213">
        <v>1</v>
      </c>
      <c r="AP175" s="214">
        <f t="shared" si="10"/>
        <v>0.114328144952</v>
      </c>
      <c r="AQ175" s="214">
        <v>3.971822</v>
      </c>
      <c r="AR175" s="215">
        <v>0.13963999999999999</v>
      </c>
      <c r="AS175" s="214">
        <f t="shared" si="11"/>
        <v>0.45409104133954253</v>
      </c>
      <c r="AT175" s="214">
        <f t="shared" si="12"/>
        <v>1.5964782161097278E-2</v>
      </c>
      <c r="AU175" s="213">
        <v>0.99</v>
      </c>
      <c r="AV175" s="213">
        <v>0.99</v>
      </c>
      <c r="AW175" s="214">
        <f t="shared" si="13"/>
        <v>0.4495501309261471</v>
      </c>
      <c r="AX175" s="214">
        <f t="shared" si="14"/>
        <v>1.5805134339486306E-2</v>
      </c>
    </row>
    <row r="176" spans="1:50">
      <c r="A176" s="211">
        <v>20</v>
      </c>
      <c r="B176" s="211" t="s">
        <v>153</v>
      </c>
      <c r="C176" s="211" t="s">
        <v>153</v>
      </c>
      <c r="D176" s="211" t="s">
        <v>52</v>
      </c>
      <c r="E176" s="211" t="s">
        <v>53</v>
      </c>
      <c r="F176" s="211" t="s">
        <v>54</v>
      </c>
      <c r="G176" s="211" t="s">
        <v>55</v>
      </c>
      <c r="H176" s="210"/>
      <c r="I176" s="211" t="s">
        <v>136</v>
      </c>
      <c r="J176" s="210"/>
      <c r="K176" s="211">
        <v>0</v>
      </c>
      <c r="L176" s="211">
        <v>0</v>
      </c>
      <c r="M176" s="212">
        <v>0</v>
      </c>
      <c r="N176" s="212">
        <v>0</v>
      </c>
      <c r="O176" s="210"/>
      <c r="P176" s="210"/>
      <c r="Q176" s="211" t="s">
        <v>137</v>
      </c>
      <c r="R176" s="212">
        <v>109.13</v>
      </c>
      <c r="S176" s="212">
        <v>109.13</v>
      </c>
      <c r="T176" s="210"/>
      <c r="U176" s="210"/>
      <c r="V176" s="210"/>
      <c r="W176" s="210"/>
      <c r="X176" s="210"/>
      <c r="Y176" s="210"/>
      <c r="Z176" s="210"/>
      <c r="AA176" s="211" t="s">
        <v>63</v>
      </c>
      <c r="AB176" s="211" t="s">
        <v>64</v>
      </c>
      <c r="AC176" s="211" t="s">
        <v>154</v>
      </c>
      <c r="AD176" s="211" t="s">
        <v>160</v>
      </c>
      <c r="AE176" s="211" t="s">
        <v>156</v>
      </c>
      <c r="AF176" s="211">
        <v>147681</v>
      </c>
      <c r="AG176" s="211" t="s">
        <v>141</v>
      </c>
      <c r="AH176" s="211">
        <v>11</v>
      </c>
      <c r="AI176" s="211" t="s">
        <v>70</v>
      </c>
      <c r="AJ176" s="211">
        <v>13</v>
      </c>
      <c r="AK176" s="211">
        <v>6300</v>
      </c>
      <c r="AL176" s="211">
        <v>6300</v>
      </c>
      <c r="AM176" s="211">
        <v>313</v>
      </c>
      <c r="AN176" s="212">
        <v>1.65158349625E-2</v>
      </c>
      <c r="AO176" s="213">
        <v>0.73199999999999998</v>
      </c>
      <c r="AP176" s="214">
        <f t="shared" si="10"/>
        <v>1.208959119255E-2</v>
      </c>
      <c r="AQ176" s="214">
        <v>2.5736889999999999</v>
      </c>
      <c r="AR176" s="215">
        <v>8.6800000000000002E-2</v>
      </c>
      <c r="AS176" s="214">
        <f t="shared" si="11"/>
        <v>3.1114847866762815E-2</v>
      </c>
      <c r="AT176" s="214">
        <f t="shared" si="12"/>
        <v>1.04937651551334E-3</v>
      </c>
      <c r="AU176" s="213">
        <v>0.99</v>
      </c>
      <c r="AV176" s="213">
        <v>0.99</v>
      </c>
      <c r="AW176" s="214">
        <f t="shared" si="13"/>
        <v>3.0803699388095188E-2</v>
      </c>
      <c r="AX176" s="214">
        <f t="shared" si="14"/>
        <v>1.0388827503582066E-3</v>
      </c>
    </row>
    <row r="177" spans="1:50">
      <c r="A177" s="211">
        <v>20</v>
      </c>
      <c r="B177" s="211" t="s">
        <v>153</v>
      </c>
      <c r="C177" s="211" t="s">
        <v>153</v>
      </c>
      <c r="D177" s="211" t="s">
        <v>52</v>
      </c>
      <c r="E177" s="211" t="s">
        <v>53</v>
      </c>
      <c r="F177" s="211" t="s">
        <v>54</v>
      </c>
      <c r="G177" s="211" t="s">
        <v>55</v>
      </c>
      <c r="H177" s="210"/>
      <c r="I177" s="211" t="s">
        <v>136</v>
      </c>
      <c r="J177" s="210"/>
      <c r="K177" s="211">
        <v>0</v>
      </c>
      <c r="L177" s="211">
        <v>0</v>
      </c>
      <c r="M177" s="212">
        <v>0</v>
      </c>
      <c r="N177" s="212">
        <v>0</v>
      </c>
      <c r="O177" s="210"/>
      <c r="P177" s="210"/>
      <c r="Q177" s="211" t="s">
        <v>137</v>
      </c>
      <c r="R177" s="212">
        <v>109.13</v>
      </c>
      <c r="S177" s="212">
        <v>109.13</v>
      </c>
      <c r="T177" s="210"/>
      <c r="U177" s="210"/>
      <c r="V177" s="210"/>
      <c r="W177" s="210"/>
      <c r="X177" s="210"/>
      <c r="Y177" s="210"/>
      <c r="Z177" s="210"/>
      <c r="AA177" s="211" t="s">
        <v>63</v>
      </c>
      <c r="AB177" s="211" t="s">
        <v>64</v>
      </c>
      <c r="AC177" s="211" t="s">
        <v>154</v>
      </c>
      <c r="AD177" s="211" t="s">
        <v>160</v>
      </c>
      <c r="AE177" s="211" t="s">
        <v>156</v>
      </c>
      <c r="AF177" s="211">
        <v>147112</v>
      </c>
      <c r="AG177" s="211" t="s">
        <v>141</v>
      </c>
      <c r="AH177" s="211">
        <v>11</v>
      </c>
      <c r="AI177" s="211" t="s">
        <v>91</v>
      </c>
      <c r="AJ177" s="211">
        <v>8</v>
      </c>
      <c r="AK177" s="211">
        <v>2430</v>
      </c>
      <c r="AL177" s="211">
        <v>2430</v>
      </c>
      <c r="AM177" s="211">
        <v>308</v>
      </c>
      <c r="AN177" s="212">
        <v>2.0463902159699999E-2</v>
      </c>
      <c r="AO177" s="213">
        <v>1</v>
      </c>
      <c r="AP177" s="214">
        <f t="shared" si="10"/>
        <v>2.0463902159699999E-2</v>
      </c>
      <c r="AQ177" s="214">
        <v>8.6158780000000004</v>
      </c>
      <c r="AR177" s="215">
        <v>1.5480499999999999</v>
      </c>
      <c r="AS177" s="214">
        <f t="shared" si="11"/>
        <v>0.17631448441191172</v>
      </c>
      <c r="AT177" s="214">
        <f t="shared" si="12"/>
        <v>3.1679143738323583E-2</v>
      </c>
      <c r="AU177" s="213">
        <v>0.99</v>
      </c>
      <c r="AV177" s="213">
        <v>0.99</v>
      </c>
      <c r="AW177" s="214">
        <f t="shared" si="13"/>
        <v>0.17455133956779259</v>
      </c>
      <c r="AX177" s="214">
        <f t="shared" si="14"/>
        <v>3.1362352300940345E-2</v>
      </c>
    </row>
    <row r="178" spans="1:50">
      <c r="A178" s="211">
        <v>20</v>
      </c>
      <c r="B178" s="211" t="s">
        <v>153</v>
      </c>
      <c r="C178" s="211" t="s">
        <v>153</v>
      </c>
      <c r="D178" s="211" t="s">
        <v>52</v>
      </c>
      <c r="E178" s="211" t="s">
        <v>53</v>
      </c>
      <c r="F178" s="211" t="s">
        <v>54</v>
      </c>
      <c r="G178" s="211" t="s">
        <v>55</v>
      </c>
      <c r="H178" s="210"/>
      <c r="I178" s="211" t="s">
        <v>136</v>
      </c>
      <c r="J178" s="210"/>
      <c r="K178" s="211">
        <v>0</v>
      </c>
      <c r="L178" s="211">
        <v>0</v>
      </c>
      <c r="M178" s="212">
        <v>0</v>
      </c>
      <c r="N178" s="212">
        <v>0</v>
      </c>
      <c r="O178" s="210"/>
      <c r="P178" s="210"/>
      <c r="Q178" s="211" t="s">
        <v>137</v>
      </c>
      <c r="R178" s="212">
        <v>109.13</v>
      </c>
      <c r="S178" s="212">
        <v>109.13</v>
      </c>
      <c r="T178" s="210"/>
      <c r="U178" s="210"/>
      <c r="V178" s="210"/>
      <c r="W178" s="210"/>
      <c r="X178" s="210"/>
      <c r="Y178" s="210"/>
      <c r="Z178" s="210"/>
      <c r="AA178" s="211" t="s">
        <v>63</v>
      </c>
      <c r="AB178" s="211" t="s">
        <v>64</v>
      </c>
      <c r="AC178" s="211" t="s">
        <v>154</v>
      </c>
      <c r="AD178" s="211" t="s">
        <v>160</v>
      </c>
      <c r="AE178" s="211" t="s">
        <v>156</v>
      </c>
      <c r="AF178" s="211">
        <v>147189</v>
      </c>
      <c r="AG178" s="211" t="s">
        <v>141</v>
      </c>
      <c r="AH178" s="211">
        <v>11</v>
      </c>
      <c r="AI178" s="211" t="s">
        <v>84</v>
      </c>
      <c r="AJ178" s="211">
        <v>10</v>
      </c>
      <c r="AK178" s="211">
        <v>3200</v>
      </c>
      <c r="AL178" s="211">
        <v>3200</v>
      </c>
      <c r="AM178" s="211">
        <v>310</v>
      </c>
      <c r="AN178" s="212">
        <v>1.15490580895E-2</v>
      </c>
      <c r="AO178" s="213">
        <v>1</v>
      </c>
      <c r="AP178" s="214">
        <f t="shared" si="10"/>
        <v>1.15490580895E-2</v>
      </c>
      <c r="AQ178" s="214">
        <v>4.2984099999999996</v>
      </c>
      <c r="AR178" s="215">
        <v>0.15128</v>
      </c>
      <c r="AS178" s="214">
        <f t="shared" si="11"/>
        <v>4.9642586782487695E-2</v>
      </c>
      <c r="AT178" s="214">
        <f t="shared" si="12"/>
        <v>1.74714150777956E-3</v>
      </c>
      <c r="AU178" s="213">
        <v>0.99</v>
      </c>
      <c r="AV178" s="213">
        <v>0.99</v>
      </c>
      <c r="AW178" s="214">
        <f t="shared" si="13"/>
        <v>4.9146160914662819E-2</v>
      </c>
      <c r="AX178" s="214">
        <f t="shared" si="14"/>
        <v>1.7296700927017644E-3</v>
      </c>
    </row>
    <row r="179" spans="1:50">
      <c r="A179" s="211">
        <v>20</v>
      </c>
      <c r="B179" s="211" t="s">
        <v>153</v>
      </c>
      <c r="C179" s="211" t="s">
        <v>153</v>
      </c>
      <c r="D179" s="211" t="s">
        <v>52</v>
      </c>
      <c r="E179" s="211" t="s">
        <v>53</v>
      </c>
      <c r="F179" s="211" t="s">
        <v>54</v>
      </c>
      <c r="G179" s="211" t="s">
        <v>55</v>
      </c>
      <c r="H179" s="210"/>
      <c r="I179" s="211" t="s">
        <v>136</v>
      </c>
      <c r="J179" s="210"/>
      <c r="K179" s="211">
        <v>0</v>
      </c>
      <c r="L179" s="211">
        <v>0</v>
      </c>
      <c r="M179" s="212">
        <v>0</v>
      </c>
      <c r="N179" s="212">
        <v>0</v>
      </c>
      <c r="O179" s="210"/>
      <c r="P179" s="210"/>
      <c r="Q179" s="211" t="s">
        <v>137</v>
      </c>
      <c r="R179" s="212">
        <v>109.13</v>
      </c>
      <c r="S179" s="212">
        <v>109.13</v>
      </c>
      <c r="T179" s="210"/>
      <c r="U179" s="210"/>
      <c r="V179" s="210"/>
      <c r="W179" s="210"/>
      <c r="X179" s="210"/>
      <c r="Y179" s="210"/>
      <c r="Z179" s="210"/>
      <c r="AA179" s="211" t="s">
        <v>63</v>
      </c>
      <c r="AB179" s="211" t="s">
        <v>64</v>
      </c>
      <c r="AC179" s="211" t="s">
        <v>154</v>
      </c>
      <c r="AD179" s="211" t="s">
        <v>160</v>
      </c>
      <c r="AE179" s="211" t="s">
        <v>156</v>
      </c>
      <c r="AF179" s="211">
        <v>147201</v>
      </c>
      <c r="AG179" s="211" t="s">
        <v>141</v>
      </c>
      <c r="AH179" s="211">
        <v>11</v>
      </c>
      <c r="AI179" s="211" t="s">
        <v>90</v>
      </c>
      <c r="AJ179" s="211">
        <v>7</v>
      </c>
      <c r="AK179" s="211">
        <v>2110</v>
      </c>
      <c r="AL179" s="211">
        <v>2110</v>
      </c>
      <c r="AM179" s="211">
        <v>307</v>
      </c>
      <c r="AN179" s="212">
        <v>1.2976738344000001</v>
      </c>
      <c r="AO179" s="213">
        <v>1</v>
      </c>
      <c r="AP179" s="214">
        <f t="shared" si="10"/>
        <v>1.2976738344000001</v>
      </c>
      <c r="AQ179" s="214">
        <v>6.7672369999999997</v>
      </c>
      <c r="AR179" s="215">
        <v>1.1517599999999999</v>
      </c>
      <c r="AS179" s="214">
        <f t="shared" si="11"/>
        <v>8.7816663860835522</v>
      </c>
      <c r="AT179" s="214">
        <f t="shared" si="12"/>
        <v>1.494608815508544</v>
      </c>
      <c r="AU179" s="213">
        <v>0.99</v>
      </c>
      <c r="AV179" s="213">
        <v>0.99</v>
      </c>
      <c r="AW179" s="214">
        <f t="shared" si="13"/>
        <v>8.6938497222227173</v>
      </c>
      <c r="AX179" s="214">
        <f t="shared" si="14"/>
        <v>1.4796627273534586</v>
      </c>
    </row>
    <row r="180" spans="1:50">
      <c r="A180" s="211">
        <v>20</v>
      </c>
      <c r="B180" s="211" t="s">
        <v>153</v>
      </c>
      <c r="C180" s="211" t="s">
        <v>153</v>
      </c>
      <c r="D180" s="211" t="s">
        <v>52</v>
      </c>
      <c r="E180" s="211" t="s">
        <v>53</v>
      </c>
      <c r="F180" s="211" t="s">
        <v>54</v>
      </c>
      <c r="G180" s="211" t="s">
        <v>55</v>
      </c>
      <c r="H180" s="210"/>
      <c r="I180" s="211" t="s">
        <v>136</v>
      </c>
      <c r="J180" s="210"/>
      <c r="K180" s="211">
        <v>0</v>
      </c>
      <c r="L180" s="211">
        <v>0</v>
      </c>
      <c r="M180" s="212">
        <v>0</v>
      </c>
      <c r="N180" s="212">
        <v>0</v>
      </c>
      <c r="O180" s="210"/>
      <c r="P180" s="210"/>
      <c r="Q180" s="211" t="s">
        <v>137</v>
      </c>
      <c r="R180" s="212">
        <v>109.13</v>
      </c>
      <c r="S180" s="212">
        <v>109.13</v>
      </c>
      <c r="T180" s="210"/>
      <c r="U180" s="210"/>
      <c r="V180" s="210"/>
      <c r="W180" s="210"/>
      <c r="X180" s="210"/>
      <c r="Y180" s="210"/>
      <c r="Z180" s="210"/>
      <c r="AA180" s="211" t="s">
        <v>63</v>
      </c>
      <c r="AB180" s="211" t="s">
        <v>64</v>
      </c>
      <c r="AC180" s="211" t="s">
        <v>154</v>
      </c>
      <c r="AD180" s="211" t="s">
        <v>160</v>
      </c>
      <c r="AE180" s="211" t="s">
        <v>156</v>
      </c>
      <c r="AF180" s="211">
        <v>147060</v>
      </c>
      <c r="AG180" s="211" t="s">
        <v>141</v>
      </c>
      <c r="AH180" s="211">
        <v>11</v>
      </c>
      <c r="AI180" s="211" t="s">
        <v>84</v>
      </c>
      <c r="AJ180" s="211">
        <v>10</v>
      </c>
      <c r="AK180" s="211">
        <v>3200</v>
      </c>
      <c r="AL180" s="211">
        <v>3200</v>
      </c>
      <c r="AM180" s="211">
        <v>310</v>
      </c>
      <c r="AN180" s="212">
        <v>0.78563879953299998</v>
      </c>
      <c r="AO180" s="213">
        <v>1</v>
      </c>
      <c r="AP180" s="214">
        <f t="shared" si="10"/>
        <v>0.78563879953299998</v>
      </c>
      <c r="AQ180" s="214">
        <v>4.2984099999999996</v>
      </c>
      <c r="AR180" s="215">
        <v>0.15128</v>
      </c>
      <c r="AS180" s="214">
        <f t="shared" si="11"/>
        <v>3.3769976723006421</v>
      </c>
      <c r="AT180" s="214">
        <f t="shared" si="12"/>
        <v>0.11885143759335223</v>
      </c>
      <c r="AU180" s="213">
        <v>0.99</v>
      </c>
      <c r="AV180" s="213">
        <v>0.99</v>
      </c>
      <c r="AW180" s="214">
        <f t="shared" si="13"/>
        <v>3.3432276955776357</v>
      </c>
      <c r="AX180" s="214">
        <f t="shared" si="14"/>
        <v>0.11766292321741871</v>
      </c>
    </row>
    <row r="181" spans="1:50">
      <c r="A181" s="211">
        <v>20</v>
      </c>
      <c r="B181" s="211" t="s">
        <v>153</v>
      </c>
      <c r="C181" s="211" t="s">
        <v>153</v>
      </c>
      <c r="D181" s="211" t="s">
        <v>52</v>
      </c>
      <c r="E181" s="211" t="s">
        <v>53</v>
      </c>
      <c r="F181" s="211" t="s">
        <v>54</v>
      </c>
      <c r="G181" s="211" t="s">
        <v>55</v>
      </c>
      <c r="H181" s="210"/>
      <c r="I181" s="211" t="s">
        <v>136</v>
      </c>
      <c r="J181" s="210"/>
      <c r="K181" s="211">
        <v>0</v>
      </c>
      <c r="L181" s="211">
        <v>0</v>
      </c>
      <c r="M181" s="212">
        <v>0</v>
      </c>
      <c r="N181" s="212">
        <v>0</v>
      </c>
      <c r="O181" s="210"/>
      <c r="P181" s="210"/>
      <c r="Q181" s="211" t="s">
        <v>137</v>
      </c>
      <c r="R181" s="212">
        <v>109.13</v>
      </c>
      <c r="S181" s="212">
        <v>109.13</v>
      </c>
      <c r="T181" s="210"/>
      <c r="U181" s="210"/>
      <c r="V181" s="210"/>
      <c r="W181" s="210"/>
      <c r="X181" s="210"/>
      <c r="Y181" s="210"/>
      <c r="Z181" s="210"/>
      <c r="AA181" s="211" t="s">
        <v>63</v>
      </c>
      <c r="AB181" s="211" t="s">
        <v>64</v>
      </c>
      <c r="AC181" s="211" t="s">
        <v>154</v>
      </c>
      <c r="AD181" s="211" t="s">
        <v>160</v>
      </c>
      <c r="AE181" s="211" t="s">
        <v>156</v>
      </c>
      <c r="AF181" s="211">
        <v>146767</v>
      </c>
      <c r="AG181" s="211" t="s">
        <v>141</v>
      </c>
      <c r="AH181" s="211">
        <v>11</v>
      </c>
      <c r="AI181" s="211" t="s">
        <v>90</v>
      </c>
      <c r="AJ181" s="211">
        <v>7</v>
      </c>
      <c r="AK181" s="211">
        <v>2130</v>
      </c>
      <c r="AL181" s="211">
        <v>2130</v>
      </c>
      <c r="AM181" s="211">
        <v>307</v>
      </c>
      <c r="AN181" s="212">
        <v>0.30431277667500001</v>
      </c>
      <c r="AO181" s="213">
        <v>1</v>
      </c>
      <c r="AP181" s="214">
        <f t="shared" si="10"/>
        <v>0.30431277667500001</v>
      </c>
      <c r="AQ181" s="214">
        <v>6.7672369999999997</v>
      </c>
      <c r="AR181" s="215">
        <v>1.1517599999999999</v>
      </c>
      <c r="AS181" s="214">
        <f t="shared" si="11"/>
        <v>2.0593566818877971</v>
      </c>
      <c r="AT181" s="214">
        <f t="shared" si="12"/>
        <v>0.35049528366319799</v>
      </c>
      <c r="AU181" s="213">
        <v>0.99</v>
      </c>
      <c r="AV181" s="213">
        <v>0.99</v>
      </c>
      <c r="AW181" s="214">
        <f t="shared" si="13"/>
        <v>2.0387631150689192</v>
      </c>
      <c r="AX181" s="214">
        <f t="shared" si="14"/>
        <v>0.346990330826566</v>
      </c>
    </row>
    <row r="182" spans="1:50">
      <c r="A182" s="211">
        <v>20</v>
      </c>
      <c r="B182" s="211" t="s">
        <v>153</v>
      </c>
      <c r="C182" s="211" t="s">
        <v>153</v>
      </c>
      <c r="D182" s="211" t="s">
        <v>52</v>
      </c>
      <c r="E182" s="211" t="s">
        <v>53</v>
      </c>
      <c r="F182" s="211" t="s">
        <v>54</v>
      </c>
      <c r="G182" s="211" t="s">
        <v>55</v>
      </c>
      <c r="H182" s="210"/>
      <c r="I182" s="211" t="s">
        <v>136</v>
      </c>
      <c r="J182" s="210"/>
      <c r="K182" s="211">
        <v>0</v>
      </c>
      <c r="L182" s="211">
        <v>0</v>
      </c>
      <c r="M182" s="212">
        <v>0</v>
      </c>
      <c r="N182" s="212">
        <v>0</v>
      </c>
      <c r="O182" s="210"/>
      <c r="P182" s="210"/>
      <c r="Q182" s="211" t="s">
        <v>137</v>
      </c>
      <c r="R182" s="212">
        <v>109.13</v>
      </c>
      <c r="S182" s="212">
        <v>109.13</v>
      </c>
      <c r="T182" s="210"/>
      <c r="U182" s="210"/>
      <c r="V182" s="210"/>
      <c r="W182" s="210"/>
      <c r="X182" s="210"/>
      <c r="Y182" s="210"/>
      <c r="Z182" s="210"/>
      <c r="AA182" s="211" t="s">
        <v>63</v>
      </c>
      <c r="AB182" s="211" t="s">
        <v>64</v>
      </c>
      <c r="AC182" s="211" t="s">
        <v>154</v>
      </c>
      <c r="AD182" s="211" t="s">
        <v>160</v>
      </c>
      <c r="AE182" s="211" t="s">
        <v>156</v>
      </c>
      <c r="AF182" s="211">
        <v>147166</v>
      </c>
      <c r="AG182" s="211" t="s">
        <v>141</v>
      </c>
      <c r="AH182" s="211">
        <v>11</v>
      </c>
      <c r="AI182" s="211" t="s">
        <v>84</v>
      </c>
      <c r="AJ182" s="211">
        <v>10</v>
      </c>
      <c r="AK182" s="211">
        <v>3100</v>
      </c>
      <c r="AL182" s="211">
        <v>3100</v>
      </c>
      <c r="AM182" s="211">
        <v>310</v>
      </c>
      <c r="AN182" s="212">
        <v>0.13803593482500001</v>
      </c>
      <c r="AO182" s="213">
        <v>1</v>
      </c>
      <c r="AP182" s="214">
        <f t="shared" si="10"/>
        <v>0.13803593482500001</v>
      </c>
      <c r="AQ182" s="214">
        <v>4.2984099999999996</v>
      </c>
      <c r="AR182" s="215">
        <v>0.15128</v>
      </c>
      <c r="AS182" s="214">
        <f t="shared" si="11"/>
        <v>0.59333504261112824</v>
      </c>
      <c r="AT182" s="214">
        <f t="shared" si="12"/>
        <v>2.0882076220326E-2</v>
      </c>
      <c r="AU182" s="213">
        <v>0.99</v>
      </c>
      <c r="AV182" s="213">
        <v>0.99</v>
      </c>
      <c r="AW182" s="214">
        <f t="shared" si="13"/>
        <v>0.58740169218501692</v>
      </c>
      <c r="AX182" s="214">
        <f t="shared" si="14"/>
        <v>2.0673255458122739E-2</v>
      </c>
    </row>
    <row r="183" spans="1:50">
      <c r="A183" s="211">
        <v>20</v>
      </c>
      <c r="B183" s="211" t="s">
        <v>153</v>
      </c>
      <c r="C183" s="211" t="s">
        <v>153</v>
      </c>
      <c r="D183" s="211" t="s">
        <v>52</v>
      </c>
      <c r="E183" s="211" t="s">
        <v>53</v>
      </c>
      <c r="F183" s="211" t="s">
        <v>54</v>
      </c>
      <c r="G183" s="211" t="s">
        <v>55</v>
      </c>
      <c r="H183" s="210"/>
      <c r="I183" s="211" t="s">
        <v>136</v>
      </c>
      <c r="J183" s="210"/>
      <c r="K183" s="211">
        <v>0</v>
      </c>
      <c r="L183" s="211">
        <v>0</v>
      </c>
      <c r="M183" s="212">
        <v>0</v>
      </c>
      <c r="N183" s="212">
        <v>0</v>
      </c>
      <c r="O183" s="210"/>
      <c r="P183" s="210"/>
      <c r="Q183" s="211" t="s">
        <v>137</v>
      </c>
      <c r="R183" s="212">
        <v>109.13</v>
      </c>
      <c r="S183" s="212">
        <v>109.13</v>
      </c>
      <c r="T183" s="210"/>
      <c r="U183" s="210"/>
      <c r="V183" s="210"/>
      <c r="W183" s="210"/>
      <c r="X183" s="210"/>
      <c r="Y183" s="210"/>
      <c r="Z183" s="210"/>
      <c r="AA183" s="211" t="s">
        <v>63</v>
      </c>
      <c r="AB183" s="211" t="s">
        <v>64</v>
      </c>
      <c r="AC183" s="211" t="s">
        <v>154</v>
      </c>
      <c r="AD183" s="211" t="s">
        <v>160</v>
      </c>
      <c r="AE183" s="211" t="s">
        <v>156</v>
      </c>
      <c r="AF183" s="211">
        <v>146958</v>
      </c>
      <c r="AG183" s="211" t="s">
        <v>141</v>
      </c>
      <c r="AH183" s="211">
        <v>11</v>
      </c>
      <c r="AI183" s="211" t="s">
        <v>92</v>
      </c>
      <c r="AJ183" s="211">
        <v>1</v>
      </c>
      <c r="AK183" s="211">
        <v>1100</v>
      </c>
      <c r="AL183" s="211">
        <v>1100</v>
      </c>
      <c r="AM183" s="211">
        <v>301</v>
      </c>
      <c r="AN183" s="212">
        <v>0.38384713765900003</v>
      </c>
      <c r="AO183" s="213">
        <v>1</v>
      </c>
      <c r="AP183" s="214">
        <f t="shared" si="10"/>
        <v>0.38384713765900003</v>
      </c>
      <c r="AQ183" s="214">
        <v>4.4004640000000004</v>
      </c>
      <c r="AR183" s="215">
        <v>0.75595000000000001</v>
      </c>
      <c r="AS183" s="214">
        <f t="shared" si="11"/>
        <v>1.6891055107714741</v>
      </c>
      <c r="AT183" s="214">
        <f t="shared" si="12"/>
        <v>0.29016924371332109</v>
      </c>
      <c r="AU183" s="213">
        <v>0.99</v>
      </c>
      <c r="AV183" s="213">
        <v>0.99</v>
      </c>
      <c r="AW183" s="214">
        <f t="shared" si="13"/>
        <v>1.6722144556637593</v>
      </c>
      <c r="AX183" s="214">
        <f t="shared" si="14"/>
        <v>0.28726755127618786</v>
      </c>
    </row>
    <row r="184" spans="1:50">
      <c r="A184" s="211">
        <v>20</v>
      </c>
      <c r="B184" s="211" t="s">
        <v>153</v>
      </c>
      <c r="C184" s="211" t="s">
        <v>153</v>
      </c>
      <c r="D184" s="211" t="s">
        <v>52</v>
      </c>
      <c r="E184" s="211" t="s">
        <v>53</v>
      </c>
      <c r="F184" s="211" t="s">
        <v>54</v>
      </c>
      <c r="G184" s="211" t="s">
        <v>55</v>
      </c>
      <c r="H184" s="210"/>
      <c r="I184" s="211" t="s">
        <v>136</v>
      </c>
      <c r="J184" s="210"/>
      <c r="K184" s="211">
        <v>0</v>
      </c>
      <c r="L184" s="211">
        <v>0</v>
      </c>
      <c r="M184" s="212">
        <v>0</v>
      </c>
      <c r="N184" s="212">
        <v>0</v>
      </c>
      <c r="O184" s="210"/>
      <c r="P184" s="210"/>
      <c r="Q184" s="211" t="s">
        <v>137</v>
      </c>
      <c r="R184" s="212">
        <v>109.13</v>
      </c>
      <c r="S184" s="212">
        <v>109.13</v>
      </c>
      <c r="T184" s="210"/>
      <c r="U184" s="210"/>
      <c r="V184" s="210"/>
      <c r="W184" s="210"/>
      <c r="X184" s="210"/>
      <c r="Y184" s="210"/>
      <c r="Z184" s="210"/>
      <c r="AA184" s="211" t="s">
        <v>63</v>
      </c>
      <c r="AB184" s="211" t="s">
        <v>64</v>
      </c>
      <c r="AC184" s="211" t="s">
        <v>154</v>
      </c>
      <c r="AD184" s="211" t="s">
        <v>160</v>
      </c>
      <c r="AE184" s="211" t="s">
        <v>156</v>
      </c>
      <c r="AF184" s="211">
        <v>147293</v>
      </c>
      <c r="AG184" s="211" t="s">
        <v>141</v>
      </c>
      <c r="AH184" s="211">
        <v>11</v>
      </c>
      <c r="AI184" s="211" t="s">
        <v>71</v>
      </c>
      <c r="AJ184" s="211">
        <v>4</v>
      </c>
      <c r="AK184" s="211">
        <v>1400</v>
      </c>
      <c r="AL184" s="211">
        <v>1400</v>
      </c>
      <c r="AM184" s="211">
        <v>304</v>
      </c>
      <c r="AN184" s="212">
        <v>2.07093591013E-2</v>
      </c>
      <c r="AO184" s="213">
        <v>1</v>
      </c>
      <c r="AP184" s="214">
        <f t="shared" si="10"/>
        <v>2.07093591013E-2</v>
      </c>
      <c r="AQ184" s="214">
        <v>7.5312140000000003</v>
      </c>
      <c r="AR184" s="215">
        <v>1.01146</v>
      </c>
      <c r="AS184" s="214">
        <f t="shared" si="11"/>
        <v>0.15596661519473798</v>
      </c>
      <c r="AT184" s="214">
        <f t="shared" si="12"/>
        <v>2.09466883566009E-2</v>
      </c>
      <c r="AU184" s="213">
        <v>0.99</v>
      </c>
      <c r="AV184" s="213">
        <v>0.99</v>
      </c>
      <c r="AW184" s="214">
        <f t="shared" si="13"/>
        <v>0.15440694904279059</v>
      </c>
      <c r="AX184" s="214">
        <f t="shared" si="14"/>
        <v>2.0737221473034889E-2</v>
      </c>
    </row>
    <row r="185" spans="1:50">
      <c r="A185" s="211">
        <v>20</v>
      </c>
      <c r="B185" s="211" t="s">
        <v>153</v>
      </c>
      <c r="C185" s="211" t="s">
        <v>153</v>
      </c>
      <c r="D185" s="211" t="s">
        <v>52</v>
      </c>
      <c r="E185" s="211" t="s">
        <v>53</v>
      </c>
      <c r="F185" s="211" t="s">
        <v>54</v>
      </c>
      <c r="G185" s="211" t="s">
        <v>55</v>
      </c>
      <c r="H185" s="210"/>
      <c r="I185" s="211" t="s">
        <v>136</v>
      </c>
      <c r="J185" s="210"/>
      <c r="K185" s="211">
        <v>0</v>
      </c>
      <c r="L185" s="211">
        <v>0</v>
      </c>
      <c r="M185" s="212">
        <v>0</v>
      </c>
      <c r="N185" s="212">
        <v>0</v>
      </c>
      <c r="O185" s="210"/>
      <c r="P185" s="210"/>
      <c r="Q185" s="211" t="s">
        <v>137</v>
      </c>
      <c r="R185" s="212">
        <v>109.13</v>
      </c>
      <c r="S185" s="212">
        <v>109.13</v>
      </c>
      <c r="T185" s="210"/>
      <c r="U185" s="210"/>
      <c r="V185" s="210"/>
      <c r="W185" s="210"/>
      <c r="X185" s="210"/>
      <c r="Y185" s="210"/>
      <c r="Z185" s="210"/>
      <c r="AA185" s="211" t="s">
        <v>63</v>
      </c>
      <c r="AB185" s="211" t="s">
        <v>64</v>
      </c>
      <c r="AC185" s="211" t="s">
        <v>154</v>
      </c>
      <c r="AD185" s="211" t="s">
        <v>160</v>
      </c>
      <c r="AE185" s="211" t="s">
        <v>156</v>
      </c>
      <c r="AF185" s="211">
        <v>147112</v>
      </c>
      <c r="AG185" s="211" t="s">
        <v>141</v>
      </c>
      <c r="AH185" s="211">
        <v>11</v>
      </c>
      <c r="AI185" s="211" t="s">
        <v>91</v>
      </c>
      <c r="AJ185" s="211">
        <v>8</v>
      </c>
      <c r="AK185" s="211">
        <v>2430</v>
      </c>
      <c r="AL185" s="211">
        <v>2430</v>
      </c>
      <c r="AM185" s="211">
        <v>308</v>
      </c>
      <c r="AN185" s="212">
        <v>3.0211661417400002</v>
      </c>
      <c r="AO185" s="213">
        <v>1</v>
      </c>
      <c r="AP185" s="214">
        <f t="shared" si="10"/>
        <v>3.0211661417400002</v>
      </c>
      <c r="AQ185" s="214">
        <v>8.6158780000000004</v>
      </c>
      <c r="AR185" s="215">
        <v>1.5480499999999999</v>
      </c>
      <c r="AS185" s="214">
        <f t="shared" si="11"/>
        <v>26.029998894962549</v>
      </c>
      <c r="AT185" s="214">
        <f t="shared" si="12"/>
        <v>4.6769162457206068</v>
      </c>
      <c r="AU185" s="213">
        <v>0.99</v>
      </c>
      <c r="AV185" s="213">
        <v>0.99</v>
      </c>
      <c r="AW185" s="214">
        <f t="shared" si="13"/>
        <v>25.769698906012923</v>
      </c>
      <c r="AX185" s="214">
        <f t="shared" si="14"/>
        <v>4.6301470832634006</v>
      </c>
    </row>
    <row r="186" spans="1:50">
      <c r="A186" s="211">
        <v>20</v>
      </c>
      <c r="B186" s="211" t="s">
        <v>153</v>
      </c>
      <c r="C186" s="211" t="s">
        <v>153</v>
      </c>
      <c r="D186" s="211" t="s">
        <v>52</v>
      </c>
      <c r="E186" s="211" t="s">
        <v>53</v>
      </c>
      <c r="F186" s="211" t="s">
        <v>54</v>
      </c>
      <c r="G186" s="211" t="s">
        <v>55</v>
      </c>
      <c r="H186" s="210"/>
      <c r="I186" s="211" t="s">
        <v>136</v>
      </c>
      <c r="J186" s="210"/>
      <c r="K186" s="211">
        <v>0</v>
      </c>
      <c r="L186" s="211">
        <v>0</v>
      </c>
      <c r="M186" s="212">
        <v>0</v>
      </c>
      <c r="N186" s="212">
        <v>0</v>
      </c>
      <c r="O186" s="210"/>
      <c r="P186" s="210"/>
      <c r="Q186" s="211" t="s">
        <v>137</v>
      </c>
      <c r="R186" s="212">
        <v>109.13</v>
      </c>
      <c r="S186" s="212">
        <v>109.13</v>
      </c>
      <c r="T186" s="210"/>
      <c r="U186" s="210"/>
      <c r="V186" s="210"/>
      <c r="W186" s="210"/>
      <c r="X186" s="210"/>
      <c r="Y186" s="210"/>
      <c r="Z186" s="210"/>
      <c r="AA186" s="211" t="s">
        <v>63</v>
      </c>
      <c r="AB186" s="211" t="s">
        <v>64</v>
      </c>
      <c r="AC186" s="211" t="s">
        <v>154</v>
      </c>
      <c r="AD186" s="211" t="s">
        <v>160</v>
      </c>
      <c r="AE186" s="211" t="s">
        <v>156</v>
      </c>
      <c r="AF186" s="211">
        <v>147189</v>
      </c>
      <c r="AG186" s="211" t="s">
        <v>141</v>
      </c>
      <c r="AH186" s="211">
        <v>11</v>
      </c>
      <c r="AI186" s="211" t="s">
        <v>84</v>
      </c>
      <c r="AJ186" s="211">
        <v>10</v>
      </c>
      <c r="AK186" s="211">
        <v>3200</v>
      </c>
      <c r="AL186" s="211">
        <v>3200</v>
      </c>
      <c r="AM186" s="211">
        <v>310</v>
      </c>
      <c r="AN186" s="212">
        <v>0.117987599249</v>
      </c>
      <c r="AO186" s="213">
        <v>1</v>
      </c>
      <c r="AP186" s="214">
        <f t="shared" si="10"/>
        <v>0.117987599249</v>
      </c>
      <c r="AQ186" s="214">
        <v>4.2984099999999996</v>
      </c>
      <c r="AR186" s="215">
        <v>0.15128</v>
      </c>
      <c r="AS186" s="214">
        <f t="shared" si="11"/>
        <v>0.50715907648789404</v>
      </c>
      <c r="AT186" s="214">
        <f t="shared" si="12"/>
        <v>1.784916401438872E-2</v>
      </c>
      <c r="AU186" s="213">
        <v>0.99</v>
      </c>
      <c r="AV186" s="213">
        <v>0.99</v>
      </c>
      <c r="AW186" s="214">
        <f t="shared" si="13"/>
        <v>0.50208748572301509</v>
      </c>
      <c r="AX186" s="214">
        <f t="shared" si="14"/>
        <v>1.7670672374244831E-2</v>
      </c>
    </row>
    <row r="187" spans="1:50">
      <c r="A187" s="211">
        <v>20</v>
      </c>
      <c r="B187" s="211" t="s">
        <v>153</v>
      </c>
      <c r="C187" s="211" t="s">
        <v>153</v>
      </c>
      <c r="D187" s="211" t="s">
        <v>52</v>
      </c>
      <c r="E187" s="211" t="s">
        <v>53</v>
      </c>
      <c r="F187" s="211" t="s">
        <v>54</v>
      </c>
      <c r="G187" s="211" t="s">
        <v>55</v>
      </c>
      <c r="H187" s="210"/>
      <c r="I187" s="211" t="s">
        <v>136</v>
      </c>
      <c r="J187" s="210"/>
      <c r="K187" s="211">
        <v>0</v>
      </c>
      <c r="L187" s="211">
        <v>0</v>
      </c>
      <c r="M187" s="212">
        <v>0</v>
      </c>
      <c r="N187" s="212">
        <v>0</v>
      </c>
      <c r="O187" s="210"/>
      <c r="P187" s="210"/>
      <c r="Q187" s="211" t="s">
        <v>137</v>
      </c>
      <c r="R187" s="212">
        <v>109.13</v>
      </c>
      <c r="S187" s="212">
        <v>109.13</v>
      </c>
      <c r="T187" s="210"/>
      <c r="U187" s="210"/>
      <c r="V187" s="210"/>
      <c r="W187" s="210"/>
      <c r="X187" s="210"/>
      <c r="Y187" s="210"/>
      <c r="Z187" s="210"/>
      <c r="AA187" s="211" t="s">
        <v>63</v>
      </c>
      <c r="AB187" s="211" t="s">
        <v>64</v>
      </c>
      <c r="AC187" s="211" t="s">
        <v>154</v>
      </c>
      <c r="AD187" s="211" t="s">
        <v>160</v>
      </c>
      <c r="AE187" s="211" t="s">
        <v>156</v>
      </c>
      <c r="AF187" s="211">
        <v>147201</v>
      </c>
      <c r="AG187" s="211" t="s">
        <v>141</v>
      </c>
      <c r="AH187" s="211">
        <v>11</v>
      </c>
      <c r="AI187" s="211" t="s">
        <v>90</v>
      </c>
      <c r="AJ187" s="211">
        <v>7</v>
      </c>
      <c r="AK187" s="211">
        <v>2110</v>
      </c>
      <c r="AL187" s="211">
        <v>2110</v>
      </c>
      <c r="AM187" s="211">
        <v>307</v>
      </c>
      <c r="AN187" s="212">
        <v>0.17211825185499999</v>
      </c>
      <c r="AO187" s="213">
        <v>1</v>
      </c>
      <c r="AP187" s="214">
        <f t="shared" si="10"/>
        <v>0.17211825185499999</v>
      </c>
      <c r="AQ187" s="214">
        <v>6.7672369999999997</v>
      </c>
      <c r="AR187" s="215">
        <v>1.1517599999999999</v>
      </c>
      <c r="AS187" s="214">
        <f t="shared" si="11"/>
        <v>1.1647650023284746</v>
      </c>
      <c r="AT187" s="214">
        <f t="shared" si="12"/>
        <v>0.19823891775651475</v>
      </c>
      <c r="AU187" s="213">
        <v>0.99</v>
      </c>
      <c r="AV187" s="213">
        <v>0.99</v>
      </c>
      <c r="AW187" s="214">
        <f t="shared" si="13"/>
        <v>1.1531173523051899</v>
      </c>
      <c r="AX187" s="214">
        <f t="shared" si="14"/>
        <v>0.1962565285789496</v>
      </c>
    </row>
    <row r="188" spans="1:50">
      <c r="A188" s="211">
        <v>20</v>
      </c>
      <c r="B188" s="211" t="s">
        <v>153</v>
      </c>
      <c r="C188" s="211" t="s">
        <v>153</v>
      </c>
      <c r="D188" s="211" t="s">
        <v>52</v>
      </c>
      <c r="E188" s="211" t="s">
        <v>53</v>
      </c>
      <c r="F188" s="211" t="s">
        <v>54</v>
      </c>
      <c r="G188" s="211" t="s">
        <v>55</v>
      </c>
      <c r="H188" s="210"/>
      <c r="I188" s="211" t="s">
        <v>136</v>
      </c>
      <c r="J188" s="210"/>
      <c r="K188" s="211">
        <v>0</v>
      </c>
      <c r="L188" s="211">
        <v>0</v>
      </c>
      <c r="M188" s="212">
        <v>0</v>
      </c>
      <c r="N188" s="212">
        <v>0</v>
      </c>
      <c r="O188" s="210"/>
      <c r="P188" s="210"/>
      <c r="Q188" s="211" t="s">
        <v>137</v>
      </c>
      <c r="R188" s="212">
        <v>109.13</v>
      </c>
      <c r="S188" s="212">
        <v>109.13</v>
      </c>
      <c r="T188" s="210"/>
      <c r="U188" s="210"/>
      <c r="V188" s="210"/>
      <c r="W188" s="210"/>
      <c r="X188" s="210"/>
      <c r="Y188" s="210"/>
      <c r="Z188" s="210"/>
      <c r="AA188" s="211" t="s">
        <v>63</v>
      </c>
      <c r="AB188" s="211" t="s">
        <v>64</v>
      </c>
      <c r="AC188" s="211" t="s">
        <v>154</v>
      </c>
      <c r="AD188" s="211" t="s">
        <v>160</v>
      </c>
      <c r="AE188" s="211" t="s">
        <v>156</v>
      </c>
      <c r="AF188" s="211">
        <v>147636</v>
      </c>
      <c r="AG188" s="211" t="s">
        <v>141</v>
      </c>
      <c r="AH188" s="211">
        <v>11</v>
      </c>
      <c r="AI188" s="211" t="s">
        <v>90</v>
      </c>
      <c r="AJ188" s="211">
        <v>7</v>
      </c>
      <c r="AK188" s="211">
        <v>2110</v>
      </c>
      <c r="AL188" s="211">
        <v>2110</v>
      </c>
      <c r="AM188" s="211">
        <v>307</v>
      </c>
      <c r="AN188" s="212">
        <v>0.396487509618</v>
      </c>
      <c r="AO188" s="213">
        <v>1</v>
      </c>
      <c r="AP188" s="214">
        <f t="shared" si="10"/>
        <v>0.396487509618</v>
      </c>
      <c r="AQ188" s="214">
        <v>6.7672369999999997</v>
      </c>
      <c r="AR188" s="215">
        <v>1.1517599999999999</v>
      </c>
      <c r="AS188" s="214">
        <f t="shared" si="11"/>
        <v>2.6831249451247854</v>
      </c>
      <c r="AT188" s="214">
        <f t="shared" si="12"/>
        <v>0.45665845407762762</v>
      </c>
      <c r="AU188" s="213">
        <v>0.99</v>
      </c>
      <c r="AV188" s="213">
        <v>0.99</v>
      </c>
      <c r="AW188" s="214">
        <f t="shared" si="13"/>
        <v>2.6562936956735377</v>
      </c>
      <c r="AX188" s="214">
        <f t="shared" si="14"/>
        <v>0.45209186953685132</v>
      </c>
    </row>
    <row r="189" spans="1:50">
      <c r="A189" s="211">
        <v>20</v>
      </c>
      <c r="B189" s="211" t="s">
        <v>153</v>
      </c>
      <c r="C189" s="211" t="s">
        <v>153</v>
      </c>
      <c r="D189" s="211" t="s">
        <v>52</v>
      </c>
      <c r="E189" s="211" t="s">
        <v>53</v>
      </c>
      <c r="F189" s="211" t="s">
        <v>54</v>
      </c>
      <c r="G189" s="211" t="s">
        <v>55</v>
      </c>
      <c r="H189" s="210"/>
      <c r="I189" s="211" t="s">
        <v>136</v>
      </c>
      <c r="J189" s="210"/>
      <c r="K189" s="211">
        <v>0</v>
      </c>
      <c r="L189" s="211">
        <v>0</v>
      </c>
      <c r="M189" s="212">
        <v>0</v>
      </c>
      <c r="N189" s="212">
        <v>0</v>
      </c>
      <c r="O189" s="210"/>
      <c r="P189" s="210"/>
      <c r="Q189" s="211" t="s">
        <v>137</v>
      </c>
      <c r="R189" s="212">
        <v>109.13</v>
      </c>
      <c r="S189" s="212">
        <v>109.13</v>
      </c>
      <c r="T189" s="210"/>
      <c r="U189" s="210"/>
      <c r="V189" s="210"/>
      <c r="W189" s="210"/>
      <c r="X189" s="210"/>
      <c r="Y189" s="210"/>
      <c r="Z189" s="210"/>
      <c r="AA189" s="211" t="s">
        <v>63</v>
      </c>
      <c r="AB189" s="211" t="s">
        <v>64</v>
      </c>
      <c r="AC189" s="211" t="s">
        <v>154</v>
      </c>
      <c r="AD189" s="211" t="s">
        <v>160</v>
      </c>
      <c r="AE189" s="211" t="s">
        <v>156</v>
      </c>
      <c r="AF189" s="211">
        <v>147166</v>
      </c>
      <c r="AG189" s="211" t="s">
        <v>141</v>
      </c>
      <c r="AH189" s="211">
        <v>11</v>
      </c>
      <c r="AI189" s="211" t="s">
        <v>84</v>
      </c>
      <c r="AJ189" s="211">
        <v>10</v>
      </c>
      <c r="AK189" s="211">
        <v>3100</v>
      </c>
      <c r="AL189" s="211">
        <v>3100</v>
      </c>
      <c r="AM189" s="211">
        <v>310</v>
      </c>
      <c r="AN189" s="212">
        <v>6.7312309559500003E-2</v>
      </c>
      <c r="AO189" s="213">
        <v>1</v>
      </c>
      <c r="AP189" s="214">
        <f t="shared" si="10"/>
        <v>6.7312309559500003E-2</v>
      </c>
      <c r="AQ189" s="214">
        <v>4.2984099999999996</v>
      </c>
      <c r="AR189" s="215">
        <v>0.15128</v>
      </c>
      <c r="AS189" s="214">
        <f t="shared" si="11"/>
        <v>0.28933590453365038</v>
      </c>
      <c r="AT189" s="214">
        <f t="shared" si="12"/>
        <v>1.0183006190161161E-2</v>
      </c>
      <c r="AU189" s="213">
        <v>0.99</v>
      </c>
      <c r="AV189" s="213">
        <v>0.99</v>
      </c>
      <c r="AW189" s="214">
        <f t="shared" si="13"/>
        <v>0.28644254548831388</v>
      </c>
      <c r="AX189" s="214">
        <f t="shared" si="14"/>
        <v>1.008117612825955E-2</v>
      </c>
    </row>
    <row r="190" spans="1:50">
      <c r="A190" s="211">
        <v>20</v>
      </c>
      <c r="B190" s="211" t="s">
        <v>153</v>
      </c>
      <c r="C190" s="211" t="s">
        <v>153</v>
      </c>
      <c r="D190" s="211" t="s">
        <v>52</v>
      </c>
      <c r="E190" s="211" t="s">
        <v>53</v>
      </c>
      <c r="F190" s="211" t="s">
        <v>54</v>
      </c>
      <c r="G190" s="211" t="s">
        <v>55</v>
      </c>
      <c r="H190" s="210"/>
      <c r="I190" s="211" t="s">
        <v>136</v>
      </c>
      <c r="J190" s="210"/>
      <c r="K190" s="211">
        <v>0</v>
      </c>
      <c r="L190" s="211">
        <v>0</v>
      </c>
      <c r="M190" s="212">
        <v>0</v>
      </c>
      <c r="N190" s="212">
        <v>0</v>
      </c>
      <c r="O190" s="210"/>
      <c r="P190" s="210"/>
      <c r="Q190" s="211" t="s">
        <v>137</v>
      </c>
      <c r="R190" s="212">
        <v>109.13</v>
      </c>
      <c r="S190" s="212">
        <v>109.13</v>
      </c>
      <c r="T190" s="210"/>
      <c r="U190" s="210"/>
      <c r="V190" s="210"/>
      <c r="W190" s="210"/>
      <c r="X190" s="210"/>
      <c r="Y190" s="210"/>
      <c r="Z190" s="210"/>
      <c r="AA190" s="211" t="s">
        <v>63</v>
      </c>
      <c r="AB190" s="211" t="s">
        <v>64</v>
      </c>
      <c r="AC190" s="211" t="s">
        <v>154</v>
      </c>
      <c r="AD190" s="211" t="s">
        <v>160</v>
      </c>
      <c r="AE190" s="211" t="s">
        <v>156</v>
      </c>
      <c r="AF190" s="211">
        <v>147187</v>
      </c>
      <c r="AG190" s="211" t="s">
        <v>141</v>
      </c>
      <c r="AH190" s="211">
        <v>11</v>
      </c>
      <c r="AI190" s="211" t="s">
        <v>90</v>
      </c>
      <c r="AJ190" s="211">
        <v>7</v>
      </c>
      <c r="AK190" s="211">
        <v>2110</v>
      </c>
      <c r="AL190" s="211">
        <v>2110</v>
      </c>
      <c r="AM190" s="211">
        <v>307</v>
      </c>
      <c r="AN190" s="212">
        <v>9.7613622326500005E-2</v>
      </c>
      <c r="AO190" s="213">
        <v>1</v>
      </c>
      <c r="AP190" s="214">
        <f t="shared" si="10"/>
        <v>9.7613622326500005E-2</v>
      </c>
      <c r="AQ190" s="214">
        <v>6.7672369999999997</v>
      </c>
      <c r="AR190" s="215">
        <v>1.1517599999999999</v>
      </c>
      <c r="AS190" s="214">
        <f t="shared" si="11"/>
        <v>0.66057451671191691</v>
      </c>
      <c r="AT190" s="214">
        <f t="shared" si="12"/>
        <v>0.11242746565076964</v>
      </c>
      <c r="AU190" s="213">
        <v>0.99</v>
      </c>
      <c r="AV190" s="213">
        <v>0.99</v>
      </c>
      <c r="AW190" s="214">
        <f t="shared" si="13"/>
        <v>0.65396877154479771</v>
      </c>
      <c r="AX190" s="214">
        <f t="shared" si="14"/>
        <v>0.11130319099426193</v>
      </c>
    </row>
    <row r="191" spans="1:50">
      <c r="A191" s="211">
        <v>20</v>
      </c>
      <c r="B191" s="211" t="s">
        <v>153</v>
      </c>
      <c r="C191" s="211" t="s">
        <v>153</v>
      </c>
      <c r="D191" s="211" t="s">
        <v>52</v>
      </c>
      <c r="E191" s="211" t="s">
        <v>53</v>
      </c>
      <c r="F191" s="211" t="s">
        <v>54</v>
      </c>
      <c r="G191" s="211" t="s">
        <v>55</v>
      </c>
      <c r="H191" s="210"/>
      <c r="I191" s="211" t="s">
        <v>136</v>
      </c>
      <c r="J191" s="210"/>
      <c r="K191" s="211">
        <v>0</v>
      </c>
      <c r="L191" s="211">
        <v>0</v>
      </c>
      <c r="M191" s="212">
        <v>0</v>
      </c>
      <c r="N191" s="212">
        <v>0</v>
      </c>
      <c r="O191" s="210"/>
      <c r="P191" s="210"/>
      <c r="Q191" s="211" t="s">
        <v>137</v>
      </c>
      <c r="R191" s="212">
        <v>109.13</v>
      </c>
      <c r="S191" s="212">
        <v>109.13</v>
      </c>
      <c r="T191" s="210"/>
      <c r="U191" s="210"/>
      <c r="V191" s="210"/>
      <c r="W191" s="210"/>
      <c r="X191" s="210"/>
      <c r="Y191" s="210"/>
      <c r="Z191" s="210"/>
      <c r="AA191" s="211" t="s">
        <v>63</v>
      </c>
      <c r="AB191" s="211" t="s">
        <v>64</v>
      </c>
      <c r="AC191" s="211" t="s">
        <v>154</v>
      </c>
      <c r="AD191" s="211" t="s">
        <v>160</v>
      </c>
      <c r="AE191" s="211" t="s">
        <v>156</v>
      </c>
      <c r="AF191" s="211">
        <v>146958</v>
      </c>
      <c r="AG191" s="211" t="s">
        <v>141</v>
      </c>
      <c r="AH191" s="211">
        <v>11</v>
      </c>
      <c r="AI191" s="211" t="s">
        <v>92</v>
      </c>
      <c r="AJ191" s="211">
        <v>1</v>
      </c>
      <c r="AK191" s="211">
        <v>1100</v>
      </c>
      <c r="AL191" s="211">
        <v>1100</v>
      </c>
      <c r="AM191" s="211">
        <v>301</v>
      </c>
      <c r="AN191" s="212">
        <v>1.0262387374999999</v>
      </c>
      <c r="AO191" s="213">
        <v>1</v>
      </c>
      <c r="AP191" s="214">
        <f t="shared" si="10"/>
        <v>1.0262387374999999</v>
      </c>
      <c r="AQ191" s="214">
        <v>4.4004640000000004</v>
      </c>
      <c r="AR191" s="215">
        <v>0.75595000000000001</v>
      </c>
      <c r="AS191" s="214">
        <f t="shared" si="11"/>
        <v>4.5159266197742003</v>
      </c>
      <c r="AT191" s="214">
        <f t="shared" si="12"/>
        <v>0.77578517361312493</v>
      </c>
      <c r="AU191" s="213">
        <v>0.99</v>
      </c>
      <c r="AV191" s="213">
        <v>0.99</v>
      </c>
      <c r="AW191" s="214">
        <f t="shared" si="13"/>
        <v>4.4707673535764583</v>
      </c>
      <c r="AX191" s="214">
        <f t="shared" si="14"/>
        <v>0.76802732187699363</v>
      </c>
    </row>
    <row r="192" spans="1:50">
      <c r="A192" s="211">
        <v>20</v>
      </c>
      <c r="B192" s="211" t="s">
        <v>153</v>
      </c>
      <c r="C192" s="211" t="s">
        <v>153</v>
      </c>
      <c r="D192" s="211" t="s">
        <v>52</v>
      </c>
      <c r="E192" s="211" t="s">
        <v>53</v>
      </c>
      <c r="F192" s="211" t="s">
        <v>54</v>
      </c>
      <c r="G192" s="211" t="s">
        <v>55</v>
      </c>
      <c r="H192" s="210"/>
      <c r="I192" s="211" t="s">
        <v>136</v>
      </c>
      <c r="J192" s="210"/>
      <c r="K192" s="211">
        <v>0</v>
      </c>
      <c r="L192" s="211">
        <v>0</v>
      </c>
      <c r="M192" s="212">
        <v>0</v>
      </c>
      <c r="N192" s="212">
        <v>0</v>
      </c>
      <c r="O192" s="210"/>
      <c r="P192" s="210"/>
      <c r="Q192" s="211" t="s">
        <v>137</v>
      </c>
      <c r="R192" s="212">
        <v>109.13</v>
      </c>
      <c r="S192" s="212">
        <v>109.13</v>
      </c>
      <c r="T192" s="210"/>
      <c r="U192" s="210"/>
      <c r="V192" s="210"/>
      <c r="W192" s="210"/>
      <c r="X192" s="210"/>
      <c r="Y192" s="210"/>
      <c r="Z192" s="210"/>
      <c r="AA192" s="211" t="s">
        <v>63</v>
      </c>
      <c r="AB192" s="211" t="s">
        <v>64</v>
      </c>
      <c r="AC192" s="211" t="s">
        <v>154</v>
      </c>
      <c r="AD192" s="211" t="s">
        <v>160</v>
      </c>
      <c r="AE192" s="211" t="s">
        <v>156</v>
      </c>
      <c r="AF192" s="211">
        <v>147517</v>
      </c>
      <c r="AG192" s="211" t="s">
        <v>141</v>
      </c>
      <c r="AH192" s="211">
        <v>11</v>
      </c>
      <c r="AI192" s="211" t="s">
        <v>92</v>
      </c>
      <c r="AJ192" s="211">
        <v>1</v>
      </c>
      <c r="AK192" s="211">
        <v>1100</v>
      </c>
      <c r="AL192" s="211">
        <v>1100</v>
      </c>
      <c r="AM192" s="211">
        <v>301</v>
      </c>
      <c r="AN192" s="212">
        <v>0.25602454060000002</v>
      </c>
      <c r="AO192" s="213">
        <v>1</v>
      </c>
      <c r="AP192" s="214">
        <f t="shared" si="10"/>
        <v>0.25602454060000002</v>
      </c>
      <c r="AQ192" s="214">
        <v>4.4004640000000004</v>
      </c>
      <c r="AR192" s="215">
        <v>0.75595000000000001</v>
      </c>
      <c r="AS192" s="214">
        <f t="shared" si="11"/>
        <v>1.1266267740268385</v>
      </c>
      <c r="AT192" s="214">
        <f t="shared" si="12"/>
        <v>0.19354175146657002</v>
      </c>
      <c r="AU192" s="213">
        <v>0.99</v>
      </c>
      <c r="AV192" s="213">
        <v>0.99</v>
      </c>
      <c r="AW192" s="214">
        <f t="shared" si="13"/>
        <v>1.1153605062865701</v>
      </c>
      <c r="AX192" s="214">
        <f t="shared" si="14"/>
        <v>0.19160633395190432</v>
      </c>
    </row>
    <row r="193" spans="1:50">
      <c r="A193" s="211">
        <v>20</v>
      </c>
      <c r="B193" s="211" t="s">
        <v>153</v>
      </c>
      <c r="C193" s="211" t="s">
        <v>153</v>
      </c>
      <c r="D193" s="211" t="s">
        <v>52</v>
      </c>
      <c r="E193" s="211" t="s">
        <v>53</v>
      </c>
      <c r="F193" s="211" t="s">
        <v>54</v>
      </c>
      <c r="G193" s="211" t="s">
        <v>55</v>
      </c>
      <c r="H193" s="210"/>
      <c r="I193" s="211" t="s">
        <v>136</v>
      </c>
      <c r="J193" s="210"/>
      <c r="K193" s="211">
        <v>0</v>
      </c>
      <c r="L193" s="211">
        <v>0</v>
      </c>
      <c r="M193" s="212">
        <v>0</v>
      </c>
      <c r="N193" s="212">
        <v>0</v>
      </c>
      <c r="O193" s="210"/>
      <c r="P193" s="210"/>
      <c r="Q193" s="211" t="s">
        <v>137</v>
      </c>
      <c r="R193" s="212">
        <v>109.13</v>
      </c>
      <c r="S193" s="212">
        <v>109.13</v>
      </c>
      <c r="T193" s="210"/>
      <c r="U193" s="210"/>
      <c r="V193" s="210"/>
      <c r="W193" s="210"/>
      <c r="X193" s="210"/>
      <c r="Y193" s="210"/>
      <c r="Z193" s="210"/>
      <c r="AA193" s="211" t="s">
        <v>63</v>
      </c>
      <c r="AB193" s="211" t="s">
        <v>64</v>
      </c>
      <c r="AC193" s="211" t="s">
        <v>154</v>
      </c>
      <c r="AD193" s="211" t="s">
        <v>160</v>
      </c>
      <c r="AE193" s="211" t="s">
        <v>156</v>
      </c>
      <c r="AF193" s="211">
        <v>147607</v>
      </c>
      <c r="AG193" s="211" t="s">
        <v>141</v>
      </c>
      <c r="AH193" s="211">
        <v>11</v>
      </c>
      <c r="AI193" s="211" t="s">
        <v>70</v>
      </c>
      <c r="AJ193" s="211">
        <v>13</v>
      </c>
      <c r="AK193" s="211">
        <v>6410</v>
      </c>
      <c r="AL193" s="211">
        <v>6410</v>
      </c>
      <c r="AM193" s="211">
        <v>313</v>
      </c>
      <c r="AN193" s="212">
        <v>0.11724513385599999</v>
      </c>
      <c r="AO193" s="213">
        <v>0.73199999999999998</v>
      </c>
      <c r="AP193" s="214">
        <f t="shared" si="10"/>
        <v>8.5823437982591996E-2</v>
      </c>
      <c r="AQ193" s="214">
        <v>2.5736889999999999</v>
      </c>
      <c r="AR193" s="215">
        <v>8.6800000000000002E-2</v>
      </c>
      <c r="AS193" s="214">
        <f t="shared" si="11"/>
        <v>0.22088283827797919</v>
      </c>
      <c r="AT193" s="214">
        <f t="shared" si="12"/>
        <v>7.4494744168889853E-3</v>
      </c>
      <c r="AU193" s="213">
        <v>0.99</v>
      </c>
      <c r="AV193" s="213">
        <v>0.99</v>
      </c>
      <c r="AW193" s="214">
        <f t="shared" si="13"/>
        <v>0.21867400989519939</v>
      </c>
      <c r="AX193" s="214">
        <f t="shared" si="14"/>
        <v>7.3749796727200952E-3</v>
      </c>
    </row>
    <row r="194" spans="1:50">
      <c r="A194" s="211">
        <v>20</v>
      </c>
      <c r="B194" s="211" t="s">
        <v>153</v>
      </c>
      <c r="C194" s="211" t="s">
        <v>153</v>
      </c>
      <c r="D194" s="211" t="s">
        <v>52</v>
      </c>
      <c r="E194" s="211" t="s">
        <v>53</v>
      </c>
      <c r="F194" s="211" t="s">
        <v>54</v>
      </c>
      <c r="G194" s="211" t="s">
        <v>55</v>
      </c>
      <c r="H194" s="210"/>
      <c r="I194" s="211" t="s">
        <v>136</v>
      </c>
      <c r="J194" s="210"/>
      <c r="K194" s="211">
        <v>0</v>
      </c>
      <c r="L194" s="211">
        <v>0</v>
      </c>
      <c r="M194" s="212">
        <v>0</v>
      </c>
      <c r="N194" s="212">
        <v>0</v>
      </c>
      <c r="O194" s="210"/>
      <c r="P194" s="210"/>
      <c r="Q194" s="211" t="s">
        <v>137</v>
      </c>
      <c r="R194" s="212">
        <v>109.13</v>
      </c>
      <c r="S194" s="212">
        <v>109.13</v>
      </c>
      <c r="T194" s="210"/>
      <c r="U194" s="210"/>
      <c r="V194" s="210"/>
      <c r="W194" s="210"/>
      <c r="X194" s="210"/>
      <c r="Y194" s="210"/>
      <c r="Z194" s="210"/>
      <c r="AA194" s="211" t="s">
        <v>63</v>
      </c>
      <c r="AB194" s="211" t="s">
        <v>64</v>
      </c>
      <c r="AC194" s="211" t="s">
        <v>154</v>
      </c>
      <c r="AD194" s="211" t="s">
        <v>160</v>
      </c>
      <c r="AE194" s="211" t="s">
        <v>156</v>
      </c>
      <c r="AF194" s="211">
        <v>147631</v>
      </c>
      <c r="AG194" s="211" t="s">
        <v>141</v>
      </c>
      <c r="AH194" s="211">
        <v>11</v>
      </c>
      <c r="AI194" s="211" t="s">
        <v>69</v>
      </c>
      <c r="AJ194" s="211">
        <v>11</v>
      </c>
      <c r="AK194" s="211">
        <v>4340</v>
      </c>
      <c r="AL194" s="211">
        <v>4340</v>
      </c>
      <c r="AM194" s="211">
        <v>311</v>
      </c>
      <c r="AN194" s="212">
        <v>0.138076276523</v>
      </c>
      <c r="AO194" s="213">
        <v>1</v>
      </c>
      <c r="AP194" s="214">
        <f t="shared" si="10"/>
        <v>0.138076276523</v>
      </c>
      <c r="AQ194" s="214">
        <v>3.971822</v>
      </c>
      <c r="AR194" s="215">
        <v>0.13963999999999999</v>
      </c>
      <c r="AS194" s="214">
        <f t="shared" si="11"/>
        <v>0.54841439277213488</v>
      </c>
      <c r="AT194" s="214">
        <f t="shared" si="12"/>
        <v>1.928097125367172E-2</v>
      </c>
      <c r="AU194" s="213">
        <v>0.99</v>
      </c>
      <c r="AV194" s="213">
        <v>0.99</v>
      </c>
      <c r="AW194" s="214">
        <f t="shared" si="13"/>
        <v>0.54293024884441354</v>
      </c>
      <c r="AX194" s="214">
        <f t="shared" si="14"/>
        <v>1.9088161541135004E-2</v>
      </c>
    </row>
    <row r="195" spans="1:50">
      <c r="A195" s="211">
        <v>20</v>
      </c>
      <c r="B195" s="211" t="s">
        <v>153</v>
      </c>
      <c r="C195" s="211" t="s">
        <v>153</v>
      </c>
      <c r="D195" s="211" t="s">
        <v>52</v>
      </c>
      <c r="E195" s="211" t="s">
        <v>53</v>
      </c>
      <c r="F195" s="211" t="s">
        <v>54</v>
      </c>
      <c r="G195" s="211" t="s">
        <v>55</v>
      </c>
      <c r="H195" s="210"/>
      <c r="I195" s="211" t="s">
        <v>136</v>
      </c>
      <c r="J195" s="210"/>
      <c r="K195" s="211">
        <v>0</v>
      </c>
      <c r="L195" s="211">
        <v>0</v>
      </c>
      <c r="M195" s="212">
        <v>0</v>
      </c>
      <c r="N195" s="212">
        <v>0</v>
      </c>
      <c r="O195" s="210"/>
      <c r="P195" s="210"/>
      <c r="Q195" s="211" t="s">
        <v>137</v>
      </c>
      <c r="R195" s="212">
        <v>109.13</v>
      </c>
      <c r="S195" s="212">
        <v>109.13</v>
      </c>
      <c r="T195" s="210"/>
      <c r="U195" s="210"/>
      <c r="V195" s="210"/>
      <c r="W195" s="210"/>
      <c r="X195" s="210"/>
      <c r="Y195" s="210"/>
      <c r="Z195" s="210"/>
      <c r="AA195" s="211" t="s">
        <v>63</v>
      </c>
      <c r="AB195" s="211" t="s">
        <v>64</v>
      </c>
      <c r="AC195" s="211" t="s">
        <v>154</v>
      </c>
      <c r="AD195" s="211" t="s">
        <v>160</v>
      </c>
      <c r="AE195" s="211" t="s">
        <v>156</v>
      </c>
      <c r="AF195" s="211">
        <v>147293</v>
      </c>
      <c r="AG195" s="211" t="s">
        <v>141</v>
      </c>
      <c r="AH195" s="211">
        <v>11</v>
      </c>
      <c r="AI195" s="211" t="s">
        <v>71</v>
      </c>
      <c r="AJ195" s="211">
        <v>4</v>
      </c>
      <c r="AK195" s="211">
        <v>1400</v>
      </c>
      <c r="AL195" s="211">
        <v>1400</v>
      </c>
      <c r="AM195" s="211">
        <v>304</v>
      </c>
      <c r="AN195" s="212">
        <v>0.19713401784500001</v>
      </c>
      <c r="AO195" s="213">
        <v>1</v>
      </c>
      <c r="AP195" s="214">
        <f t="shared" ref="AP195:AP215" si="15">AN195*AO195</f>
        <v>0.19713401784500001</v>
      </c>
      <c r="AQ195" s="214">
        <v>7.5312140000000003</v>
      </c>
      <c r="AR195" s="215">
        <v>1.01146</v>
      </c>
      <c r="AS195" s="214">
        <f t="shared" ref="AS195:AS215" si="16">AP195*AQ195</f>
        <v>1.4846584750705139</v>
      </c>
      <c r="AT195" s="214">
        <f t="shared" ref="AT195:AT215" si="17">AP195*AR195</f>
        <v>0.19939317368950371</v>
      </c>
      <c r="AU195" s="213">
        <v>0.99</v>
      </c>
      <c r="AV195" s="213">
        <v>0.99</v>
      </c>
      <c r="AW195" s="214">
        <f t="shared" ref="AW195:AW215" si="18">AS195*AU195</f>
        <v>1.4698118903198087</v>
      </c>
      <c r="AX195" s="214">
        <f t="shared" ref="AX195:AX215" si="19">AT195*AV195</f>
        <v>0.19739924195260866</v>
      </c>
    </row>
    <row r="196" spans="1:50">
      <c r="A196" s="211">
        <v>20</v>
      </c>
      <c r="B196" s="211" t="s">
        <v>153</v>
      </c>
      <c r="C196" s="211" t="s">
        <v>153</v>
      </c>
      <c r="D196" s="211" t="s">
        <v>52</v>
      </c>
      <c r="E196" s="211" t="s">
        <v>53</v>
      </c>
      <c r="F196" s="211" t="s">
        <v>54</v>
      </c>
      <c r="G196" s="211" t="s">
        <v>55</v>
      </c>
      <c r="H196" s="210"/>
      <c r="I196" s="211" t="s">
        <v>136</v>
      </c>
      <c r="J196" s="210"/>
      <c r="K196" s="211">
        <v>0</v>
      </c>
      <c r="L196" s="211">
        <v>0</v>
      </c>
      <c r="M196" s="212">
        <v>0</v>
      </c>
      <c r="N196" s="212">
        <v>0</v>
      </c>
      <c r="O196" s="210"/>
      <c r="P196" s="210"/>
      <c r="Q196" s="211" t="s">
        <v>137</v>
      </c>
      <c r="R196" s="212">
        <v>109.13</v>
      </c>
      <c r="S196" s="212">
        <v>109.13</v>
      </c>
      <c r="T196" s="210"/>
      <c r="U196" s="210"/>
      <c r="V196" s="210"/>
      <c r="W196" s="210"/>
      <c r="X196" s="210"/>
      <c r="Y196" s="210"/>
      <c r="Z196" s="210"/>
      <c r="AA196" s="211" t="s">
        <v>63</v>
      </c>
      <c r="AB196" s="211" t="s">
        <v>64</v>
      </c>
      <c r="AC196" s="211" t="s">
        <v>154</v>
      </c>
      <c r="AD196" s="211" t="s">
        <v>160</v>
      </c>
      <c r="AE196" s="211" t="s">
        <v>156</v>
      </c>
      <c r="AF196" s="211">
        <v>147312</v>
      </c>
      <c r="AG196" s="211" t="s">
        <v>141</v>
      </c>
      <c r="AH196" s="211">
        <v>11</v>
      </c>
      <c r="AI196" s="211" t="s">
        <v>122</v>
      </c>
      <c r="AJ196" s="211">
        <v>9</v>
      </c>
      <c r="AK196" s="211">
        <v>2210</v>
      </c>
      <c r="AL196" s="211">
        <v>2210</v>
      </c>
      <c r="AM196" s="211">
        <v>309</v>
      </c>
      <c r="AN196" s="212">
        <v>7.5519527987799998E-2</v>
      </c>
      <c r="AO196" s="213">
        <v>1</v>
      </c>
      <c r="AP196" s="214">
        <f t="shared" si="15"/>
        <v>7.5519527987799998E-2</v>
      </c>
      <c r="AQ196" s="214">
        <v>5.3208520000000004</v>
      </c>
      <c r="AR196" s="215">
        <v>1.0574300000000001</v>
      </c>
      <c r="AS196" s="214">
        <f t="shared" si="16"/>
        <v>0.40182823153294162</v>
      </c>
      <c r="AT196" s="214">
        <f t="shared" si="17"/>
        <v>7.9856614480139365E-2</v>
      </c>
      <c r="AU196" s="213">
        <v>0.99</v>
      </c>
      <c r="AV196" s="213">
        <v>0.99</v>
      </c>
      <c r="AW196" s="214">
        <f t="shared" si="18"/>
        <v>0.3978099492176122</v>
      </c>
      <c r="AX196" s="214">
        <f t="shared" si="19"/>
        <v>7.9058048335337971E-2</v>
      </c>
    </row>
    <row r="197" spans="1:50">
      <c r="A197" s="211">
        <v>20</v>
      </c>
      <c r="B197" s="211" t="s">
        <v>153</v>
      </c>
      <c r="C197" s="211" t="s">
        <v>153</v>
      </c>
      <c r="D197" s="211" t="s">
        <v>52</v>
      </c>
      <c r="E197" s="211" t="s">
        <v>53</v>
      </c>
      <c r="F197" s="211" t="s">
        <v>54</v>
      </c>
      <c r="G197" s="211" t="s">
        <v>55</v>
      </c>
      <c r="H197" s="210"/>
      <c r="I197" s="211" t="s">
        <v>136</v>
      </c>
      <c r="J197" s="210"/>
      <c r="K197" s="211">
        <v>0</v>
      </c>
      <c r="L197" s="211">
        <v>0</v>
      </c>
      <c r="M197" s="212">
        <v>0</v>
      </c>
      <c r="N197" s="212">
        <v>0</v>
      </c>
      <c r="O197" s="210"/>
      <c r="P197" s="210"/>
      <c r="Q197" s="211" t="s">
        <v>137</v>
      </c>
      <c r="R197" s="212">
        <v>109.13</v>
      </c>
      <c r="S197" s="212">
        <v>109.13</v>
      </c>
      <c r="T197" s="210"/>
      <c r="U197" s="210"/>
      <c r="V197" s="210"/>
      <c r="W197" s="210"/>
      <c r="X197" s="210"/>
      <c r="Y197" s="210"/>
      <c r="Z197" s="210"/>
      <c r="AA197" s="211" t="s">
        <v>63</v>
      </c>
      <c r="AB197" s="211" t="s">
        <v>64</v>
      </c>
      <c r="AC197" s="211" t="s">
        <v>154</v>
      </c>
      <c r="AD197" s="211" t="s">
        <v>160</v>
      </c>
      <c r="AE197" s="211" t="s">
        <v>156</v>
      </c>
      <c r="AF197" s="211">
        <v>146996</v>
      </c>
      <c r="AG197" s="211" t="s">
        <v>141</v>
      </c>
      <c r="AH197" s="211">
        <v>11</v>
      </c>
      <c r="AI197" s="211" t="s">
        <v>70</v>
      </c>
      <c r="AJ197" s="211">
        <v>13</v>
      </c>
      <c r="AK197" s="211">
        <v>6460</v>
      </c>
      <c r="AL197" s="211">
        <v>6460</v>
      </c>
      <c r="AM197" s="211">
        <v>313</v>
      </c>
      <c r="AN197" s="212">
        <v>5.9623096421900001E-2</v>
      </c>
      <c r="AO197" s="213">
        <v>0.73199999999999998</v>
      </c>
      <c r="AP197" s="214">
        <f t="shared" si="15"/>
        <v>4.3644106580830802E-2</v>
      </c>
      <c r="AQ197" s="214">
        <v>2.5736889999999999</v>
      </c>
      <c r="AR197" s="215">
        <v>8.6800000000000002E-2</v>
      </c>
      <c r="AS197" s="214">
        <f t="shared" si="16"/>
        <v>0.11232635702191184</v>
      </c>
      <c r="AT197" s="214">
        <f t="shared" si="17"/>
        <v>3.7883084512161137E-3</v>
      </c>
      <c r="AU197" s="213">
        <v>0.99</v>
      </c>
      <c r="AV197" s="213">
        <v>0.99</v>
      </c>
      <c r="AW197" s="214">
        <f t="shared" si="18"/>
        <v>0.11120309345169271</v>
      </c>
      <c r="AX197" s="214">
        <f t="shared" si="19"/>
        <v>3.7504253667039527E-3</v>
      </c>
    </row>
    <row r="198" spans="1:50">
      <c r="A198" s="211">
        <v>20</v>
      </c>
      <c r="B198" s="211" t="s">
        <v>153</v>
      </c>
      <c r="C198" s="211" t="s">
        <v>153</v>
      </c>
      <c r="D198" s="211" t="s">
        <v>52</v>
      </c>
      <c r="E198" s="211" t="s">
        <v>53</v>
      </c>
      <c r="F198" s="211" t="s">
        <v>54</v>
      </c>
      <c r="G198" s="211" t="s">
        <v>55</v>
      </c>
      <c r="H198" s="210"/>
      <c r="I198" s="211" t="s">
        <v>136</v>
      </c>
      <c r="J198" s="210"/>
      <c r="K198" s="211">
        <v>0</v>
      </c>
      <c r="L198" s="211">
        <v>0</v>
      </c>
      <c r="M198" s="212">
        <v>0</v>
      </c>
      <c r="N198" s="212">
        <v>0</v>
      </c>
      <c r="O198" s="210"/>
      <c r="P198" s="210"/>
      <c r="Q198" s="211" t="s">
        <v>137</v>
      </c>
      <c r="R198" s="212">
        <v>109.13</v>
      </c>
      <c r="S198" s="212">
        <v>109.13</v>
      </c>
      <c r="T198" s="210"/>
      <c r="U198" s="210"/>
      <c r="V198" s="210"/>
      <c r="W198" s="210"/>
      <c r="X198" s="210"/>
      <c r="Y198" s="210"/>
      <c r="Z198" s="210"/>
      <c r="AA198" s="211" t="s">
        <v>63</v>
      </c>
      <c r="AB198" s="211" t="s">
        <v>64</v>
      </c>
      <c r="AC198" s="211" t="s">
        <v>154</v>
      </c>
      <c r="AD198" s="211" t="s">
        <v>160</v>
      </c>
      <c r="AE198" s="211" t="s">
        <v>156</v>
      </c>
      <c r="AF198" s="211">
        <v>146751</v>
      </c>
      <c r="AG198" s="211" t="s">
        <v>141</v>
      </c>
      <c r="AH198" s="211">
        <v>11</v>
      </c>
      <c r="AI198" s="211" t="s">
        <v>69</v>
      </c>
      <c r="AJ198" s="211">
        <v>11</v>
      </c>
      <c r="AK198" s="211">
        <v>4340</v>
      </c>
      <c r="AL198" s="211">
        <v>4340</v>
      </c>
      <c r="AM198" s="211">
        <v>311</v>
      </c>
      <c r="AN198" s="212">
        <v>0.21054224861699999</v>
      </c>
      <c r="AO198" s="213">
        <v>1</v>
      </c>
      <c r="AP198" s="214">
        <f t="shared" si="15"/>
        <v>0.21054224861699999</v>
      </c>
      <c r="AQ198" s="214">
        <v>3.971822</v>
      </c>
      <c r="AR198" s="215">
        <v>0.13963999999999999</v>
      </c>
      <c r="AS198" s="214">
        <f t="shared" si="16"/>
        <v>0.8362363349864701</v>
      </c>
      <c r="AT198" s="214">
        <f t="shared" si="17"/>
        <v>2.9400119596877876E-2</v>
      </c>
      <c r="AU198" s="213">
        <v>0.99</v>
      </c>
      <c r="AV198" s="213">
        <v>0.99</v>
      </c>
      <c r="AW198" s="214">
        <f t="shared" si="18"/>
        <v>0.82787397163660537</v>
      </c>
      <c r="AX198" s="214">
        <f t="shared" si="19"/>
        <v>2.9106118400909098E-2</v>
      </c>
    </row>
    <row r="199" spans="1:50">
      <c r="A199" s="211">
        <v>20</v>
      </c>
      <c r="B199" s="211" t="s">
        <v>153</v>
      </c>
      <c r="C199" s="211" t="s">
        <v>153</v>
      </c>
      <c r="D199" s="211" t="s">
        <v>52</v>
      </c>
      <c r="E199" s="211" t="s">
        <v>53</v>
      </c>
      <c r="F199" s="211" t="s">
        <v>54</v>
      </c>
      <c r="G199" s="211" t="s">
        <v>55</v>
      </c>
      <c r="H199" s="210"/>
      <c r="I199" s="211" t="s">
        <v>136</v>
      </c>
      <c r="J199" s="210"/>
      <c r="K199" s="211">
        <v>0</v>
      </c>
      <c r="L199" s="211">
        <v>0</v>
      </c>
      <c r="M199" s="212">
        <v>0</v>
      </c>
      <c r="N199" s="212">
        <v>0</v>
      </c>
      <c r="O199" s="210"/>
      <c r="P199" s="210"/>
      <c r="Q199" s="211" t="s">
        <v>137</v>
      </c>
      <c r="R199" s="212">
        <v>109.13</v>
      </c>
      <c r="S199" s="212">
        <v>109.13</v>
      </c>
      <c r="T199" s="210"/>
      <c r="U199" s="210"/>
      <c r="V199" s="210"/>
      <c r="W199" s="210"/>
      <c r="X199" s="210"/>
      <c r="Y199" s="210"/>
      <c r="Z199" s="210"/>
      <c r="AA199" s="211" t="s">
        <v>63</v>
      </c>
      <c r="AB199" s="211" t="s">
        <v>64</v>
      </c>
      <c r="AC199" s="211" t="s">
        <v>154</v>
      </c>
      <c r="AD199" s="211" t="s">
        <v>160</v>
      </c>
      <c r="AE199" s="211" t="s">
        <v>156</v>
      </c>
      <c r="AF199" s="211">
        <v>146767</v>
      </c>
      <c r="AG199" s="211" t="s">
        <v>141</v>
      </c>
      <c r="AH199" s="211">
        <v>11</v>
      </c>
      <c r="AI199" s="211" t="s">
        <v>90</v>
      </c>
      <c r="AJ199" s="211">
        <v>7</v>
      </c>
      <c r="AK199" s="211">
        <v>2130</v>
      </c>
      <c r="AL199" s="211">
        <v>2130</v>
      </c>
      <c r="AM199" s="211">
        <v>307</v>
      </c>
      <c r="AN199" s="212">
        <v>0.82899414420799999</v>
      </c>
      <c r="AO199" s="213">
        <v>1</v>
      </c>
      <c r="AP199" s="214">
        <f t="shared" si="15"/>
        <v>0.82899414420799999</v>
      </c>
      <c r="AQ199" s="214">
        <v>6.7672369999999997</v>
      </c>
      <c r="AR199" s="215">
        <v>1.1517599999999999</v>
      </c>
      <c r="AS199" s="214">
        <f t="shared" si="16"/>
        <v>5.6099998454677129</v>
      </c>
      <c r="AT199" s="214">
        <f t="shared" si="17"/>
        <v>0.954802295533006</v>
      </c>
      <c r="AU199" s="213">
        <v>0.99</v>
      </c>
      <c r="AV199" s="213">
        <v>0.99</v>
      </c>
      <c r="AW199" s="214">
        <f t="shared" si="18"/>
        <v>5.5538998470130361</v>
      </c>
      <c r="AX199" s="214">
        <f t="shared" si="19"/>
        <v>0.94525427257767591</v>
      </c>
    </row>
    <row r="200" spans="1:50">
      <c r="A200" s="211">
        <v>20</v>
      </c>
      <c r="B200" s="211" t="s">
        <v>153</v>
      </c>
      <c r="C200" s="211" t="s">
        <v>153</v>
      </c>
      <c r="D200" s="211" t="s">
        <v>52</v>
      </c>
      <c r="E200" s="211" t="s">
        <v>53</v>
      </c>
      <c r="F200" s="211" t="s">
        <v>54</v>
      </c>
      <c r="G200" s="211" t="s">
        <v>55</v>
      </c>
      <c r="H200" s="210"/>
      <c r="I200" s="211" t="s">
        <v>136</v>
      </c>
      <c r="J200" s="210"/>
      <c r="K200" s="211">
        <v>0</v>
      </c>
      <c r="L200" s="211">
        <v>0</v>
      </c>
      <c r="M200" s="212">
        <v>0</v>
      </c>
      <c r="N200" s="212">
        <v>0</v>
      </c>
      <c r="O200" s="210"/>
      <c r="P200" s="210"/>
      <c r="Q200" s="211" t="s">
        <v>137</v>
      </c>
      <c r="R200" s="212">
        <v>109.13</v>
      </c>
      <c r="S200" s="212">
        <v>109.13</v>
      </c>
      <c r="T200" s="210"/>
      <c r="U200" s="210"/>
      <c r="V200" s="210"/>
      <c r="W200" s="210"/>
      <c r="X200" s="210"/>
      <c r="Y200" s="210"/>
      <c r="Z200" s="210"/>
      <c r="AA200" s="211" t="s">
        <v>63</v>
      </c>
      <c r="AB200" s="211" t="s">
        <v>64</v>
      </c>
      <c r="AC200" s="211" t="s">
        <v>154</v>
      </c>
      <c r="AD200" s="211" t="s">
        <v>160</v>
      </c>
      <c r="AE200" s="211" t="s">
        <v>156</v>
      </c>
      <c r="AF200" s="211">
        <v>147636</v>
      </c>
      <c r="AG200" s="211" t="s">
        <v>141</v>
      </c>
      <c r="AH200" s="211">
        <v>11</v>
      </c>
      <c r="AI200" s="211" t="s">
        <v>90</v>
      </c>
      <c r="AJ200" s="211">
        <v>7</v>
      </c>
      <c r="AK200" s="211">
        <v>2110</v>
      </c>
      <c r="AL200" s="211">
        <v>2110</v>
      </c>
      <c r="AM200" s="211">
        <v>307</v>
      </c>
      <c r="AN200" s="212">
        <v>0.35428956295399999</v>
      </c>
      <c r="AO200" s="213">
        <v>1</v>
      </c>
      <c r="AP200" s="214">
        <f t="shared" si="15"/>
        <v>0.35428956295399999</v>
      </c>
      <c r="AQ200" s="214">
        <v>6.7672369999999997</v>
      </c>
      <c r="AR200" s="215">
        <v>1.1517599999999999</v>
      </c>
      <c r="AS200" s="214">
        <f t="shared" si="16"/>
        <v>2.3975614391361377</v>
      </c>
      <c r="AT200" s="214">
        <f t="shared" si="17"/>
        <v>0.40805654702789901</v>
      </c>
      <c r="AU200" s="213">
        <v>0.99</v>
      </c>
      <c r="AV200" s="213">
        <v>0.99</v>
      </c>
      <c r="AW200" s="214">
        <f t="shared" si="18"/>
        <v>2.3735858247447763</v>
      </c>
      <c r="AX200" s="214">
        <f t="shared" si="19"/>
        <v>0.40397598155761999</v>
      </c>
    </row>
    <row r="201" spans="1:50">
      <c r="A201" s="211">
        <v>20</v>
      </c>
      <c r="B201" s="211" t="s">
        <v>153</v>
      </c>
      <c r="C201" s="211" t="s">
        <v>153</v>
      </c>
      <c r="D201" s="211" t="s">
        <v>52</v>
      </c>
      <c r="E201" s="211" t="s">
        <v>53</v>
      </c>
      <c r="F201" s="211" t="s">
        <v>54</v>
      </c>
      <c r="G201" s="211" t="s">
        <v>55</v>
      </c>
      <c r="H201" s="210"/>
      <c r="I201" s="211" t="s">
        <v>136</v>
      </c>
      <c r="J201" s="210"/>
      <c r="K201" s="211">
        <v>0</v>
      </c>
      <c r="L201" s="211">
        <v>0</v>
      </c>
      <c r="M201" s="212">
        <v>0</v>
      </c>
      <c r="N201" s="212">
        <v>0</v>
      </c>
      <c r="O201" s="210"/>
      <c r="P201" s="210"/>
      <c r="Q201" s="211" t="s">
        <v>137</v>
      </c>
      <c r="R201" s="212">
        <v>109.13</v>
      </c>
      <c r="S201" s="212">
        <v>109.13</v>
      </c>
      <c r="T201" s="210"/>
      <c r="U201" s="210"/>
      <c r="V201" s="210"/>
      <c r="W201" s="210"/>
      <c r="X201" s="210"/>
      <c r="Y201" s="210"/>
      <c r="Z201" s="210"/>
      <c r="AA201" s="211" t="s">
        <v>63</v>
      </c>
      <c r="AB201" s="211" t="s">
        <v>64</v>
      </c>
      <c r="AC201" s="211" t="s">
        <v>154</v>
      </c>
      <c r="AD201" s="211" t="s">
        <v>160</v>
      </c>
      <c r="AE201" s="211" t="s">
        <v>156</v>
      </c>
      <c r="AF201" s="211">
        <v>147681</v>
      </c>
      <c r="AG201" s="211" t="s">
        <v>141</v>
      </c>
      <c r="AH201" s="211">
        <v>11</v>
      </c>
      <c r="AI201" s="211" t="s">
        <v>70</v>
      </c>
      <c r="AJ201" s="211">
        <v>13</v>
      </c>
      <c r="AK201" s="211">
        <v>6300</v>
      </c>
      <c r="AL201" s="211">
        <v>6300</v>
      </c>
      <c r="AM201" s="211">
        <v>313</v>
      </c>
      <c r="AN201" s="212">
        <v>7.6872409197900005E-2</v>
      </c>
      <c r="AO201" s="213">
        <v>0.73199999999999998</v>
      </c>
      <c r="AP201" s="214">
        <f t="shared" si="15"/>
        <v>5.6270603532862805E-2</v>
      </c>
      <c r="AQ201" s="214">
        <v>2.5736889999999999</v>
      </c>
      <c r="AR201" s="215">
        <v>8.6800000000000002E-2</v>
      </c>
      <c r="AS201" s="214">
        <f t="shared" si="16"/>
        <v>0.14482303333589014</v>
      </c>
      <c r="AT201" s="214">
        <f t="shared" si="17"/>
        <v>4.8842883866524918E-3</v>
      </c>
      <c r="AU201" s="213">
        <v>0.99</v>
      </c>
      <c r="AV201" s="213">
        <v>0.99</v>
      </c>
      <c r="AW201" s="214">
        <f t="shared" si="18"/>
        <v>0.14337480300253125</v>
      </c>
      <c r="AX201" s="214">
        <f t="shared" si="19"/>
        <v>4.8354455027859672E-3</v>
      </c>
    </row>
    <row r="202" spans="1:50">
      <c r="A202" s="211">
        <v>20</v>
      </c>
      <c r="B202" s="211" t="s">
        <v>153</v>
      </c>
      <c r="C202" s="211" t="s">
        <v>153</v>
      </c>
      <c r="D202" s="211" t="s">
        <v>52</v>
      </c>
      <c r="E202" s="211" t="s">
        <v>53</v>
      </c>
      <c r="F202" s="211" t="s">
        <v>54</v>
      </c>
      <c r="G202" s="211" t="s">
        <v>55</v>
      </c>
      <c r="H202" s="210"/>
      <c r="I202" s="211" t="s">
        <v>136</v>
      </c>
      <c r="J202" s="210"/>
      <c r="K202" s="211">
        <v>0</v>
      </c>
      <c r="L202" s="211">
        <v>0</v>
      </c>
      <c r="M202" s="212">
        <v>0</v>
      </c>
      <c r="N202" s="212">
        <v>0</v>
      </c>
      <c r="O202" s="210"/>
      <c r="P202" s="210"/>
      <c r="Q202" s="211" t="s">
        <v>137</v>
      </c>
      <c r="R202" s="212">
        <v>109.13</v>
      </c>
      <c r="S202" s="212">
        <v>109.13</v>
      </c>
      <c r="T202" s="210"/>
      <c r="U202" s="210"/>
      <c r="V202" s="210"/>
      <c r="W202" s="210"/>
      <c r="X202" s="210"/>
      <c r="Y202" s="210"/>
      <c r="Z202" s="210"/>
      <c r="AA202" s="211" t="s">
        <v>63</v>
      </c>
      <c r="AB202" s="211" t="s">
        <v>64</v>
      </c>
      <c r="AC202" s="211" t="s">
        <v>154</v>
      </c>
      <c r="AD202" s="211" t="s">
        <v>160</v>
      </c>
      <c r="AE202" s="211" t="s">
        <v>156</v>
      </c>
      <c r="AF202" s="211">
        <v>146751</v>
      </c>
      <c r="AG202" s="211" t="s">
        <v>141</v>
      </c>
      <c r="AH202" s="211">
        <v>11</v>
      </c>
      <c r="AI202" s="211" t="s">
        <v>69</v>
      </c>
      <c r="AJ202" s="211">
        <v>11</v>
      </c>
      <c r="AK202" s="211">
        <v>4340</v>
      </c>
      <c r="AL202" s="211">
        <v>4340</v>
      </c>
      <c r="AM202" s="211">
        <v>311</v>
      </c>
      <c r="AN202" s="212">
        <v>2.9104768257900001E-3</v>
      </c>
      <c r="AO202" s="213">
        <v>1</v>
      </c>
      <c r="AP202" s="214">
        <f t="shared" si="15"/>
        <v>2.9104768257900001E-3</v>
      </c>
      <c r="AQ202" s="214">
        <v>3.971822</v>
      </c>
      <c r="AR202" s="215">
        <v>0.13963999999999999</v>
      </c>
      <c r="AS202" s="214">
        <f t="shared" si="16"/>
        <v>1.1559895887162891E-2</v>
      </c>
      <c r="AT202" s="214">
        <f t="shared" si="17"/>
        <v>4.0641898395331561E-4</v>
      </c>
      <c r="AU202" s="213">
        <v>0.99</v>
      </c>
      <c r="AV202" s="213">
        <v>0.99</v>
      </c>
      <c r="AW202" s="214">
        <f t="shared" si="18"/>
        <v>1.1444296928291261E-2</v>
      </c>
      <c r="AX202" s="214">
        <f t="shared" si="19"/>
        <v>4.0235479411378244E-4</v>
      </c>
    </row>
    <row r="203" spans="1:50">
      <c r="A203" s="211">
        <v>20</v>
      </c>
      <c r="B203" s="211" t="s">
        <v>153</v>
      </c>
      <c r="C203" s="211" t="s">
        <v>153</v>
      </c>
      <c r="D203" s="211" t="s">
        <v>52</v>
      </c>
      <c r="E203" s="211" t="s">
        <v>53</v>
      </c>
      <c r="F203" s="211" t="s">
        <v>54</v>
      </c>
      <c r="G203" s="211" t="s">
        <v>55</v>
      </c>
      <c r="H203" s="210"/>
      <c r="I203" s="211" t="s">
        <v>136</v>
      </c>
      <c r="J203" s="210"/>
      <c r="K203" s="211">
        <v>0</v>
      </c>
      <c r="L203" s="211">
        <v>0</v>
      </c>
      <c r="M203" s="212">
        <v>0</v>
      </c>
      <c r="N203" s="212">
        <v>0</v>
      </c>
      <c r="O203" s="210"/>
      <c r="P203" s="210"/>
      <c r="Q203" s="211" t="s">
        <v>137</v>
      </c>
      <c r="R203" s="212">
        <v>109.13</v>
      </c>
      <c r="S203" s="212">
        <v>109.13</v>
      </c>
      <c r="T203" s="210"/>
      <c r="U203" s="210"/>
      <c r="V203" s="210"/>
      <c r="W203" s="210"/>
      <c r="X203" s="210"/>
      <c r="Y203" s="210"/>
      <c r="Z203" s="210"/>
      <c r="AA203" s="211" t="s">
        <v>63</v>
      </c>
      <c r="AB203" s="211" t="s">
        <v>64</v>
      </c>
      <c r="AC203" s="211" t="s">
        <v>154</v>
      </c>
      <c r="AD203" s="211" t="s">
        <v>160</v>
      </c>
      <c r="AE203" s="211" t="s">
        <v>156</v>
      </c>
      <c r="AF203" s="211">
        <v>146840</v>
      </c>
      <c r="AG203" s="211" t="s">
        <v>141</v>
      </c>
      <c r="AH203" s="211">
        <v>11</v>
      </c>
      <c r="AI203" s="211" t="s">
        <v>70</v>
      </c>
      <c r="AJ203" s="211">
        <v>13</v>
      </c>
      <c r="AK203" s="211">
        <v>6460</v>
      </c>
      <c r="AL203" s="211">
        <v>6460</v>
      </c>
      <c r="AM203" s="211">
        <v>313</v>
      </c>
      <c r="AN203" s="212">
        <v>1.383214535E-2</v>
      </c>
      <c r="AO203" s="213">
        <v>0.73199999999999998</v>
      </c>
      <c r="AP203" s="214">
        <f t="shared" si="15"/>
        <v>1.0125130396199999E-2</v>
      </c>
      <c r="AQ203" s="214">
        <v>2.5736889999999999</v>
      </c>
      <c r="AR203" s="215">
        <v>8.6800000000000002E-2</v>
      </c>
      <c r="AS203" s="214">
        <f t="shared" si="16"/>
        <v>2.6058936724265579E-2</v>
      </c>
      <c r="AT203" s="214">
        <f t="shared" si="17"/>
        <v>8.7886131839015993E-4</v>
      </c>
      <c r="AU203" s="213">
        <v>0.99</v>
      </c>
      <c r="AV203" s="213">
        <v>0.99</v>
      </c>
      <c r="AW203" s="214">
        <f t="shared" si="18"/>
        <v>2.5798347357022924E-2</v>
      </c>
      <c r="AX203" s="214">
        <f t="shared" si="19"/>
        <v>8.7007270520625835E-4</v>
      </c>
    </row>
    <row r="204" spans="1:50">
      <c r="A204" s="211">
        <v>20</v>
      </c>
      <c r="B204" s="211" t="s">
        <v>153</v>
      </c>
      <c r="C204" s="211" t="s">
        <v>153</v>
      </c>
      <c r="D204" s="211" t="s">
        <v>52</v>
      </c>
      <c r="E204" s="211" t="s">
        <v>53</v>
      </c>
      <c r="F204" s="211" t="s">
        <v>54</v>
      </c>
      <c r="G204" s="211" t="s">
        <v>55</v>
      </c>
      <c r="H204" s="210"/>
      <c r="I204" s="211" t="s">
        <v>136</v>
      </c>
      <c r="J204" s="210"/>
      <c r="K204" s="211">
        <v>0</v>
      </c>
      <c r="L204" s="211">
        <v>0</v>
      </c>
      <c r="M204" s="212">
        <v>0</v>
      </c>
      <c r="N204" s="212">
        <v>0</v>
      </c>
      <c r="O204" s="210"/>
      <c r="P204" s="210"/>
      <c r="Q204" s="211" t="s">
        <v>137</v>
      </c>
      <c r="R204" s="212">
        <v>109.13</v>
      </c>
      <c r="S204" s="212">
        <v>109.13</v>
      </c>
      <c r="T204" s="210"/>
      <c r="U204" s="210"/>
      <c r="V204" s="210"/>
      <c r="W204" s="210"/>
      <c r="X204" s="210"/>
      <c r="Y204" s="210"/>
      <c r="Z204" s="210"/>
      <c r="AA204" s="211" t="s">
        <v>63</v>
      </c>
      <c r="AB204" s="211" t="s">
        <v>64</v>
      </c>
      <c r="AC204" s="211" t="s">
        <v>154</v>
      </c>
      <c r="AD204" s="211" t="s">
        <v>160</v>
      </c>
      <c r="AE204" s="211" t="s">
        <v>156</v>
      </c>
      <c r="AF204" s="211">
        <v>145281</v>
      </c>
      <c r="AG204" s="211" t="s">
        <v>141</v>
      </c>
      <c r="AH204" s="211">
        <v>11</v>
      </c>
      <c r="AI204" s="211" t="s">
        <v>84</v>
      </c>
      <c r="AJ204" s="211">
        <v>10</v>
      </c>
      <c r="AK204" s="211">
        <v>3200</v>
      </c>
      <c r="AL204" s="211">
        <v>1180</v>
      </c>
      <c r="AM204" s="211">
        <v>310</v>
      </c>
      <c r="AN204" s="212">
        <v>5.01240270822E-3</v>
      </c>
      <c r="AO204" s="213">
        <v>1</v>
      </c>
      <c r="AP204" s="214">
        <f t="shared" si="15"/>
        <v>5.01240270822E-3</v>
      </c>
      <c r="AQ204" s="214">
        <v>4.2984099999999996</v>
      </c>
      <c r="AR204" s="215">
        <v>0.15128</v>
      </c>
      <c r="AS204" s="214">
        <f t="shared" si="16"/>
        <v>2.1545361925039929E-2</v>
      </c>
      <c r="AT204" s="214">
        <f t="shared" si="17"/>
        <v>7.5827628169952157E-4</v>
      </c>
      <c r="AU204" s="213">
        <v>0.99</v>
      </c>
      <c r="AV204" s="213">
        <v>0.99</v>
      </c>
      <c r="AW204" s="214">
        <f t="shared" si="18"/>
        <v>2.1329908305789531E-2</v>
      </c>
      <c r="AX204" s="214">
        <f t="shared" si="19"/>
        <v>7.5069351888252633E-4</v>
      </c>
    </row>
    <row r="205" spans="1:50">
      <c r="A205" s="211">
        <v>20</v>
      </c>
      <c r="B205" s="211" t="s">
        <v>153</v>
      </c>
      <c r="C205" s="211" t="s">
        <v>153</v>
      </c>
      <c r="D205" s="211" t="s">
        <v>52</v>
      </c>
      <c r="E205" s="211" t="s">
        <v>53</v>
      </c>
      <c r="F205" s="211" t="s">
        <v>54</v>
      </c>
      <c r="G205" s="211" t="s">
        <v>55</v>
      </c>
      <c r="H205" s="210"/>
      <c r="I205" s="211" t="s">
        <v>136</v>
      </c>
      <c r="J205" s="210"/>
      <c r="K205" s="211">
        <v>0</v>
      </c>
      <c r="L205" s="211">
        <v>0</v>
      </c>
      <c r="M205" s="212">
        <v>0</v>
      </c>
      <c r="N205" s="212">
        <v>0</v>
      </c>
      <c r="O205" s="210"/>
      <c r="P205" s="210"/>
      <c r="Q205" s="211" t="s">
        <v>137</v>
      </c>
      <c r="R205" s="212">
        <v>109.13</v>
      </c>
      <c r="S205" s="212">
        <v>109.13</v>
      </c>
      <c r="T205" s="210"/>
      <c r="U205" s="210"/>
      <c r="V205" s="210"/>
      <c r="W205" s="210"/>
      <c r="X205" s="210"/>
      <c r="Y205" s="210"/>
      <c r="Z205" s="210"/>
      <c r="AA205" s="211" t="s">
        <v>63</v>
      </c>
      <c r="AB205" s="211" t="s">
        <v>64</v>
      </c>
      <c r="AC205" s="211" t="s">
        <v>154</v>
      </c>
      <c r="AD205" s="211" t="s">
        <v>160</v>
      </c>
      <c r="AE205" s="211" t="s">
        <v>156</v>
      </c>
      <c r="AF205" s="211">
        <v>147789</v>
      </c>
      <c r="AG205" s="211" t="s">
        <v>141</v>
      </c>
      <c r="AH205" s="211">
        <v>11</v>
      </c>
      <c r="AI205" s="211" t="s">
        <v>69</v>
      </c>
      <c r="AJ205" s="211">
        <v>11</v>
      </c>
      <c r="AK205" s="211">
        <v>4340</v>
      </c>
      <c r="AL205" s="211">
        <v>4340</v>
      </c>
      <c r="AM205" s="211">
        <v>311</v>
      </c>
      <c r="AN205" s="212">
        <v>0.96581317947099998</v>
      </c>
      <c r="AO205" s="213">
        <v>1</v>
      </c>
      <c r="AP205" s="214">
        <f t="shared" si="15"/>
        <v>0.96581317947099998</v>
      </c>
      <c r="AQ205" s="214">
        <v>3.971822</v>
      </c>
      <c r="AR205" s="215">
        <v>0.13963999999999999</v>
      </c>
      <c r="AS205" s="214">
        <f t="shared" si="16"/>
        <v>3.8360380341128661</v>
      </c>
      <c r="AT205" s="214">
        <f t="shared" si="17"/>
        <v>0.13486615238133043</v>
      </c>
      <c r="AU205" s="213">
        <v>0.99</v>
      </c>
      <c r="AV205" s="213">
        <v>0.99</v>
      </c>
      <c r="AW205" s="214">
        <f t="shared" si="18"/>
        <v>3.7976776537717374</v>
      </c>
      <c r="AX205" s="214">
        <f t="shared" si="19"/>
        <v>0.13351749085751713</v>
      </c>
    </row>
    <row r="206" spans="1:50">
      <c r="A206" s="211">
        <v>20</v>
      </c>
      <c r="B206" s="211" t="s">
        <v>153</v>
      </c>
      <c r="C206" s="211" t="s">
        <v>153</v>
      </c>
      <c r="D206" s="211" t="s">
        <v>52</v>
      </c>
      <c r="E206" s="211" t="s">
        <v>53</v>
      </c>
      <c r="F206" s="211" t="s">
        <v>54</v>
      </c>
      <c r="G206" s="211" t="s">
        <v>55</v>
      </c>
      <c r="H206" s="210"/>
      <c r="I206" s="211" t="s">
        <v>136</v>
      </c>
      <c r="J206" s="210"/>
      <c r="K206" s="211">
        <v>0</v>
      </c>
      <c r="L206" s="211">
        <v>0</v>
      </c>
      <c r="M206" s="212">
        <v>0</v>
      </c>
      <c r="N206" s="212">
        <v>0</v>
      </c>
      <c r="O206" s="210"/>
      <c r="P206" s="210"/>
      <c r="Q206" s="211" t="s">
        <v>137</v>
      </c>
      <c r="R206" s="212">
        <v>109.13</v>
      </c>
      <c r="S206" s="212">
        <v>109.13</v>
      </c>
      <c r="T206" s="210"/>
      <c r="U206" s="210"/>
      <c r="V206" s="210"/>
      <c r="W206" s="210"/>
      <c r="X206" s="210"/>
      <c r="Y206" s="210"/>
      <c r="Z206" s="210"/>
      <c r="AA206" s="211" t="s">
        <v>63</v>
      </c>
      <c r="AB206" s="211" t="s">
        <v>64</v>
      </c>
      <c r="AC206" s="211" t="s">
        <v>154</v>
      </c>
      <c r="AD206" s="211" t="s">
        <v>160</v>
      </c>
      <c r="AE206" s="211" t="s">
        <v>156</v>
      </c>
      <c r="AF206" s="211">
        <v>147969</v>
      </c>
      <c r="AG206" s="211" t="s">
        <v>141</v>
      </c>
      <c r="AH206" s="211">
        <v>11</v>
      </c>
      <c r="AI206" s="211" t="s">
        <v>70</v>
      </c>
      <c r="AJ206" s="211">
        <v>13</v>
      </c>
      <c r="AK206" s="211">
        <v>6410</v>
      </c>
      <c r="AL206" s="211">
        <v>6410</v>
      </c>
      <c r="AM206" s="211">
        <v>313</v>
      </c>
      <c r="AN206" s="212">
        <v>0.77743004761699996</v>
      </c>
      <c r="AO206" s="213">
        <v>0.73199999999999998</v>
      </c>
      <c r="AP206" s="214">
        <f t="shared" si="15"/>
        <v>0.56907879485564394</v>
      </c>
      <c r="AQ206" s="214">
        <v>2.5736889999999999</v>
      </c>
      <c r="AR206" s="215">
        <v>8.6800000000000002E-2</v>
      </c>
      <c r="AS206" s="214">
        <f t="shared" si="16"/>
        <v>1.4646318344532274</v>
      </c>
      <c r="AT206" s="214">
        <f t="shared" si="17"/>
        <v>4.9396039393469898E-2</v>
      </c>
      <c r="AU206" s="213">
        <v>0.99</v>
      </c>
      <c r="AV206" s="213">
        <v>0.99</v>
      </c>
      <c r="AW206" s="214">
        <f t="shared" si="18"/>
        <v>1.4499855161086952</v>
      </c>
      <c r="AX206" s="214">
        <f t="shared" si="19"/>
        <v>4.8902078999535199E-2</v>
      </c>
    </row>
    <row r="207" spans="1:50">
      <c r="A207" s="211">
        <v>20</v>
      </c>
      <c r="B207" s="211" t="s">
        <v>153</v>
      </c>
      <c r="C207" s="211" t="s">
        <v>153</v>
      </c>
      <c r="D207" s="211" t="s">
        <v>52</v>
      </c>
      <c r="E207" s="211" t="s">
        <v>53</v>
      </c>
      <c r="F207" s="211" t="s">
        <v>54</v>
      </c>
      <c r="G207" s="211" t="s">
        <v>55</v>
      </c>
      <c r="H207" s="210"/>
      <c r="I207" s="211" t="s">
        <v>136</v>
      </c>
      <c r="J207" s="210"/>
      <c r="K207" s="211">
        <v>0</v>
      </c>
      <c r="L207" s="211">
        <v>0</v>
      </c>
      <c r="M207" s="212">
        <v>0</v>
      </c>
      <c r="N207" s="212">
        <v>0</v>
      </c>
      <c r="O207" s="210"/>
      <c r="P207" s="210"/>
      <c r="Q207" s="211" t="s">
        <v>137</v>
      </c>
      <c r="R207" s="212">
        <v>109.13</v>
      </c>
      <c r="S207" s="212">
        <v>109.13</v>
      </c>
      <c r="T207" s="210"/>
      <c r="U207" s="210"/>
      <c r="V207" s="210"/>
      <c r="W207" s="210"/>
      <c r="X207" s="210"/>
      <c r="Y207" s="210"/>
      <c r="Z207" s="210"/>
      <c r="AA207" s="211" t="s">
        <v>63</v>
      </c>
      <c r="AB207" s="211" t="s">
        <v>64</v>
      </c>
      <c r="AC207" s="211" t="s">
        <v>154</v>
      </c>
      <c r="AD207" s="211" t="s">
        <v>160</v>
      </c>
      <c r="AE207" s="211" t="s">
        <v>156</v>
      </c>
      <c r="AF207" s="211">
        <v>147967</v>
      </c>
      <c r="AG207" s="211" t="s">
        <v>141</v>
      </c>
      <c r="AH207" s="211">
        <v>11</v>
      </c>
      <c r="AI207" s="211" t="s">
        <v>69</v>
      </c>
      <c r="AJ207" s="211">
        <v>11</v>
      </c>
      <c r="AK207" s="211">
        <v>4340</v>
      </c>
      <c r="AL207" s="211">
        <v>4340</v>
      </c>
      <c r="AM207" s="211">
        <v>311</v>
      </c>
      <c r="AN207" s="212">
        <v>0.12765641610699999</v>
      </c>
      <c r="AO207" s="213">
        <v>1</v>
      </c>
      <c r="AP207" s="214">
        <f t="shared" si="15"/>
        <v>0.12765641610699999</v>
      </c>
      <c r="AQ207" s="214">
        <v>3.971822</v>
      </c>
      <c r="AR207" s="215">
        <v>0.13963999999999999</v>
      </c>
      <c r="AS207" s="214">
        <f t="shared" si="16"/>
        <v>0.50702856193493695</v>
      </c>
      <c r="AT207" s="214">
        <f t="shared" si="17"/>
        <v>1.7825941945181476E-2</v>
      </c>
      <c r="AU207" s="213">
        <v>0.99</v>
      </c>
      <c r="AV207" s="213">
        <v>0.99</v>
      </c>
      <c r="AW207" s="214">
        <f t="shared" si="18"/>
        <v>0.50195827631558754</v>
      </c>
      <c r="AX207" s="214">
        <f t="shared" si="19"/>
        <v>1.7647682525729663E-2</v>
      </c>
    </row>
    <row r="208" spans="1:50">
      <c r="A208" s="211">
        <v>20</v>
      </c>
      <c r="B208" s="211" t="s">
        <v>153</v>
      </c>
      <c r="C208" s="211" t="s">
        <v>153</v>
      </c>
      <c r="D208" s="211" t="s">
        <v>52</v>
      </c>
      <c r="E208" s="211" t="s">
        <v>53</v>
      </c>
      <c r="F208" s="211" t="s">
        <v>54</v>
      </c>
      <c r="G208" s="211" t="s">
        <v>55</v>
      </c>
      <c r="H208" s="210"/>
      <c r="I208" s="211" t="s">
        <v>136</v>
      </c>
      <c r="J208" s="210"/>
      <c r="K208" s="211">
        <v>0</v>
      </c>
      <c r="L208" s="211">
        <v>0</v>
      </c>
      <c r="M208" s="212">
        <v>0</v>
      </c>
      <c r="N208" s="212">
        <v>0</v>
      </c>
      <c r="O208" s="210"/>
      <c r="P208" s="210"/>
      <c r="Q208" s="211" t="s">
        <v>137</v>
      </c>
      <c r="R208" s="212">
        <v>109.13</v>
      </c>
      <c r="S208" s="212">
        <v>109.13</v>
      </c>
      <c r="T208" s="210"/>
      <c r="U208" s="210"/>
      <c r="V208" s="210"/>
      <c r="W208" s="210"/>
      <c r="X208" s="210"/>
      <c r="Y208" s="210"/>
      <c r="Z208" s="210"/>
      <c r="AA208" s="211" t="s">
        <v>63</v>
      </c>
      <c r="AB208" s="211" t="s">
        <v>64</v>
      </c>
      <c r="AC208" s="211" t="s">
        <v>154</v>
      </c>
      <c r="AD208" s="211" t="s">
        <v>160</v>
      </c>
      <c r="AE208" s="211" t="s">
        <v>156</v>
      </c>
      <c r="AF208" s="211">
        <v>146751</v>
      </c>
      <c r="AG208" s="211" t="s">
        <v>141</v>
      </c>
      <c r="AH208" s="211">
        <v>11</v>
      </c>
      <c r="AI208" s="211" t="s">
        <v>69</v>
      </c>
      <c r="AJ208" s="211">
        <v>11</v>
      </c>
      <c r="AK208" s="211">
        <v>4340</v>
      </c>
      <c r="AL208" s="211">
        <v>4340</v>
      </c>
      <c r="AM208" s="211">
        <v>311</v>
      </c>
      <c r="AN208" s="212">
        <v>0.211200944753</v>
      </c>
      <c r="AO208" s="213">
        <v>1</v>
      </c>
      <c r="AP208" s="214">
        <f t="shared" si="15"/>
        <v>0.211200944753</v>
      </c>
      <c r="AQ208" s="214">
        <v>3.971822</v>
      </c>
      <c r="AR208" s="215">
        <v>0.13963999999999999</v>
      </c>
      <c r="AS208" s="214">
        <f t="shared" si="16"/>
        <v>0.83885255879074994</v>
      </c>
      <c r="AT208" s="214">
        <f t="shared" si="17"/>
        <v>2.9492099925308917E-2</v>
      </c>
      <c r="AU208" s="213">
        <v>0.99</v>
      </c>
      <c r="AV208" s="213">
        <v>0.99</v>
      </c>
      <c r="AW208" s="214">
        <f t="shared" si="18"/>
        <v>0.83046403320284246</v>
      </c>
      <c r="AX208" s="214">
        <f t="shared" si="19"/>
        <v>2.9197178926055826E-2</v>
      </c>
    </row>
    <row r="209" spans="1:50">
      <c r="A209" s="211">
        <v>20</v>
      </c>
      <c r="B209" s="211" t="s">
        <v>153</v>
      </c>
      <c r="C209" s="211" t="s">
        <v>153</v>
      </c>
      <c r="D209" s="211" t="s">
        <v>52</v>
      </c>
      <c r="E209" s="211" t="s">
        <v>53</v>
      </c>
      <c r="F209" s="211" t="s">
        <v>54</v>
      </c>
      <c r="G209" s="211" t="s">
        <v>55</v>
      </c>
      <c r="H209" s="210"/>
      <c r="I209" s="211" t="s">
        <v>136</v>
      </c>
      <c r="J209" s="210"/>
      <c r="K209" s="211">
        <v>0</v>
      </c>
      <c r="L209" s="211">
        <v>0</v>
      </c>
      <c r="M209" s="212">
        <v>0</v>
      </c>
      <c r="N209" s="212">
        <v>0</v>
      </c>
      <c r="O209" s="210"/>
      <c r="P209" s="210"/>
      <c r="Q209" s="211" t="s">
        <v>137</v>
      </c>
      <c r="R209" s="212">
        <v>109.13</v>
      </c>
      <c r="S209" s="212">
        <v>109.13</v>
      </c>
      <c r="T209" s="210"/>
      <c r="U209" s="210"/>
      <c r="V209" s="210"/>
      <c r="W209" s="210"/>
      <c r="X209" s="210"/>
      <c r="Y209" s="210"/>
      <c r="Z209" s="210"/>
      <c r="AA209" s="211" t="s">
        <v>63</v>
      </c>
      <c r="AB209" s="211" t="s">
        <v>64</v>
      </c>
      <c r="AC209" s="211" t="s">
        <v>154</v>
      </c>
      <c r="AD209" s="211" t="s">
        <v>160</v>
      </c>
      <c r="AE209" s="211" t="s">
        <v>156</v>
      </c>
      <c r="AF209" s="211">
        <v>146840</v>
      </c>
      <c r="AG209" s="211" t="s">
        <v>141</v>
      </c>
      <c r="AH209" s="211">
        <v>11</v>
      </c>
      <c r="AI209" s="211" t="s">
        <v>70</v>
      </c>
      <c r="AJ209" s="211">
        <v>13</v>
      </c>
      <c r="AK209" s="211">
        <v>6460</v>
      </c>
      <c r="AL209" s="211">
        <v>6460</v>
      </c>
      <c r="AM209" s="211">
        <v>313</v>
      </c>
      <c r="AN209" s="212">
        <v>7.5489007326500004E-2</v>
      </c>
      <c r="AO209" s="213">
        <v>0.73199999999999998</v>
      </c>
      <c r="AP209" s="214">
        <f t="shared" si="15"/>
        <v>5.5257953362998005E-2</v>
      </c>
      <c r="AQ209" s="214">
        <v>2.5736889999999999</v>
      </c>
      <c r="AR209" s="215">
        <v>8.6800000000000002E-2</v>
      </c>
      <c r="AS209" s="214">
        <f t="shared" si="16"/>
        <v>0.14221678673286098</v>
      </c>
      <c r="AT209" s="214">
        <f t="shared" si="17"/>
        <v>4.7963903519082267E-3</v>
      </c>
      <c r="AU209" s="213">
        <v>0.99</v>
      </c>
      <c r="AV209" s="213">
        <v>0.99</v>
      </c>
      <c r="AW209" s="214">
        <f t="shared" si="18"/>
        <v>0.14079461886553238</v>
      </c>
      <c r="AX209" s="214">
        <f t="shared" si="19"/>
        <v>4.7484264483891444E-3</v>
      </c>
    </row>
    <row r="210" spans="1:50">
      <c r="A210" s="211">
        <v>20</v>
      </c>
      <c r="B210" s="211" t="s">
        <v>153</v>
      </c>
      <c r="C210" s="211" t="s">
        <v>153</v>
      </c>
      <c r="D210" s="211" t="s">
        <v>52</v>
      </c>
      <c r="E210" s="211" t="s">
        <v>53</v>
      </c>
      <c r="F210" s="211" t="s">
        <v>54</v>
      </c>
      <c r="G210" s="211" t="s">
        <v>55</v>
      </c>
      <c r="H210" s="210"/>
      <c r="I210" s="211" t="s">
        <v>136</v>
      </c>
      <c r="J210" s="210"/>
      <c r="K210" s="211">
        <v>0</v>
      </c>
      <c r="L210" s="211">
        <v>0</v>
      </c>
      <c r="M210" s="212">
        <v>0</v>
      </c>
      <c r="N210" s="212">
        <v>0</v>
      </c>
      <c r="O210" s="210"/>
      <c r="P210" s="210"/>
      <c r="Q210" s="211" t="s">
        <v>137</v>
      </c>
      <c r="R210" s="212">
        <v>109.13</v>
      </c>
      <c r="S210" s="212">
        <v>109.13</v>
      </c>
      <c r="T210" s="210"/>
      <c r="U210" s="210"/>
      <c r="V210" s="210"/>
      <c r="W210" s="210"/>
      <c r="X210" s="210"/>
      <c r="Y210" s="210"/>
      <c r="Z210" s="210"/>
      <c r="AA210" s="211" t="s">
        <v>63</v>
      </c>
      <c r="AB210" s="211" t="s">
        <v>64</v>
      </c>
      <c r="AC210" s="211" t="s">
        <v>154</v>
      </c>
      <c r="AD210" s="211" t="s">
        <v>160</v>
      </c>
      <c r="AE210" s="211" t="s">
        <v>156</v>
      </c>
      <c r="AF210" s="211">
        <v>146996</v>
      </c>
      <c r="AG210" s="211" t="s">
        <v>141</v>
      </c>
      <c r="AH210" s="211">
        <v>11</v>
      </c>
      <c r="AI210" s="211" t="s">
        <v>70</v>
      </c>
      <c r="AJ210" s="211">
        <v>13</v>
      </c>
      <c r="AK210" s="211">
        <v>6460</v>
      </c>
      <c r="AL210" s="211">
        <v>6460</v>
      </c>
      <c r="AM210" s="211">
        <v>313</v>
      </c>
      <c r="AN210" s="212">
        <v>2.5383580732999999E-3</v>
      </c>
      <c r="AO210" s="213">
        <v>0.73199999999999998</v>
      </c>
      <c r="AP210" s="214">
        <f t="shared" si="15"/>
        <v>1.8580781096555999E-3</v>
      </c>
      <c r="AQ210" s="214">
        <v>2.5736889999999999</v>
      </c>
      <c r="AR210" s="215">
        <v>8.6800000000000002E-2</v>
      </c>
      <c r="AS210" s="214">
        <f t="shared" si="16"/>
        <v>4.7821151919614112E-3</v>
      </c>
      <c r="AT210" s="214">
        <f t="shared" si="17"/>
        <v>1.6128117991810606E-4</v>
      </c>
      <c r="AU210" s="213">
        <v>0.99</v>
      </c>
      <c r="AV210" s="213">
        <v>0.99</v>
      </c>
      <c r="AW210" s="214">
        <f t="shared" si="18"/>
        <v>4.7342940400417971E-3</v>
      </c>
      <c r="AX210" s="214">
        <f t="shared" si="19"/>
        <v>1.5966836811892501E-4</v>
      </c>
    </row>
    <row r="211" spans="1:50">
      <c r="A211" s="211">
        <v>20</v>
      </c>
      <c r="B211" s="211" t="s">
        <v>153</v>
      </c>
      <c r="C211" s="211" t="s">
        <v>153</v>
      </c>
      <c r="D211" s="211" t="s">
        <v>52</v>
      </c>
      <c r="E211" s="211" t="s">
        <v>53</v>
      </c>
      <c r="F211" s="211" t="s">
        <v>54</v>
      </c>
      <c r="G211" s="211" t="s">
        <v>55</v>
      </c>
      <c r="H211" s="210"/>
      <c r="I211" s="211" t="s">
        <v>136</v>
      </c>
      <c r="J211" s="210"/>
      <c r="K211" s="211">
        <v>0</v>
      </c>
      <c r="L211" s="211">
        <v>0</v>
      </c>
      <c r="M211" s="212">
        <v>0</v>
      </c>
      <c r="N211" s="212">
        <v>0</v>
      </c>
      <c r="O211" s="210"/>
      <c r="P211" s="210"/>
      <c r="Q211" s="211" t="s">
        <v>137</v>
      </c>
      <c r="R211" s="212">
        <v>109.13</v>
      </c>
      <c r="S211" s="212">
        <v>109.13</v>
      </c>
      <c r="T211" s="210"/>
      <c r="U211" s="210"/>
      <c r="V211" s="210"/>
      <c r="W211" s="210"/>
      <c r="X211" s="210"/>
      <c r="Y211" s="210"/>
      <c r="Z211" s="210"/>
      <c r="AA211" s="211" t="s">
        <v>63</v>
      </c>
      <c r="AB211" s="211" t="s">
        <v>64</v>
      </c>
      <c r="AC211" s="211" t="s">
        <v>154</v>
      </c>
      <c r="AD211" s="211" t="s">
        <v>160</v>
      </c>
      <c r="AE211" s="211" t="s">
        <v>156</v>
      </c>
      <c r="AF211" s="211">
        <v>146767</v>
      </c>
      <c r="AG211" s="211" t="s">
        <v>141</v>
      </c>
      <c r="AH211" s="211">
        <v>11</v>
      </c>
      <c r="AI211" s="211" t="s">
        <v>90</v>
      </c>
      <c r="AJ211" s="211">
        <v>7</v>
      </c>
      <c r="AK211" s="211">
        <v>2130</v>
      </c>
      <c r="AL211" s="211">
        <v>2130</v>
      </c>
      <c r="AM211" s="211">
        <v>307</v>
      </c>
      <c r="AN211" s="212">
        <v>0.30687894479700001</v>
      </c>
      <c r="AO211" s="213">
        <v>1</v>
      </c>
      <c r="AP211" s="214">
        <f t="shared" si="15"/>
        <v>0.30687894479700001</v>
      </c>
      <c r="AQ211" s="214">
        <v>6.7672369999999997</v>
      </c>
      <c r="AR211" s="215">
        <v>1.1517599999999999</v>
      </c>
      <c r="AS211" s="214">
        <f t="shared" si="16"/>
        <v>2.0767225497512158</v>
      </c>
      <c r="AT211" s="214">
        <f t="shared" si="17"/>
        <v>0.35345089345939268</v>
      </c>
      <c r="AU211" s="213">
        <v>0.99</v>
      </c>
      <c r="AV211" s="213">
        <v>0.99</v>
      </c>
      <c r="AW211" s="214">
        <f t="shared" si="18"/>
        <v>2.0559553242537039</v>
      </c>
      <c r="AX211" s="214">
        <f t="shared" si="19"/>
        <v>0.34991638452479873</v>
      </c>
    </row>
    <row r="212" spans="1:50">
      <c r="A212" s="211">
        <v>20</v>
      </c>
      <c r="B212" s="211" t="s">
        <v>153</v>
      </c>
      <c r="C212" s="211" t="s">
        <v>153</v>
      </c>
      <c r="D212" s="211" t="s">
        <v>52</v>
      </c>
      <c r="E212" s="211" t="s">
        <v>53</v>
      </c>
      <c r="F212" s="211" t="s">
        <v>54</v>
      </c>
      <c r="G212" s="211" t="s">
        <v>55</v>
      </c>
      <c r="H212" s="210"/>
      <c r="I212" s="211" t="s">
        <v>136</v>
      </c>
      <c r="J212" s="210"/>
      <c r="K212" s="211">
        <v>0</v>
      </c>
      <c r="L212" s="211">
        <v>0</v>
      </c>
      <c r="M212" s="212">
        <v>0</v>
      </c>
      <c r="N212" s="212">
        <v>0</v>
      </c>
      <c r="O212" s="210"/>
      <c r="P212" s="210"/>
      <c r="Q212" s="211" t="s">
        <v>137</v>
      </c>
      <c r="R212" s="212">
        <v>109.13</v>
      </c>
      <c r="S212" s="212">
        <v>109.13</v>
      </c>
      <c r="T212" s="210"/>
      <c r="U212" s="210"/>
      <c r="V212" s="210"/>
      <c r="W212" s="210"/>
      <c r="X212" s="210"/>
      <c r="Y212" s="210"/>
      <c r="Z212" s="210"/>
      <c r="AA212" s="211" t="s">
        <v>63</v>
      </c>
      <c r="AB212" s="211" t="s">
        <v>64</v>
      </c>
      <c r="AC212" s="211" t="s">
        <v>154</v>
      </c>
      <c r="AD212" s="211" t="s">
        <v>160</v>
      </c>
      <c r="AE212" s="211" t="s">
        <v>156</v>
      </c>
      <c r="AF212" s="211">
        <v>147681</v>
      </c>
      <c r="AG212" s="211" t="s">
        <v>141</v>
      </c>
      <c r="AH212" s="211">
        <v>11</v>
      </c>
      <c r="AI212" s="211" t="s">
        <v>70</v>
      </c>
      <c r="AJ212" s="211">
        <v>13</v>
      </c>
      <c r="AK212" s="211">
        <v>6300</v>
      </c>
      <c r="AL212" s="211">
        <v>6300</v>
      </c>
      <c r="AM212" s="211">
        <v>313</v>
      </c>
      <c r="AN212" s="212">
        <v>0.60606574926400003</v>
      </c>
      <c r="AO212" s="213">
        <v>0.73199999999999998</v>
      </c>
      <c r="AP212" s="214">
        <f t="shared" si="15"/>
        <v>0.44364012846124801</v>
      </c>
      <c r="AQ212" s="214">
        <v>2.5736889999999999</v>
      </c>
      <c r="AR212" s="215">
        <v>8.6800000000000002E-2</v>
      </c>
      <c r="AS212" s="214">
        <f t="shared" si="16"/>
        <v>1.141791718579301</v>
      </c>
      <c r="AT212" s="214">
        <f t="shared" si="17"/>
        <v>3.8507963150436329E-2</v>
      </c>
      <c r="AU212" s="213">
        <v>0.99</v>
      </c>
      <c r="AV212" s="213">
        <v>0.99</v>
      </c>
      <c r="AW212" s="214">
        <f t="shared" si="18"/>
        <v>1.1303738013935078</v>
      </c>
      <c r="AX212" s="214">
        <f t="shared" si="19"/>
        <v>3.8122883518931963E-2</v>
      </c>
    </row>
    <row r="213" spans="1:50">
      <c r="A213" s="211">
        <v>20</v>
      </c>
      <c r="B213" s="211" t="s">
        <v>153</v>
      </c>
      <c r="C213" s="211" t="s">
        <v>153</v>
      </c>
      <c r="D213" s="211" t="s">
        <v>52</v>
      </c>
      <c r="E213" s="211" t="s">
        <v>53</v>
      </c>
      <c r="F213" s="211" t="s">
        <v>54</v>
      </c>
      <c r="G213" s="211" t="s">
        <v>55</v>
      </c>
      <c r="H213" s="210"/>
      <c r="I213" s="211" t="s">
        <v>136</v>
      </c>
      <c r="J213" s="210"/>
      <c r="K213" s="211">
        <v>0</v>
      </c>
      <c r="L213" s="211">
        <v>0</v>
      </c>
      <c r="M213" s="212">
        <v>0</v>
      </c>
      <c r="N213" s="212">
        <v>0</v>
      </c>
      <c r="O213" s="210"/>
      <c r="P213" s="210"/>
      <c r="Q213" s="211" t="s">
        <v>137</v>
      </c>
      <c r="R213" s="212">
        <v>109.13</v>
      </c>
      <c r="S213" s="212">
        <v>109.13</v>
      </c>
      <c r="T213" s="210"/>
      <c r="U213" s="210"/>
      <c r="V213" s="210"/>
      <c r="W213" s="210"/>
      <c r="X213" s="210"/>
      <c r="Y213" s="210"/>
      <c r="Z213" s="210"/>
      <c r="AA213" s="211" t="s">
        <v>63</v>
      </c>
      <c r="AB213" s="211" t="s">
        <v>64</v>
      </c>
      <c r="AC213" s="211" t="s">
        <v>154</v>
      </c>
      <c r="AD213" s="211" t="s">
        <v>160</v>
      </c>
      <c r="AE213" s="211" t="s">
        <v>156</v>
      </c>
      <c r="AF213" s="211">
        <v>147777</v>
      </c>
      <c r="AG213" s="211" t="s">
        <v>141</v>
      </c>
      <c r="AH213" s="211">
        <v>11</v>
      </c>
      <c r="AI213" s="211" t="s">
        <v>70</v>
      </c>
      <c r="AJ213" s="211">
        <v>13</v>
      </c>
      <c r="AK213" s="211">
        <v>6410</v>
      </c>
      <c r="AL213" s="211">
        <v>6410</v>
      </c>
      <c r="AM213" s="211">
        <v>313</v>
      </c>
      <c r="AN213" s="212">
        <v>2.4801016072599998E-3</v>
      </c>
      <c r="AO213" s="213">
        <v>0.73199999999999998</v>
      </c>
      <c r="AP213" s="214">
        <f t="shared" si="15"/>
        <v>1.8154343765143198E-3</v>
      </c>
      <c r="AQ213" s="214">
        <v>2.5736889999999999</v>
      </c>
      <c r="AR213" s="215">
        <v>8.6800000000000002E-2</v>
      </c>
      <c r="AS213" s="214">
        <f t="shared" si="16"/>
        <v>4.6723634850567627E-3</v>
      </c>
      <c r="AT213" s="214">
        <f t="shared" si="17"/>
        <v>1.5757970388144296E-4</v>
      </c>
      <c r="AU213" s="213">
        <v>0.99</v>
      </c>
      <c r="AV213" s="213">
        <v>0.99</v>
      </c>
      <c r="AW213" s="214">
        <f t="shared" si="18"/>
        <v>4.6256398502061953E-3</v>
      </c>
      <c r="AX213" s="214">
        <f t="shared" si="19"/>
        <v>1.5600390684262854E-4</v>
      </c>
    </row>
    <row r="214" spans="1:50">
      <c r="A214" s="211">
        <v>20</v>
      </c>
      <c r="B214" s="211" t="s">
        <v>153</v>
      </c>
      <c r="C214" s="211" t="s">
        <v>153</v>
      </c>
      <c r="D214" s="211" t="s">
        <v>52</v>
      </c>
      <c r="E214" s="211" t="s">
        <v>53</v>
      </c>
      <c r="F214" s="211" t="s">
        <v>54</v>
      </c>
      <c r="G214" s="211" t="s">
        <v>55</v>
      </c>
      <c r="H214" s="210"/>
      <c r="I214" s="211" t="s">
        <v>136</v>
      </c>
      <c r="J214" s="210"/>
      <c r="K214" s="211">
        <v>0</v>
      </c>
      <c r="L214" s="211">
        <v>0</v>
      </c>
      <c r="M214" s="212">
        <v>0</v>
      </c>
      <c r="N214" s="212">
        <v>0</v>
      </c>
      <c r="O214" s="210"/>
      <c r="P214" s="210"/>
      <c r="Q214" s="211" t="s">
        <v>137</v>
      </c>
      <c r="R214" s="212">
        <v>109.13</v>
      </c>
      <c r="S214" s="212">
        <v>109.13</v>
      </c>
      <c r="T214" s="210"/>
      <c r="U214" s="210"/>
      <c r="V214" s="210"/>
      <c r="W214" s="210"/>
      <c r="X214" s="210"/>
      <c r="Y214" s="210"/>
      <c r="Z214" s="210"/>
      <c r="AA214" s="211" t="s">
        <v>63</v>
      </c>
      <c r="AB214" s="211" t="s">
        <v>64</v>
      </c>
      <c r="AC214" s="211" t="s">
        <v>154</v>
      </c>
      <c r="AD214" s="211" t="s">
        <v>160</v>
      </c>
      <c r="AE214" s="211" t="s">
        <v>156</v>
      </c>
      <c r="AF214" s="211">
        <v>147789</v>
      </c>
      <c r="AG214" s="211" t="s">
        <v>141</v>
      </c>
      <c r="AH214" s="211">
        <v>11</v>
      </c>
      <c r="AI214" s="211" t="s">
        <v>69</v>
      </c>
      <c r="AJ214" s="211">
        <v>11</v>
      </c>
      <c r="AK214" s="211">
        <v>4340</v>
      </c>
      <c r="AL214" s="211">
        <v>4340</v>
      </c>
      <c r="AM214" s="211">
        <v>311</v>
      </c>
      <c r="AN214" s="212">
        <v>0.37778429932399998</v>
      </c>
      <c r="AO214" s="213">
        <v>1</v>
      </c>
      <c r="AP214" s="214">
        <f t="shared" si="15"/>
        <v>0.37778429932399998</v>
      </c>
      <c r="AQ214" s="214">
        <v>3.971822</v>
      </c>
      <c r="AR214" s="215">
        <v>0.13963999999999999</v>
      </c>
      <c r="AS214" s="214">
        <f t="shared" si="16"/>
        <v>1.5004919913096482</v>
      </c>
      <c r="AT214" s="214">
        <f t="shared" si="17"/>
        <v>5.2753799557603349E-2</v>
      </c>
      <c r="AU214" s="213">
        <v>0.99</v>
      </c>
      <c r="AV214" s="213">
        <v>0.99</v>
      </c>
      <c r="AW214" s="214">
        <f t="shared" si="18"/>
        <v>1.4854870713965516</v>
      </c>
      <c r="AX214" s="214">
        <f t="shared" si="19"/>
        <v>5.2226261562027317E-2</v>
      </c>
    </row>
    <row r="215" spans="1:50">
      <c r="A215" s="211">
        <v>20</v>
      </c>
      <c r="B215" s="211" t="s">
        <v>153</v>
      </c>
      <c r="C215" s="211" t="s">
        <v>153</v>
      </c>
      <c r="D215" s="211" t="s">
        <v>52</v>
      </c>
      <c r="E215" s="211" t="s">
        <v>53</v>
      </c>
      <c r="F215" s="211" t="s">
        <v>54</v>
      </c>
      <c r="G215" s="211" t="s">
        <v>55</v>
      </c>
      <c r="H215" s="210"/>
      <c r="I215" s="211" t="s">
        <v>136</v>
      </c>
      <c r="J215" s="210"/>
      <c r="K215" s="211">
        <v>0</v>
      </c>
      <c r="L215" s="211">
        <v>0</v>
      </c>
      <c r="M215" s="212">
        <v>0</v>
      </c>
      <c r="N215" s="212">
        <v>0</v>
      </c>
      <c r="O215" s="210"/>
      <c r="P215" s="210"/>
      <c r="Q215" s="211" t="s">
        <v>137</v>
      </c>
      <c r="R215" s="212">
        <v>109.13</v>
      </c>
      <c r="S215" s="212">
        <v>109.13</v>
      </c>
      <c r="T215" s="210"/>
      <c r="U215" s="210"/>
      <c r="V215" s="210"/>
      <c r="W215" s="210"/>
      <c r="X215" s="210"/>
      <c r="Y215" s="210"/>
      <c r="Z215" s="210"/>
      <c r="AA215" s="211" t="s">
        <v>63</v>
      </c>
      <c r="AB215" s="211" t="s">
        <v>64</v>
      </c>
      <c r="AC215" s="211" t="s">
        <v>154</v>
      </c>
      <c r="AD215" s="211" t="s">
        <v>160</v>
      </c>
      <c r="AE215" s="211" t="s">
        <v>156</v>
      </c>
      <c r="AF215" s="211">
        <v>147967</v>
      </c>
      <c r="AG215" s="211" t="s">
        <v>141</v>
      </c>
      <c r="AH215" s="211">
        <v>11</v>
      </c>
      <c r="AI215" s="211" t="s">
        <v>69</v>
      </c>
      <c r="AJ215" s="211">
        <v>11</v>
      </c>
      <c r="AK215" s="211">
        <v>4340</v>
      </c>
      <c r="AL215" s="211">
        <v>4340</v>
      </c>
      <c r="AM215" s="211">
        <v>311</v>
      </c>
      <c r="AN215" s="212">
        <v>0.493319763154</v>
      </c>
      <c r="AO215" s="213">
        <v>1</v>
      </c>
      <c r="AP215" s="214">
        <f t="shared" si="15"/>
        <v>0.493319763154</v>
      </c>
      <c r="AQ215" s="214">
        <v>3.971822</v>
      </c>
      <c r="AR215" s="215">
        <v>0.13963999999999999</v>
      </c>
      <c r="AS215" s="214">
        <f t="shared" si="16"/>
        <v>1.9593782883298465</v>
      </c>
      <c r="AT215" s="214">
        <f t="shared" si="17"/>
        <v>6.8887171726824556E-2</v>
      </c>
      <c r="AU215" s="213">
        <v>0.99</v>
      </c>
      <c r="AV215" s="213">
        <v>0.99</v>
      </c>
      <c r="AW215" s="214">
        <f t="shared" si="18"/>
        <v>1.9397845054465481</v>
      </c>
      <c r="AX215" s="214">
        <f t="shared" si="19"/>
        <v>6.8198300009556304E-2</v>
      </c>
    </row>
    <row r="216" spans="1:50">
      <c r="AP216" s="214">
        <f>SUM(AP2:AP215)</f>
        <v>48.18980776140522</v>
      </c>
      <c r="AW216" s="214">
        <f>SUM(AW2:AW215)</f>
        <v>218.81463422731656</v>
      </c>
      <c r="AX216" s="214">
        <f>SUM(AX2:AX215)</f>
        <v>24.711722134617204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U27"/>
  <sheetViews>
    <sheetView topLeftCell="X1" workbookViewId="0">
      <selection activeCell="AT2" sqref="AT2:AT27"/>
    </sheetView>
  </sheetViews>
  <sheetFormatPr defaultRowHeight="15"/>
  <cols>
    <col min="1" max="1" width="3" bestFit="1" customWidth="1"/>
    <col min="2" max="2" width="10.85546875" bestFit="1" customWidth="1"/>
    <col min="3" max="3" width="25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5.71093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22</v>
      </c>
      <c r="B2" s="211" t="s">
        <v>170</v>
      </c>
      <c r="C2" s="211" t="s">
        <v>169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168</v>
      </c>
      <c r="J2" s="211"/>
      <c r="K2" s="211">
        <v>0</v>
      </c>
      <c r="L2" s="211">
        <v>0</v>
      </c>
      <c r="M2" s="212">
        <v>-81.36336</v>
      </c>
      <c r="N2" s="212">
        <v>28.758420000000001</v>
      </c>
      <c r="O2" s="211" t="s">
        <v>167</v>
      </c>
      <c r="P2" s="211" t="s">
        <v>137</v>
      </c>
      <c r="Q2" s="211" t="s">
        <v>166</v>
      </c>
      <c r="R2" s="212">
        <v>25.57</v>
      </c>
      <c r="S2" s="212">
        <v>25.57</v>
      </c>
      <c r="T2" s="211" t="s">
        <v>61</v>
      </c>
      <c r="U2" s="211"/>
      <c r="V2" s="211"/>
      <c r="W2" s="211"/>
      <c r="X2" s="211"/>
      <c r="Y2" s="211"/>
      <c r="Z2" s="211" t="s">
        <v>165</v>
      </c>
      <c r="AA2" s="211" t="s">
        <v>63</v>
      </c>
      <c r="AB2" s="211" t="s">
        <v>164</v>
      </c>
      <c r="AC2" s="211" t="s">
        <v>163</v>
      </c>
      <c r="AD2" s="211" t="s">
        <v>162</v>
      </c>
      <c r="AE2" s="211">
        <v>6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604</v>
      </c>
      <c r="AK2" s="212">
        <v>2.9164019895799999E-3</v>
      </c>
      <c r="AL2" s="213">
        <v>1</v>
      </c>
      <c r="AM2" s="214">
        <f>AK2*AL2</f>
        <v>2.9164019895799999E-3</v>
      </c>
      <c r="AN2" s="214">
        <v>8.2890999999999995</v>
      </c>
      <c r="AO2" s="214">
        <v>1.220145</v>
      </c>
      <c r="AP2" s="214">
        <f>AM2*AN2</f>
        <v>2.4174347731827577E-2</v>
      </c>
      <c r="AQ2" s="214">
        <f>AO2*AM2</f>
        <v>3.5584333055760889E-3</v>
      </c>
      <c r="AR2" s="213">
        <v>0.59519999999999995</v>
      </c>
      <c r="AS2" s="213">
        <v>0.5796</v>
      </c>
      <c r="AT2" s="214">
        <f>AP2*AR2</f>
        <v>1.4388571769983772E-2</v>
      </c>
      <c r="AU2" s="214">
        <f>AQ2*AS2</f>
        <v>2.062467943911901E-3</v>
      </c>
    </row>
    <row r="3" spans="1:47" s="210" customFormat="1">
      <c r="A3" s="211">
        <v>22</v>
      </c>
      <c r="B3" s="211" t="s">
        <v>170</v>
      </c>
      <c r="C3" s="211" t="s">
        <v>169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168</v>
      </c>
      <c r="J3" s="211"/>
      <c r="K3" s="211">
        <v>0</v>
      </c>
      <c r="L3" s="211">
        <v>0</v>
      </c>
      <c r="M3" s="212">
        <v>-81.36336</v>
      </c>
      <c r="N3" s="212">
        <v>28.758420000000001</v>
      </c>
      <c r="O3" s="211" t="s">
        <v>167</v>
      </c>
      <c r="P3" s="211" t="s">
        <v>137</v>
      </c>
      <c r="Q3" s="211" t="s">
        <v>166</v>
      </c>
      <c r="R3" s="212">
        <v>25.57</v>
      </c>
      <c r="S3" s="212">
        <v>25.57</v>
      </c>
      <c r="T3" s="211" t="s">
        <v>61</v>
      </c>
      <c r="U3" s="211"/>
      <c r="V3" s="211"/>
      <c r="W3" s="211"/>
      <c r="X3" s="211"/>
      <c r="Y3" s="211"/>
      <c r="Z3" s="211" t="s">
        <v>165</v>
      </c>
      <c r="AA3" s="211" t="s">
        <v>63</v>
      </c>
      <c r="AB3" s="211" t="s">
        <v>164</v>
      </c>
      <c r="AC3" s="211" t="s">
        <v>163</v>
      </c>
      <c r="AD3" s="211" t="s">
        <v>162</v>
      </c>
      <c r="AE3" s="211">
        <v>6</v>
      </c>
      <c r="AF3" s="211" t="s">
        <v>171</v>
      </c>
      <c r="AG3" s="211">
        <v>10</v>
      </c>
      <c r="AH3" s="211">
        <v>3100</v>
      </c>
      <c r="AI3" s="211">
        <v>3100</v>
      </c>
      <c r="AJ3" s="211">
        <v>610</v>
      </c>
      <c r="AK3" s="212">
        <v>2.8595572135999999E-2</v>
      </c>
      <c r="AL3" s="213">
        <v>1</v>
      </c>
      <c r="AM3" s="214">
        <f t="shared" ref="AM3:AM26" si="0">AK3*AL3</f>
        <v>2.8595572135999999E-2</v>
      </c>
      <c r="AN3" s="214">
        <v>3.5653290000000002</v>
      </c>
      <c r="AO3" s="214">
        <v>0.132608</v>
      </c>
      <c r="AP3" s="214">
        <f t="shared" ref="AP3:AP26" si="1">AM3*AN3</f>
        <v>0.10195262260807275</v>
      </c>
      <c r="AQ3" s="214">
        <f t="shared" ref="AQ3:AQ26" si="2">AO3*AM3</f>
        <v>3.7920016298106881E-3</v>
      </c>
      <c r="AR3" s="213">
        <v>0.59519999999999995</v>
      </c>
      <c r="AS3" s="213">
        <v>0.5796</v>
      </c>
      <c r="AT3" s="214">
        <f t="shared" ref="AT3:AT26" si="3">AP3*AR3</f>
        <v>6.0682200976324895E-2</v>
      </c>
      <c r="AU3" s="214">
        <f t="shared" ref="AU3:AU26" si="4">AQ3*AS3</f>
        <v>2.1978441446382749E-3</v>
      </c>
    </row>
    <row r="4" spans="1:47" s="210" customFormat="1">
      <c r="A4" s="211">
        <v>22</v>
      </c>
      <c r="B4" s="211" t="s">
        <v>170</v>
      </c>
      <c r="C4" s="211" t="s">
        <v>169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168</v>
      </c>
      <c r="J4" s="211"/>
      <c r="K4" s="211">
        <v>0</v>
      </c>
      <c r="L4" s="211">
        <v>0</v>
      </c>
      <c r="M4" s="212">
        <v>-81.36336</v>
      </c>
      <c r="N4" s="212">
        <v>28.758420000000001</v>
      </c>
      <c r="O4" s="211" t="s">
        <v>167</v>
      </c>
      <c r="P4" s="211" t="s">
        <v>137</v>
      </c>
      <c r="Q4" s="211" t="s">
        <v>166</v>
      </c>
      <c r="R4" s="212">
        <v>25.57</v>
      </c>
      <c r="S4" s="212">
        <v>25.57</v>
      </c>
      <c r="T4" s="211" t="s">
        <v>61</v>
      </c>
      <c r="U4" s="211"/>
      <c r="V4" s="211"/>
      <c r="W4" s="211"/>
      <c r="X4" s="211"/>
      <c r="Y4" s="211"/>
      <c r="Z4" s="211" t="s">
        <v>165</v>
      </c>
      <c r="AA4" s="211" t="s">
        <v>63</v>
      </c>
      <c r="AB4" s="211" t="s">
        <v>164</v>
      </c>
      <c r="AC4" s="211" t="s">
        <v>163</v>
      </c>
      <c r="AD4" s="211" t="s">
        <v>162</v>
      </c>
      <c r="AE4" s="211">
        <v>6</v>
      </c>
      <c r="AF4" s="211" t="s">
        <v>172</v>
      </c>
      <c r="AG4" s="211">
        <v>6</v>
      </c>
      <c r="AH4" s="211">
        <v>1800</v>
      </c>
      <c r="AI4" s="211">
        <v>1800</v>
      </c>
      <c r="AJ4" s="211">
        <v>606</v>
      </c>
      <c r="AK4" s="212">
        <v>1.12147077834E-2</v>
      </c>
      <c r="AL4" s="213">
        <v>1</v>
      </c>
      <c r="AM4" s="214">
        <f t="shared" si="0"/>
        <v>1.12147077834E-2</v>
      </c>
      <c r="AN4" s="214">
        <v>3.5380319999999998</v>
      </c>
      <c r="AO4" s="214">
        <v>0.14662800000000001</v>
      </c>
      <c r="AP4" s="214">
        <f t="shared" si="1"/>
        <v>3.967799500831827E-2</v>
      </c>
      <c r="AQ4" s="214">
        <f t="shared" si="2"/>
        <v>1.6443901728643753E-3</v>
      </c>
      <c r="AR4" s="213">
        <v>0.59519999999999995</v>
      </c>
      <c r="AS4" s="213">
        <v>0.5796</v>
      </c>
      <c r="AT4" s="214">
        <f t="shared" si="3"/>
        <v>2.3616342628951032E-2</v>
      </c>
      <c r="AU4" s="214">
        <f t="shared" si="4"/>
        <v>9.530885441921919E-4</v>
      </c>
    </row>
    <row r="5" spans="1:47" s="210" customFormat="1">
      <c r="A5" s="211">
        <v>22</v>
      </c>
      <c r="B5" s="211" t="s">
        <v>170</v>
      </c>
      <c r="C5" s="211" t="s">
        <v>169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168</v>
      </c>
      <c r="J5" s="211"/>
      <c r="K5" s="211">
        <v>0</v>
      </c>
      <c r="L5" s="211">
        <v>0</v>
      </c>
      <c r="M5" s="212">
        <v>-81.36336</v>
      </c>
      <c r="N5" s="212">
        <v>28.758420000000001</v>
      </c>
      <c r="O5" s="211" t="s">
        <v>167</v>
      </c>
      <c r="P5" s="211" t="s">
        <v>137</v>
      </c>
      <c r="Q5" s="211" t="s">
        <v>166</v>
      </c>
      <c r="R5" s="212">
        <v>25.57</v>
      </c>
      <c r="S5" s="212">
        <v>25.57</v>
      </c>
      <c r="T5" s="211" t="s">
        <v>61</v>
      </c>
      <c r="U5" s="211"/>
      <c r="V5" s="211"/>
      <c r="W5" s="211"/>
      <c r="X5" s="211"/>
      <c r="Y5" s="211"/>
      <c r="Z5" s="211" t="s">
        <v>165</v>
      </c>
      <c r="AA5" s="211" t="s">
        <v>63</v>
      </c>
      <c r="AB5" s="211" t="s">
        <v>164</v>
      </c>
      <c r="AC5" s="211" t="s">
        <v>163</v>
      </c>
      <c r="AD5" s="211" t="s">
        <v>162</v>
      </c>
      <c r="AE5" s="211">
        <v>6</v>
      </c>
      <c r="AF5" s="211" t="s">
        <v>171</v>
      </c>
      <c r="AG5" s="211">
        <v>10</v>
      </c>
      <c r="AH5" s="211">
        <v>3100</v>
      </c>
      <c r="AI5" s="211">
        <v>3100</v>
      </c>
      <c r="AJ5" s="211">
        <v>610</v>
      </c>
      <c r="AK5" s="212">
        <v>0.22212619573100001</v>
      </c>
      <c r="AL5" s="213">
        <v>1</v>
      </c>
      <c r="AM5" s="214">
        <f t="shared" si="0"/>
        <v>0.22212619573100001</v>
      </c>
      <c r="AN5" s="214">
        <v>3.5653290000000002</v>
      </c>
      <c r="AO5" s="214">
        <v>0.132608</v>
      </c>
      <c r="AP5" s="214">
        <f t="shared" si="1"/>
        <v>0.79195296729941056</v>
      </c>
      <c r="AQ5" s="214">
        <f t="shared" si="2"/>
        <v>2.945571056349645E-2</v>
      </c>
      <c r="AR5" s="213">
        <v>0.59519999999999995</v>
      </c>
      <c r="AS5" s="213">
        <v>0.5796</v>
      </c>
      <c r="AT5" s="214">
        <f t="shared" si="3"/>
        <v>0.47137040613660913</v>
      </c>
      <c r="AU5" s="214">
        <f t="shared" si="4"/>
        <v>1.7072529842602543E-2</v>
      </c>
    </row>
    <row r="6" spans="1:47" s="210" customFormat="1">
      <c r="A6" s="211">
        <v>22</v>
      </c>
      <c r="B6" s="211" t="s">
        <v>170</v>
      </c>
      <c r="C6" s="211" t="s">
        <v>169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168</v>
      </c>
      <c r="J6" s="211"/>
      <c r="K6" s="211">
        <v>0</v>
      </c>
      <c r="L6" s="211">
        <v>0</v>
      </c>
      <c r="M6" s="212">
        <v>-81.36336</v>
      </c>
      <c r="N6" s="212">
        <v>28.758420000000001</v>
      </c>
      <c r="O6" s="211" t="s">
        <v>167</v>
      </c>
      <c r="P6" s="211" t="s">
        <v>137</v>
      </c>
      <c r="Q6" s="211" t="s">
        <v>166</v>
      </c>
      <c r="R6" s="212">
        <v>25.57</v>
      </c>
      <c r="S6" s="212">
        <v>25.57</v>
      </c>
      <c r="T6" s="211" t="s">
        <v>61</v>
      </c>
      <c r="U6" s="211"/>
      <c r="V6" s="211"/>
      <c r="W6" s="211"/>
      <c r="X6" s="211"/>
      <c r="Y6" s="211"/>
      <c r="Z6" s="211" t="s">
        <v>165</v>
      </c>
      <c r="AA6" s="211" t="s">
        <v>63</v>
      </c>
      <c r="AB6" s="211" t="s">
        <v>164</v>
      </c>
      <c r="AC6" s="211" t="s">
        <v>163</v>
      </c>
      <c r="AD6" s="211" t="s">
        <v>162</v>
      </c>
      <c r="AE6" s="211">
        <v>6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604</v>
      </c>
      <c r="AK6" s="212">
        <v>0.51924114454500003</v>
      </c>
      <c r="AL6" s="213">
        <v>1</v>
      </c>
      <c r="AM6" s="214">
        <f t="shared" si="0"/>
        <v>0.51924114454500003</v>
      </c>
      <c r="AN6" s="214">
        <v>8.2890999999999995</v>
      </c>
      <c r="AO6" s="214">
        <v>1.220145</v>
      </c>
      <c r="AP6" s="214">
        <f t="shared" si="1"/>
        <v>4.3040417712479595</v>
      </c>
      <c r="AQ6" s="214">
        <f t="shared" si="2"/>
        <v>0.63354948631085906</v>
      </c>
      <c r="AR6" s="213">
        <v>0.59519999999999995</v>
      </c>
      <c r="AS6" s="213">
        <v>0.5796</v>
      </c>
      <c r="AT6" s="214">
        <f t="shared" si="3"/>
        <v>2.5617656622467853</v>
      </c>
      <c r="AU6" s="214">
        <f t="shared" si="4"/>
        <v>0.36720528226577392</v>
      </c>
    </row>
    <row r="7" spans="1:47" s="210" customFormat="1">
      <c r="A7" s="211">
        <v>22</v>
      </c>
      <c r="B7" s="211" t="s">
        <v>170</v>
      </c>
      <c r="C7" s="211" t="s">
        <v>169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168</v>
      </c>
      <c r="J7" s="211"/>
      <c r="K7" s="211">
        <v>0</v>
      </c>
      <c r="L7" s="211">
        <v>0</v>
      </c>
      <c r="M7" s="212">
        <v>-81.36336</v>
      </c>
      <c r="N7" s="212">
        <v>28.758420000000001</v>
      </c>
      <c r="O7" s="211" t="s">
        <v>167</v>
      </c>
      <c r="P7" s="211" t="s">
        <v>137</v>
      </c>
      <c r="Q7" s="211" t="s">
        <v>166</v>
      </c>
      <c r="R7" s="212">
        <v>25.57</v>
      </c>
      <c r="S7" s="212">
        <v>25.57</v>
      </c>
      <c r="T7" s="211" t="s">
        <v>61</v>
      </c>
      <c r="U7" s="211"/>
      <c r="V7" s="211"/>
      <c r="W7" s="211"/>
      <c r="X7" s="211"/>
      <c r="Y7" s="211"/>
      <c r="Z7" s="211" t="s">
        <v>165</v>
      </c>
      <c r="AA7" s="211" t="s">
        <v>63</v>
      </c>
      <c r="AB7" s="211" t="s">
        <v>164</v>
      </c>
      <c r="AC7" s="211" t="s">
        <v>163</v>
      </c>
      <c r="AD7" s="211" t="s">
        <v>162</v>
      </c>
      <c r="AE7" s="211">
        <v>6</v>
      </c>
      <c r="AF7" s="211" t="s">
        <v>161</v>
      </c>
      <c r="AG7" s="211">
        <v>4</v>
      </c>
      <c r="AH7" s="211">
        <v>8140</v>
      </c>
      <c r="AI7" s="211">
        <v>8140</v>
      </c>
      <c r="AJ7" s="211">
        <v>604</v>
      </c>
      <c r="AK7" s="212">
        <v>3.6409864369100001E-3</v>
      </c>
      <c r="AL7" s="213">
        <v>1</v>
      </c>
      <c r="AM7" s="214">
        <f t="shared" si="0"/>
        <v>3.6409864369100001E-3</v>
      </c>
      <c r="AN7" s="214">
        <v>8.2890999999999995</v>
      </c>
      <c r="AO7" s="214">
        <v>1.220145</v>
      </c>
      <c r="AP7" s="214">
        <f t="shared" si="1"/>
        <v>3.0180500674190678E-2</v>
      </c>
      <c r="AQ7" s="214">
        <f t="shared" si="2"/>
        <v>4.4425313960635522E-3</v>
      </c>
      <c r="AR7" s="213">
        <v>0.59519999999999995</v>
      </c>
      <c r="AS7" s="213">
        <v>0.5796</v>
      </c>
      <c r="AT7" s="214">
        <f t="shared" si="3"/>
        <v>1.796343400127829E-2</v>
      </c>
      <c r="AU7" s="214">
        <f t="shared" si="4"/>
        <v>2.5748911971584347E-3</v>
      </c>
    </row>
    <row r="8" spans="1:47" s="210" customFormat="1">
      <c r="A8" s="211">
        <v>22</v>
      </c>
      <c r="B8" s="211" t="s">
        <v>170</v>
      </c>
      <c r="C8" s="211" t="s">
        <v>169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168</v>
      </c>
      <c r="J8" s="211"/>
      <c r="K8" s="211">
        <v>0</v>
      </c>
      <c r="L8" s="211">
        <v>0</v>
      </c>
      <c r="M8" s="212">
        <v>-81.36336</v>
      </c>
      <c r="N8" s="212">
        <v>28.758420000000001</v>
      </c>
      <c r="O8" s="211" t="s">
        <v>167</v>
      </c>
      <c r="P8" s="211" t="s">
        <v>137</v>
      </c>
      <c r="Q8" s="211" t="s">
        <v>166</v>
      </c>
      <c r="R8" s="212">
        <v>25.57</v>
      </c>
      <c r="S8" s="212">
        <v>25.57</v>
      </c>
      <c r="T8" s="211" t="s">
        <v>61</v>
      </c>
      <c r="U8" s="211"/>
      <c r="V8" s="211"/>
      <c r="W8" s="211"/>
      <c r="X8" s="211"/>
      <c r="Y8" s="211"/>
      <c r="Z8" s="211" t="s">
        <v>165</v>
      </c>
      <c r="AA8" s="211" t="s">
        <v>63</v>
      </c>
      <c r="AB8" s="211" t="s">
        <v>164</v>
      </c>
      <c r="AC8" s="211" t="s">
        <v>163</v>
      </c>
      <c r="AD8" s="211" t="s">
        <v>162</v>
      </c>
      <c r="AE8" s="211">
        <v>6</v>
      </c>
      <c r="AF8" s="211" t="s">
        <v>172</v>
      </c>
      <c r="AG8" s="211">
        <v>6</v>
      </c>
      <c r="AH8" s="211">
        <v>1800</v>
      </c>
      <c r="AI8" s="211">
        <v>1800</v>
      </c>
      <c r="AJ8" s="211">
        <v>606</v>
      </c>
      <c r="AK8" s="212">
        <v>4.8262486989600001E-3</v>
      </c>
      <c r="AL8" s="213">
        <v>1</v>
      </c>
      <c r="AM8" s="214">
        <f t="shared" si="0"/>
        <v>4.8262486989600001E-3</v>
      </c>
      <c r="AN8" s="214">
        <v>3.5380319999999998</v>
      </c>
      <c r="AO8" s="214">
        <v>0.14662800000000001</v>
      </c>
      <c r="AP8" s="214">
        <f t="shared" si="1"/>
        <v>1.7075422336878848E-2</v>
      </c>
      <c r="AQ8" s="214">
        <f t="shared" si="2"/>
        <v>7.0766319423110698E-4</v>
      </c>
      <c r="AR8" s="213">
        <v>0.59519999999999995</v>
      </c>
      <c r="AS8" s="213">
        <v>0.5796</v>
      </c>
      <c r="AT8" s="214">
        <f t="shared" si="3"/>
        <v>1.016329137491029E-2</v>
      </c>
      <c r="AU8" s="214">
        <f t="shared" si="4"/>
        <v>4.1016158737634963E-4</v>
      </c>
    </row>
    <row r="9" spans="1:47" s="210" customFormat="1">
      <c r="A9" s="211">
        <v>22</v>
      </c>
      <c r="B9" s="211" t="s">
        <v>170</v>
      </c>
      <c r="C9" s="211" t="s">
        <v>169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168</v>
      </c>
      <c r="J9" s="211"/>
      <c r="K9" s="211">
        <v>0</v>
      </c>
      <c r="L9" s="211">
        <v>0</v>
      </c>
      <c r="M9" s="212">
        <v>-81.36336</v>
      </c>
      <c r="N9" s="212">
        <v>28.758420000000001</v>
      </c>
      <c r="O9" s="211" t="s">
        <v>167</v>
      </c>
      <c r="P9" s="211" t="s">
        <v>137</v>
      </c>
      <c r="Q9" s="211" t="s">
        <v>166</v>
      </c>
      <c r="R9" s="212">
        <v>25.57</v>
      </c>
      <c r="S9" s="212">
        <v>25.57</v>
      </c>
      <c r="T9" s="211" t="s">
        <v>61</v>
      </c>
      <c r="U9" s="211"/>
      <c r="V9" s="211"/>
      <c r="W9" s="211"/>
      <c r="X9" s="211"/>
      <c r="Y9" s="211"/>
      <c r="Z9" s="211" t="s">
        <v>165</v>
      </c>
      <c r="AA9" s="211" t="s">
        <v>63</v>
      </c>
      <c r="AB9" s="211" t="s">
        <v>164</v>
      </c>
      <c r="AC9" s="211" t="s">
        <v>163</v>
      </c>
      <c r="AD9" s="211" t="s">
        <v>162</v>
      </c>
      <c r="AE9" s="211">
        <v>6</v>
      </c>
      <c r="AF9" s="211" t="s">
        <v>171</v>
      </c>
      <c r="AG9" s="211">
        <v>10</v>
      </c>
      <c r="AH9" s="211">
        <v>3100</v>
      </c>
      <c r="AI9" s="211">
        <v>3100</v>
      </c>
      <c r="AJ9" s="211">
        <v>610</v>
      </c>
      <c r="AK9" s="212">
        <v>9.2890496005400003E-2</v>
      </c>
      <c r="AL9" s="213">
        <v>1</v>
      </c>
      <c r="AM9" s="214">
        <f t="shared" si="0"/>
        <v>9.2890496005400003E-2</v>
      </c>
      <c r="AN9" s="214">
        <v>3.5653290000000002</v>
      </c>
      <c r="AO9" s="214">
        <v>0.132608</v>
      </c>
      <c r="AP9" s="214">
        <f t="shared" si="1"/>
        <v>0.33118517923243679</v>
      </c>
      <c r="AQ9" s="214">
        <f t="shared" si="2"/>
        <v>1.2318022894284084E-2</v>
      </c>
      <c r="AR9" s="213">
        <v>0.59519999999999995</v>
      </c>
      <c r="AS9" s="213">
        <v>0.5796</v>
      </c>
      <c r="AT9" s="214">
        <f t="shared" si="3"/>
        <v>0.19712141867914637</v>
      </c>
      <c r="AU9" s="214">
        <f t="shared" si="4"/>
        <v>7.1395260695270553E-3</v>
      </c>
    </row>
    <row r="10" spans="1:47" s="210" customFormat="1">
      <c r="A10" s="211">
        <v>22</v>
      </c>
      <c r="B10" s="211" t="s">
        <v>170</v>
      </c>
      <c r="C10" s="211" t="s">
        <v>169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168</v>
      </c>
      <c r="J10" s="211"/>
      <c r="K10" s="211">
        <v>0</v>
      </c>
      <c r="L10" s="211">
        <v>0</v>
      </c>
      <c r="M10" s="212">
        <v>-81.36336</v>
      </c>
      <c r="N10" s="212">
        <v>28.758420000000001</v>
      </c>
      <c r="O10" s="211" t="s">
        <v>167</v>
      </c>
      <c r="P10" s="211" t="s">
        <v>137</v>
      </c>
      <c r="Q10" s="211" t="s">
        <v>166</v>
      </c>
      <c r="R10" s="212">
        <v>25.57</v>
      </c>
      <c r="S10" s="212">
        <v>25.57</v>
      </c>
      <c r="T10" s="211" t="s">
        <v>61</v>
      </c>
      <c r="U10" s="211"/>
      <c r="V10" s="211"/>
      <c r="W10" s="211"/>
      <c r="X10" s="211"/>
      <c r="Y10" s="211"/>
      <c r="Z10" s="211" t="s">
        <v>165</v>
      </c>
      <c r="AA10" s="211" t="s">
        <v>63</v>
      </c>
      <c r="AB10" s="211" t="s">
        <v>164</v>
      </c>
      <c r="AC10" s="211" t="s">
        <v>163</v>
      </c>
      <c r="AD10" s="211" t="s">
        <v>162</v>
      </c>
      <c r="AE10" s="211">
        <v>6</v>
      </c>
      <c r="AF10" s="211" t="s">
        <v>161</v>
      </c>
      <c r="AG10" s="211">
        <v>4</v>
      </c>
      <c r="AH10" s="211">
        <v>8140</v>
      </c>
      <c r="AI10" s="211">
        <v>8140</v>
      </c>
      <c r="AJ10" s="211">
        <v>604</v>
      </c>
      <c r="AK10" s="212">
        <v>0.138086208367</v>
      </c>
      <c r="AL10" s="213">
        <v>1</v>
      </c>
      <c r="AM10" s="214">
        <f t="shared" si="0"/>
        <v>0.138086208367</v>
      </c>
      <c r="AN10" s="214">
        <v>8.2890999999999995</v>
      </c>
      <c r="AO10" s="214">
        <v>1.220145</v>
      </c>
      <c r="AP10" s="214">
        <f t="shared" si="1"/>
        <v>1.1446103897748996</v>
      </c>
      <c r="AQ10" s="214">
        <f t="shared" si="2"/>
        <v>0.16848519670795323</v>
      </c>
      <c r="AR10" s="213">
        <v>0.59519999999999995</v>
      </c>
      <c r="AS10" s="213">
        <v>0.5796</v>
      </c>
      <c r="AT10" s="214">
        <f t="shared" si="3"/>
        <v>0.68127210399402016</v>
      </c>
      <c r="AU10" s="214">
        <f t="shared" si="4"/>
        <v>9.7654020011929688E-2</v>
      </c>
    </row>
    <row r="11" spans="1:47" s="210" customFormat="1">
      <c r="A11" s="211">
        <v>22</v>
      </c>
      <c r="B11" s="211" t="s">
        <v>170</v>
      </c>
      <c r="C11" s="211" t="s">
        <v>169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168</v>
      </c>
      <c r="J11" s="211"/>
      <c r="K11" s="211">
        <v>0</v>
      </c>
      <c r="L11" s="211">
        <v>0</v>
      </c>
      <c r="M11" s="212">
        <v>-81.36336</v>
      </c>
      <c r="N11" s="212">
        <v>28.758420000000001</v>
      </c>
      <c r="O11" s="211" t="s">
        <v>167</v>
      </c>
      <c r="P11" s="211" t="s">
        <v>137</v>
      </c>
      <c r="Q11" s="211" t="s">
        <v>166</v>
      </c>
      <c r="R11" s="212">
        <v>25.57</v>
      </c>
      <c r="S11" s="212">
        <v>25.57</v>
      </c>
      <c r="T11" s="211" t="s">
        <v>61</v>
      </c>
      <c r="U11" s="211"/>
      <c r="V11" s="211"/>
      <c r="W11" s="211"/>
      <c r="X11" s="211"/>
      <c r="Y11" s="211"/>
      <c r="Z11" s="211" t="s">
        <v>165</v>
      </c>
      <c r="AA11" s="211" t="s">
        <v>63</v>
      </c>
      <c r="AB11" s="211" t="s">
        <v>164</v>
      </c>
      <c r="AC11" s="211" t="s">
        <v>163</v>
      </c>
      <c r="AD11" s="211" t="s">
        <v>162</v>
      </c>
      <c r="AE11" s="211">
        <v>6</v>
      </c>
      <c r="AF11" s="211" t="s">
        <v>161</v>
      </c>
      <c r="AG11" s="211">
        <v>4</v>
      </c>
      <c r="AH11" s="211">
        <v>8140</v>
      </c>
      <c r="AI11" s="211">
        <v>8140</v>
      </c>
      <c r="AJ11" s="211">
        <v>604</v>
      </c>
      <c r="AK11" s="212">
        <v>0.209996025025</v>
      </c>
      <c r="AL11" s="213">
        <v>1</v>
      </c>
      <c r="AM11" s="214">
        <f t="shared" si="0"/>
        <v>0.209996025025</v>
      </c>
      <c r="AN11" s="214">
        <v>8.2890999999999995</v>
      </c>
      <c r="AO11" s="214">
        <v>1.220145</v>
      </c>
      <c r="AP11" s="214">
        <f t="shared" si="1"/>
        <v>1.7406780510347275</v>
      </c>
      <c r="AQ11" s="214">
        <f t="shared" si="2"/>
        <v>0.25622559995412864</v>
      </c>
      <c r="AR11" s="213">
        <v>0.59519999999999995</v>
      </c>
      <c r="AS11" s="213">
        <v>0.5796</v>
      </c>
      <c r="AT11" s="214">
        <f t="shared" si="3"/>
        <v>1.0360515759758697</v>
      </c>
      <c r="AU11" s="214">
        <f t="shared" si="4"/>
        <v>0.14850835773341295</v>
      </c>
    </row>
    <row r="12" spans="1:47" s="210" customFormat="1">
      <c r="A12" s="211">
        <v>22</v>
      </c>
      <c r="B12" s="211" t="s">
        <v>170</v>
      </c>
      <c r="C12" s="211" t="s">
        <v>169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168</v>
      </c>
      <c r="J12" s="211"/>
      <c r="K12" s="211">
        <v>0</v>
      </c>
      <c r="L12" s="211">
        <v>0</v>
      </c>
      <c r="M12" s="212">
        <v>-81.36336</v>
      </c>
      <c r="N12" s="212">
        <v>28.758420000000001</v>
      </c>
      <c r="O12" s="211" t="s">
        <v>167</v>
      </c>
      <c r="P12" s="211" t="s">
        <v>137</v>
      </c>
      <c r="Q12" s="211" t="s">
        <v>166</v>
      </c>
      <c r="R12" s="212">
        <v>25.57</v>
      </c>
      <c r="S12" s="212">
        <v>25.57</v>
      </c>
      <c r="T12" s="211" t="s">
        <v>61</v>
      </c>
      <c r="U12" s="211"/>
      <c r="V12" s="211"/>
      <c r="W12" s="211"/>
      <c r="X12" s="211"/>
      <c r="Y12" s="211"/>
      <c r="Z12" s="211" t="s">
        <v>165</v>
      </c>
      <c r="AA12" s="211" t="s">
        <v>63</v>
      </c>
      <c r="AB12" s="211" t="s">
        <v>164</v>
      </c>
      <c r="AC12" s="211" t="s">
        <v>163</v>
      </c>
      <c r="AD12" s="211" t="s">
        <v>162</v>
      </c>
      <c r="AE12" s="211">
        <v>6</v>
      </c>
      <c r="AF12" s="211" t="s">
        <v>161</v>
      </c>
      <c r="AG12" s="211">
        <v>4</v>
      </c>
      <c r="AH12" s="211">
        <v>8140</v>
      </c>
      <c r="AI12" s="211">
        <v>8140</v>
      </c>
      <c r="AJ12" s="211">
        <v>604</v>
      </c>
      <c r="AK12" s="212">
        <v>0.199783203971</v>
      </c>
      <c r="AL12" s="213">
        <v>1</v>
      </c>
      <c r="AM12" s="214">
        <f t="shared" si="0"/>
        <v>0.199783203971</v>
      </c>
      <c r="AN12" s="214">
        <v>8.2890999999999995</v>
      </c>
      <c r="AO12" s="214">
        <v>1.220145</v>
      </c>
      <c r="AP12" s="214">
        <f t="shared" si="1"/>
        <v>1.656022956036016</v>
      </c>
      <c r="AQ12" s="214">
        <f t="shared" si="2"/>
        <v>0.2437644774091958</v>
      </c>
      <c r="AR12" s="213">
        <v>0.59519999999999995</v>
      </c>
      <c r="AS12" s="213">
        <v>0.5796</v>
      </c>
      <c r="AT12" s="214">
        <f t="shared" si="3"/>
        <v>0.9856648634326366</v>
      </c>
      <c r="AU12" s="214">
        <f t="shared" si="4"/>
        <v>0.14128589110636988</v>
      </c>
    </row>
    <row r="13" spans="1:47" s="210" customFormat="1">
      <c r="A13" s="211">
        <v>22</v>
      </c>
      <c r="B13" s="211" t="s">
        <v>170</v>
      </c>
      <c r="C13" s="211" t="s">
        <v>169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168</v>
      </c>
      <c r="J13" s="211"/>
      <c r="K13" s="211">
        <v>0</v>
      </c>
      <c r="L13" s="211">
        <v>0</v>
      </c>
      <c r="M13" s="212">
        <v>-81.36336</v>
      </c>
      <c r="N13" s="212">
        <v>28.758420000000001</v>
      </c>
      <c r="O13" s="211" t="s">
        <v>167</v>
      </c>
      <c r="P13" s="211" t="s">
        <v>137</v>
      </c>
      <c r="Q13" s="211" t="s">
        <v>166</v>
      </c>
      <c r="R13" s="212">
        <v>25.57</v>
      </c>
      <c r="S13" s="212">
        <v>25.57</v>
      </c>
      <c r="T13" s="211" t="s">
        <v>61</v>
      </c>
      <c r="U13" s="211"/>
      <c r="V13" s="211"/>
      <c r="W13" s="211"/>
      <c r="X13" s="211"/>
      <c r="Y13" s="211"/>
      <c r="Z13" s="211" t="s">
        <v>165</v>
      </c>
      <c r="AA13" s="211" t="s">
        <v>63</v>
      </c>
      <c r="AB13" s="211" t="s">
        <v>164</v>
      </c>
      <c r="AC13" s="211" t="s">
        <v>163</v>
      </c>
      <c r="AD13" s="211" t="s">
        <v>162</v>
      </c>
      <c r="AE13" s="211">
        <v>6</v>
      </c>
      <c r="AF13" s="211" t="s">
        <v>161</v>
      </c>
      <c r="AG13" s="211">
        <v>4</v>
      </c>
      <c r="AH13" s="211">
        <v>8140</v>
      </c>
      <c r="AI13" s="211">
        <v>8140</v>
      </c>
      <c r="AJ13" s="211">
        <v>604</v>
      </c>
      <c r="AK13" s="212">
        <v>5.4566523886600001E-5</v>
      </c>
      <c r="AL13" s="213">
        <v>1</v>
      </c>
      <c r="AM13" s="214">
        <f t="shared" si="0"/>
        <v>5.4566523886600001E-5</v>
      </c>
      <c r="AN13" s="214">
        <v>8.2890999999999995</v>
      </c>
      <c r="AO13" s="214">
        <v>1.220145</v>
      </c>
      <c r="AP13" s="214">
        <f t="shared" si="1"/>
        <v>4.5230737314841602E-4</v>
      </c>
      <c r="AQ13" s="214">
        <f t="shared" si="2"/>
        <v>6.6579071287615555E-5</v>
      </c>
      <c r="AR13" s="213">
        <v>0.59519999999999995</v>
      </c>
      <c r="AS13" s="213">
        <v>0.5796</v>
      </c>
      <c r="AT13" s="214">
        <f t="shared" si="3"/>
        <v>2.6921334849793719E-4</v>
      </c>
      <c r="AU13" s="214">
        <f t="shared" si="4"/>
        <v>3.8589229718301977E-5</v>
      </c>
    </row>
    <row r="14" spans="1:47" s="210" customFormat="1">
      <c r="A14" s="211">
        <v>22</v>
      </c>
      <c r="B14" s="211" t="s">
        <v>170</v>
      </c>
      <c r="C14" s="211" t="s">
        <v>169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168</v>
      </c>
      <c r="J14" s="211"/>
      <c r="K14" s="211">
        <v>0</v>
      </c>
      <c r="L14" s="211">
        <v>0</v>
      </c>
      <c r="M14" s="212">
        <v>-81.36336</v>
      </c>
      <c r="N14" s="212">
        <v>28.758420000000001</v>
      </c>
      <c r="O14" s="211" t="s">
        <v>167</v>
      </c>
      <c r="P14" s="211" t="s">
        <v>137</v>
      </c>
      <c r="Q14" s="211" t="s">
        <v>166</v>
      </c>
      <c r="R14" s="212">
        <v>25.57</v>
      </c>
      <c r="S14" s="212">
        <v>25.57</v>
      </c>
      <c r="T14" s="211" t="s">
        <v>61</v>
      </c>
      <c r="U14" s="211"/>
      <c r="V14" s="211"/>
      <c r="W14" s="211"/>
      <c r="X14" s="211"/>
      <c r="Y14" s="211"/>
      <c r="Z14" s="211" t="s">
        <v>165</v>
      </c>
      <c r="AA14" s="211" t="s">
        <v>63</v>
      </c>
      <c r="AB14" s="211" t="s">
        <v>164</v>
      </c>
      <c r="AC14" s="211" t="s">
        <v>163</v>
      </c>
      <c r="AD14" s="211" t="s">
        <v>162</v>
      </c>
      <c r="AE14" s="211">
        <v>6</v>
      </c>
      <c r="AF14" s="211" t="s">
        <v>161</v>
      </c>
      <c r="AG14" s="211">
        <v>4</v>
      </c>
      <c r="AH14" s="211">
        <v>8140</v>
      </c>
      <c r="AI14" s="211">
        <v>8140</v>
      </c>
      <c r="AJ14" s="211">
        <v>604</v>
      </c>
      <c r="AK14" s="212">
        <v>8.0859680660400002E-2</v>
      </c>
      <c r="AL14" s="213">
        <v>1</v>
      </c>
      <c r="AM14" s="214">
        <f t="shared" si="0"/>
        <v>8.0859680660400002E-2</v>
      </c>
      <c r="AN14" s="214">
        <v>8.2890999999999995</v>
      </c>
      <c r="AO14" s="214">
        <v>1.220145</v>
      </c>
      <c r="AP14" s="214">
        <f t="shared" si="1"/>
        <v>0.67025397896212158</v>
      </c>
      <c r="AQ14" s="214">
        <f t="shared" si="2"/>
        <v>9.8660535059383769E-2</v>
      </c>
      <c r="AR14" s="213">
        <v>0.59519999999999995</v>
      </c>
      <c r="AS14" s="213">
        <v>0.5796</v>
      </c>
      <c r="AT14" s="214">
        <f t="shared" si="3"/>
        <v>0.3989351682782547</v>
      </c>
      <c r="AU14" s="214">
        <f t="shared" si="4"/>
        <v>5.7183646120418832E-2</v>
      </c>
    </row>
    <row r="15" spans="1:47" s="210" customFormat="1">
      <c r="A15" s="211">
        <v>22</v>
      </c>
      <c r="B15" s="211" t="s">
        <v>170</v>
      </c>
      <c r="C15" s="211" t="s">
        <v>169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168</v>
      </c>
      <c r="J15" s="211"/>
      <c r="K15" s="211">
        <v>0</v>
      </c>
      <c r="L15" s="211">
        <v>0</v>
      </c>
      <c r="M15" s="212">
        <v>-81.36336</v>
      </c>
      <c r="N15" s="212">
        <v>28.758420000000001</v>
      </c>
      <c r="O15" s="211" t="s">
        <v>167</v>
      </c>
      <c r="P15" s="211" t="s">
        <v>137</v>
      </c>
      <c r="Q15" s="211" t="s">
        <v>166</v>
      </c>
      <c r="R15" s="212">
        <v>25.57</v>
      </c>
      <c r="S15" s="212">
        <v>25.57</v>
      </c>
      <c r="T15" s="211" t="s">
        <v>61</v>
      </c>
      <c r="U15" s="211"/>
      <c r="V15" s="211"/>
      <c r="W15" s="211"/>
      <c r="X15" s="211"/>
      <c r="Y15" s="211"/>
      <c r="Z15" s="211" t="s">
        <v>165</v>
      </c>
      <c r="AA15" s="211" t="s">
        <v>63</v>
      </c>
      <c r="AB15" s="211" t="s">
        <v>164</v>
      </c>
      <c r="AC15" s="211" t="s">
        <v>163</v>
      </c>
      <c r="AD15" s="211" t="s">
        <v>162</v>
      </c>
      <c r="AE15" s="211">
        <v>6</v>
      </c>
      <c r="AF15" s="211" t="s">
        <v>161</v>
      </c>
      <c r="AG15" s="211">
        <v>4</v>
      </c>
      <c r="AH15" s="211">
        <v>1400</v>
      </c>
      <c r="AI15" s="211">
        <v>1400</v>
      </c>
      <c r="AJ15" s="211">
        <v>604</v>
      </c>
      <c r="AK15" s="212">
        <v>7.7183579901900001E-2</v>
      </c>
      <c r="AL15" s="213">
        <v>1</v>
      </c>
      <c r="AM15" s="214">
        <f t="shared" si="0"/>
        <v>7.7183579901900001E-2</v>
      </c>
      <c r="AN15" s="214">
        <v>8.2890999999999995</v>
      </c>
      <c r="AO15" s="214">
        <v>1.220145</v>
      </c>
      <c r="AP15" s="214">
        <f t="shared" si="1"/>
        <v>0.63978241216483922</v>
      </c>
      <c r="AQ15" s="214">
        <f t="shared" si="2"/>
        <v>9.4175159099403785E-2</v>
      </c>
      <c r="AR15" s="213">
        <v>0.59519999999999995</v>
      </c>
      <c r="AS15" s="213">
        <v>0.5796</v>
      </c>
      <c r="AT15" s="214">
        <f t="shared" si="3"/>
        <v>0.38079849172051228</v>
      </c>
      <c r="AU15" s="214">
        <f t="shared" si="4"/>
        <v>5.4583922214014431E-2</v>
      </c>
    </row>
    <row r="16" spans="1:47" s="210" customFormat="1">
      <c r="A16" s="211">
        <v>22</v>
      </c>
      <c r="B16" s="211" t="s">
        <v>170</v>
      </c>
      <c r="C16" s="211" t="s">
        <v>169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168</v>
      </c>
      <c r="J16" s="211"/>
      <c r="K16" s="211">
        <v>0</v>
      </c>
      <c r="L16" s="211">
        <v>0</v>
      </c>
      <c r="M16" s="212">
        <v>-81.36336</v>
      </c>
      <c r="N16" s="212">
        <v>28.758420000000001</v>
      </c>
      <c r="O16" s="211" t="s">
        <v>167</v>
      </c>
      <c r="P16" s="211" t="s">
        <v>137</v>
      </c>
      <c r="Q16" s="211" t="s">
        <v>166</v>
      </c>
      <c r="R16" s="212">
        <v>25.57</v>
      </c>
      <c r="S16" s="212">
        <v>25.57</v>
      </c>
      <c r="T16" s="211" t="s">
        <v>61</v>
      </c>
      <c r="U16" s="211"/>
      <c r="V16" s="211"/>
      <c r="W16" s="211"/>
      <c r="X16" s="211"/>
      <c r="Y16" s="211"/>
      <c r="Z16" s="211" t="s">
        <v>165</v>
      </c>
      <c r="AA16" s="211" t="s">
        <v>63</v>
      </c>
      <c r="AB16" s="211" t="s">
        <v>164</v>
      </c>
      <c r="AC16" s="211" t="s">
        <v>163</v>
      </c>
      <c r="AD16" s="211" t="s">
        <v>162</v>
      </c>
      <c r="AE16" s="211">
        <v>6</v>
      </c>
      <c r="AF16" s="211" t="s">
        <v>161</v>
      </c>
      <c r="AG16" s="211">
        <v>4</v>
      </c>
      <c r="AH16" s="211">
        <v>8140</v>
      </c>
      <c r="AI16" s="211">
        <v>8140</v>
      </c>
      <c r="AJ16" s="211">
        <v>604</v>
      </c>
      <c r="AK16" s="212">
        <v>16.808973352700001</v>
      </c>
      <c r="AL16" s="213">
        <v>1</v>
      </c>
      <c r="AM16" s="214">
        <f t="shared" si="0"/>
        <v>16.808973352700001</v>
      </c>
      <c r="AN16" s="214">
        <v>8.2890999999999995</v>
      </c>
      <c r="AO16" s="214">
        <v>1.220145</v>
      </c>
      <c r="AP16" s="214">
        <f t="shared" si="1"/>
        <v>139.33126101786556</v>
      </c>
      <c r="AQ16" s="214">
        <f t="shared" si="2"/>
        <v>20.509384791430143</v>
      </c>
      <c r="AR16" s="213">
        <v>0.59519999999999995</v>
      </c>
      <c r="AS16" s="213">
        <v>0.5796</v>
      </c>
      <c r="AT16" s="214">
        <f t="shared" si="3"/>
        <v>82.929966557833566</v>
      </c>
      <c r="AU16" s="214">
        <f t="shared" si="4"/>
        <v>11.887239425112911</v>
      </c>
    </row>
    <row r="17" spans="1:47" s="210" customFormat="1">
      <c r="A17" s="211">
        <v>22</v>
      </c>
      <c r="B17" s="211" t="s">
        <v>170</v>
      </c>
      <c r="C17" s="211" t="s">
        <v>169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168</v>
      </c>
      <c r="J17" s="211"/>
      <c r="K17" s="211">
        <v>0</v>
      </c>
      <c r="L17" s="211">
        <v>0</v>
      </c>
      <c r="M17" s="212">
        <v>-81.36336</v>
      </c>
      <c r="N17" s="212">
        <v>28.758420000000001</v>
      </c>
      <c r="O17" s="211" t="s">
        <v>167</v>
      </c>
      <c r="P17" s="211" t="s">
        <v>137</v>
      </c>
      <c r="Q17" s="211" t="s">
        <v>166</v>
      </c>
      <c r="R17" s="212">
        <v>25.57</v>
      </c>
      <c r="S17" s="212">
        <v>25.57</v>
      </c>
      <c r="T17" s="211" t="s">
        <v>61</v>
      </c>
      <c r="U17" s="211"/>
      <c r="V17" s="211"/>
      <c r="W17" s="211"/>
      <c r="X17" s="211"/>
      <c r="Y17" s="211"/>
      <c r="Z17" s="211" t="s">
        <v>165</v>
      </c>
      <c r="AA17" s="211" t="s">
        <v>63</v>
      </c>
      <c r="AB17" s="211" t="s">
        <v>164</v>
      </c>
      <c r="AC17" s="211" t="s">
        <v>163</v>
      </c>
      <c r="AD17" s="211" t="s">
        <v>162</v>
      </c>
      <c r="AE17" s="211">
        <v>6</v>
      </c>
      <c r="AF17" s="211" t="s">
        <v>161</v>
      </c>
      <c r="AG17" s="211">
        <v>4</v>
      </c>
      <c r="AH17" s="211">
        <v>8140</v>
      </c>
      <c r="AI17" s="211">
        <v>8140</v>
      </c>
      <c r="AJ17" s="211">
        <v>604</v>
      </c>
      <c r="AK17" s="212">
        <v>1.5676083485699999E-5</v>
      </c>
      <c r="AL17" s="213">
        <v>1</v>
      </c>
      <c r="AM17" s="214">
        <f t="shared" si="0"/>
        <v>1.5676083485699999E-5</v>
      </c>
      <c r="AN17" s="214">
        <v>8.2890999999999995</v>
      </c>
      <c r="AO17" s="214">
        <v>1.220145</v>
      </c>
      <c r="AP17" s="214">
        <f t="shared" si="1"/>
        <v>1.2994062362131585E-4</v>
      </c>
      <c r="AQ17" s="214">
        <f t="shared" si="2"/>
        <v>1.9127094884659427E-5</v>
      </c>
      <c r="AR17" s="213">
        <v>0.59519999999999995</v>
      </c>
      <c r="AS17" s="213">
        <v>0.5796</v>
      </c>
      <c r="AT17" s="214">
        <f t="shared" si="3"/>
        <v>7.7340659179407186E-5</v>
      </c>
      <c r="AU17" s="214">
        <f t="shared" si="4"/>
        <v>1.1086064195148604E-5</v>
      </c>
    </row>
    <row r="18" spans="1:47" s="210" customFormat="1">
      <c r="A18" s="211">
        <v>22</v>
      </c>
      <c r="B18" s="211" t="s">
        <v>170</v>
      </c>
      <c r="C18" s="211" t="s">
        <v>169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168</v>
      </c>
      <c r="J18" s="211"/>
      <c r="K18" s="211">
        <v>0</v>
      </c>
      <c r="L18" s="211">
        <v>0</v>
      </c>
      <c r="M18" s="212">
        <v>-81.36336</v>
      </c>
      <c r="N18" s="212">
        <v>28.758420000000001</v>
      </c>
      <c r="O18" s="211" t="s">
        <v>167</v>
      </c>
      <c r="P18" s="211" t="s">
        <v>137</v>
      </c>
      <c r="Q18" s="211" t="s">
        <v>166</v>
      </c>
      <c r="R18" s="212">
        <v>25.57</v>
      </c>
      <c r="S18" s="212">
        <v>25.57</v>
      </c>
      <c r="T18" s="211" t="s">
        <v>61</v>
      </c>
      <c r="U18" s="211"/>
      <c r="V18" s="211"/>
      <c r="W18" s="211"/>
      <c r="X18" s="211"/>
      <c r="Y18" s="211"/>
      <c r="Z18" s="211" t="s">
        <v>165</v>
      </c>
      <c r="AA18" s="211" t="s">
        <v>63</v>
      </c>
      <c r="AB18" s="211" t="s">
        <v>164</v>
      </c>
      <c r="AC18" s="211" t="s">
        <v>163</v>
      </c>
      <c r="AD18" s="211" t="s">
        <v>162</v>
      </c>
      <c r="AE18" s="211">
        <v>6</v>
      </c>
      <c r="AF18" s="211" t="s">
        <v>161</v>
      </c>
      <c r="AG18" s="211">
        <v>4</v>
      </c>
      <c r="AH18" s="211">
        <v>8140</v>
      </c>
      <c r="AI18" s="211">
        <v>8140</v>
      </c>
      <c r="AJ18" s="211">
        <v>604</v>
      </c>
      <c r="AK18" s="212">
        <v>6.6896890769900005E-2</v>
      </c>
      <c r="AL18" s="213">
        <v>1</v>
      </c>
      <c r="AM18" s="214">
        <f t="shared" si="0"/>
        <v>6.6896890769900005E-2</v>
      </c>
      <c r="AN18" s="214">
        <v>8.2890999999999995</v>
      </c>
      <c r="AO18" s="214">
        <v>1.220145</v>
      </c>
      <c r="AP18" s="214">
        <f t="shared" si="1"/>
        <v>0.55451501728077812</v>
      </c>
      <c r="AQ18" s="214">
        <f t="shared" si="2"/>
        <v>8.1623906788439643E-2</v>
      </c>
      <c r="AR18" s="213">
        <v>0.59519999999999995</v>
      </c>
      <c r="AS18" s="213">
        <v>0.5796</v>
      </c>
      <c r="AT18" s="214">
        <f t="shared" si="3"/>
        <v>0.33004733828551913</v>
      </c>
      <c r="AU18" s="214">
        <f t="shared" si="4"/>
        <v>4.7309216374579618E-2</v>
      </c>
    </row>
    <row r="19" spans="1:47" s="210" customFormat="1">
      <c r="A19" s="211">
        <v>22</v>
      </c>
      <c r="B19" s="211" t="s">
        <v>170</v>
      </c>
      <c r="C19" s="211" t="s">
        <v>169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168</v>
      </c>
      <c r="J19" s="211"/>
      <c r="K19" s="211">
        <v>0</v>
      </c>
      <c r="L19" s="211">
        <v>0</v>
      </c>
      <c r="M19" s="212">
        <v>-81.36336</v>
      </c>
      <c r="N19" s="212">
        <v>28.758420000000001</v>
      </c>
      <c r="O19" s="211" t="s">
        <v>167</v>
      </c>
      <c r="P19" s="211" t="s">
        <v>137</v>
      </c>
      <c r="Q19" s="211" t="s">
        <v>166</v>
      </c>
      <c r="R19" s="212">
        <v>25.57</v>
      </c>
      <c r="S19" s="212">
        <v>25.57</v>
      </c>
      <c r="T19" s="211" t="s">
        <v>61</v>
      </c>
      <c r="U19" s="211"/>
      <c r="V19" s="211"/>
      <c r="W19" s="211"/>
      <c r="X19" s="211"/>
      <c r="Y19" s="211"/>
      <c r="Z19" s="211" t="s">
        <v>165</v>
      </c>
      <c r="AA19" s="211" t="s">
        <v>63</v>
      </c>
      <c r="AB19" s="211" t="s">
        <v>164</v>
      </c>
      <c r="AC19" s="211" t="s">
        <v>163</v>
      </c>
      <c r="AD19" s="211" t="s">
        <v>162</v>
      </c>
      <c r="AE19" s="211">
        <v>6</v>
      </c>
      <c r="AF19" s="211" t="s">
        <v>161</v>
      </c>
      <c r="AG19" s="211">
        <v>4</v>
      </c>
      <c r="AH19" s="211">
        <v>1400</v>
      </c>
      <c r="AI19" s="211">
        <v>1400</v>
      </c>
      <c r="AJ19" s="211">
        <v>604</v>
      </c>
      <c r="AK19" s="212">
        <v>6.2759307335900003E-2</v>
      </c>
      <c r="AL19" s="213">
        <v>1</v>
      </c>
      <c r="AM19" s="214">
        <f t="shared" si="0"/>
        <v>6.2759307335900003E-2</v>
      </c>
      <c r="AN19" s="214">
        <v>8.2890999999999995</v>
      </c>
      <c r="AO19" s="214">
        <v>1.220145</v>
      </c>
      <c r="AP19" s="214">
        <f t="shared" si="1"/>
        <v>0.52021817443800866</v>
      </c>
      <c r="AQ19" s="214">
        <f t="shared" si="2"/>
        <v>7.657545504936171E-2</v>
      </c>
      <c r="AR19" s="213">
        <v>0.59519999999999995</v>
      </c>
      <c r="AS19" s="213">
        <v>0.5796</v>
      </c>
      <c r="AT19" s="214">
        <f t="shared" si="3"/>
        <v>0.30963385742550276</v>
      </c>
      <c r="AU19" s="214">
        <f t="shared" si="4"/>
        <v>4.438313374661005E-2</v>
      </c>
    </row>
    <row r="20" spans="1:47" s="210" customFormat="1">
      <c r="A20" s="211">
        <v>22</v>
      </c>
      <c r="B20" s="211" t="s">
        <v>170</v>
      </c>
      <c r="C20" s="211" t="s">
        <v>169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168</v>
      </c>
      <c r="J20" s="211"/>
      <c r="K20" s="211">
        <v>0</v>
      </c>
      <c r="L20" s="211">
        <v>0</v>
      </c>
      <c r="M20" s="212">
        <v>-81.36336</v>
      </c>
      <c r="N20" s="212">
        <v>28.758420000000001</v>
      </c>
      <c r="O20" s="211" t="s">
        <v>167</v>
      </c>
      <c r="P20" s="211" t="s">
        <v>137</v>
      </c>
      <c r="Q20" s="211" t="s">
        <v>166</v>
      </c>
      <c r="R20" s="212">
        <v>25.57</v>
      </c>
      <c r="S20" s="212">
        <v>25.57</v>
      </c>
      <c r="T20" s="211" t="s">
        <v>61</v>
      </c>
      <c r="U20" s="211"/>
      <c r="V20" s="211"/>
      <c r="W20" s="211"/>
      <c r="X20" s="211"/>
      <c r="Y20" s="211"/>
      <c r="Z20" s="211" t="s">
        <v>165</v>
      </c>
      <c r="AA20" s="211" t="s">
        <v>63</v>
      </c>
      <c r="AB20" s="211" t="s">
        <v>164</v>
      </c>
      <c r="AC20" s="211" t="s">
        <v>163</v>
      </c>
      <c r="AD20" s="211" t="s">
        <v>162</v>
      </c>
      <c r="AE20" s="211">
        <v>6</v>
      </c>
      <c r="AF20" s="211" t="s">
        <v>161</v>
      </c>
      <c r="AG20" s="211">
        <v>4</v>
      </c>
      <c r="AH20" s="211">
        <v>8140</v>
      </c>
      <c r="AI20" s="211">
        <v>8140</v>
      </c>
      <c r="AJ20" s="211">
        <v>604</v>
      </c>
      <c r="AK20" s="212">
        <v>3.4992352733400001</v>
      </c>
      <c r="AL20" s="213">
        <v>1</v>
      </c>
      <c r="AM20" s="214">
        <f t="shared" si="0"/>
        <v>3.4992352733400001</v>
      </c>
      <c r="AN20" s="214">
        <v>8.2890999999999995</v>
      </c>
      <c r="AO20" s="214">
        <v>1.220145</v>
      </c>
      <c r="AP20" s="214">
        <f t="shared" si="1"/>
        <v>29.005511104242593</v>
      </c>
      <c r="AQ20" s="214">
        <f t="shared" si="2"/>
        <v>4.2695744225894341</v>
      </c>
      <c r="AR20" s="213">
        <v>0.59519999999999995</v>
      </c>
      <c r="AS20" s="213">
        <v>0.5796</v>
      </c>
      <c r="AT20" s="214">
        <f t="shared" si="3"/>
        <v>17.26408020924519</v>
      </c>
      <c r="AU20" s="214">
        <f t="shared" si="4"/>
        <v>2.4746453353328359</v>
      </c>
    </row>
    <row r="21" spans="1:47" s="210" customFormat="1">
      <c r="A21" s="211">
        <v>22</v>
      </c>
      <c r="B21" s="211" t="s">
        <v>170</v>
      </c>
      <c r="C21" s="211" t="s">
        <v>169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168</v>
      </c>
      <c r="J21" s="211"/>
      <c r="K21" s="211">
        <v>0</v>
      </c>
      <c r="L21" s="211">
        <v>0</v>
      </c>
      <c r="M21" s="212">
        <v>-81.36336</v>
      </c>
      <c r="N21" s="212">
        <v>28.758420000000001</v>
      </c>
      <c r="O21" s="211" t="s">
        <v>167</v>
      </c>
      <c r="P21" s="211" t="s">
        <v>137</v>
      </c>
      <c r="Q21" s="211" t="s">
        <v>166</v>
      </c>
      <c r="R21" s="212">
        <v>25.57</v>
      </c>
      <c r="S21" s="212">
        <v>25.57</v>
      </c>
      <c r="T21" s="211" t="s">
        <v>61</v>
      </c>
      <c r="U21" s="211"/>
      <c r="V21" s="211"/>
      <c r="W21" s="211"/>
      <c r="X21" s="211"/>
      <c r="Y21" s="211"/>
      <c r="Z21" s="211" t="s">
        <v>165</v>
      </c>
      <c r="AA21" s="211" t="s">
        <v>63</v>
      </c>
      <c r="AB21" s="211" t="s">
        <v>164</v>
      </c>
      <c r="AC21" s="211" t="s">
        <v>163</v>
      </c>
      <c r="AD21" s="211" t="s">
        <v>162</v>
      </c>
      <c r="AE21" s="211">
        <v>6</v>
      </c>
      <c r="AF21" s="211" t="s">
        <v>161</v>
      </c>
      <c r="AG21" s="211">
        <v>4</v>
      </c>
      <c r="AH21" s="211">
        <v>8140</v>
      </c>
      <c r="AI21" s="211">
        <v>8140</v>
      </c>
      <c r="AJ21" s="211">
        <v>604</v>
      </c>
      <c r="AK21" s="212">
        <v>4.0575627944600001E-5</v>
      </c>
      <c r="AL21" s="213">
        <v>1</v>
      </c>
      <c r="AM21" s="214">
        <f t="shared" si="0"/>
        <v>4.0575627944600001E-5</v>
      </c>
      <c r="AN21" s="214">
        <v>8.2890999999999995</v>
      </c>
      <c r="AO21" s="214">
        <v>1.220145</v>
      </c>
      <c r="AP21" s="214">
        <f t="shared" si="1"/>
        <v>3.3633543759558384E-4</v>
      </c>
      <c r="AQ21" s="214">
        <f t="shared" si="2"/>
        <v>4.9508149558463969E-5</v>
      </c>
      <c r="AR21" s="213">
        <v>0.59519999999999995</v>
      </c>
      <c r="AS21" s="213">
        <v>0.5796</v>
      </c>
      <c r="AT21" s="214">
        <f t="shared" si="3"/>
        <v>2.0018685245689149E-4</v>
      </c>
      <c r="AU21" s="214">
        <f t="shared" si="4"/>
        <v>2.8694923484085718E-5</v>
      </c>
    </row>
    <row r="22" spans="1:47" s="210" customFormat="1">
      <c r="A22" s="211">
        <v>22</v>
      </c>
      <c r="B22" s="211" t="s">
        <v>170</v>
      </c>
      <c r="C22" s="211" t="s">
        <v>169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168</v>
      </c>
      <c r="J22" s="211"/>
      <c r="K22" s="211">
        <v>0</v>
      </c>
      <c r="L22" s="211">
        <v>0</v>
      </c>
      <c r="M22" s="212">
        <v>-81.36336</v>
      </c>
      <c r="N22" s="212">
        <v>28.758420000000001</v>
      </c>
      <c r="O22" s="211" t="s">
        <v>167</v>
      </c>
      <c r="P22" s="211" t="s">
        <v>137</v>
      </c>
      <c r="Q22" s="211" t="s">
        <v>166</v>
      </c>
      <c r="R22" s="212">
        <v>25.57</v>
      </c>
      <c r="S22" s="212">
        <v>25.57</v>
      </c>
      <c r="T22" s="211" t="s">
        <v>61</v>
      </c>
      <c r="U22" s="211"/>
      <c r="V22" s="211"/>
      <c r="W22" s="211"/>
      <c r="X22" s="211"/>
      <c r="Y22" s="211"/>
      <c r="Z22" s="211" t="s">
        <v>165</v>
      </c>
      <c r="AA22" s="211" t="s">
        <v>63</v>
      </c>
      <c r="AB22" s="211" t="s">
        <v>164</v>
      </c>
      <c r="AC22" s="211" t="s">
        <v>163</v>
      </c>
      <c r="AD22" s="211" t="s">
        <v>162</v>
      </c>
      <c r="AE22" s="211">
        <v>6</v>
      </c>
      <c r="AF22" s="211" t="s">
        <v>161</v>
      </c>
      <c r="AG22" s="211">
        <v>4</v>
      </c>
      <c r="AH22" s="211">
        <v>1400</v>
      </c>
      <c r="AI22" s="211">
        <v>1400</v>
      </c>
      <c r="AJ22" s="211">
        <v>604</v>
      </c>
      <c r="AK22" s="212">
        <v>1.24020464695E-2</v>
      </c>
      <c r="AL22" s="213">
        <v>1</v>
      </c>
      <c r="AM22" s="214">
        <f t="shared" si="0"/>
        <v>1.24020464695E-2</v>
      </c>
      <c r="AN22" s="214">
        <v>8.2890999999999995</v>
      </c>
      <c r="AO22" s="214">
        <v>1.220145</v>
      </c>
      <c r="AP22" s="214">
        <f t="shared" si="1"/>
        <v>0.10280180339033244</v>
      </c>
      <c r="AQ22" s="214">
        <f t="shared" si="2"/>
        <v>1.5132294989528077E-2</v>
      </c>
      <c r="AR22" s="213">
        <v>0.59519999999999995</v>
      </c>
      <c r="AS22" s="213">
        <v>0.5796</v>
      </c>
      <c r="AT22" s="214">
        <f t="shared" si="3"/>
        <v>6.1187633377925862E-2</v>
      </c>
      <c r="AU22" s="214">
        <f t="shared" si="4"/>
        <v>8.7706781759304738E-3</v>
      </c>
    </row>
    <row r="23" spans="1:47" s="210" customFormat="1">
      <c r="A23" s="211">
        <v>22</v>
      </c>
      <c r="B23" s="211" t="s">
        <v>170</v>
      </c>
      <c r="C23" s="211" t="s">
        <v>169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168</v>
      </c>
      <c r="J23" s="211"/>
      <c r="K23" s="211">
        <v>0</v>
      </c>
      <c r="L23" s="211">
        <v>0</v>
      </c>
      <c r="M23" s="212">
        <v>-81.36336</v>
      </c>
      <c r="N23" s="212">
        <v>28.758420000000001</v>
      </c>
      <c r="O23" s="211" t="s">
        <v>167</v>
      </c>
      <c r="P23" s="211" t="s">
        <v>137</v>
      </c>
      <c r="Q23" s="211" t="s">
        <v>166</v>
      </c>
      <c r="R23" s="212">
        <v>25.57</v>
      </c>
      <c r="S23" s="212">
        <v>25.57</v>
      </c>
      <c r="T23" s="211" t="s">
        <v>61</v>
      </c>
      <c r="U23" s="211"/>
      <c r="V23" s="211"/>
      <c r="W23" s="211"/>
      <c r="X23" s="211"/>
      <c r="Y23" s="211"/>
      <c r="Z23" s="211" t="s">
        <v>165</v>
      </c>
      <c r="AA23" s="211" t="s">
        <v>63</v>
      </c>
      <c r="AB23" s="211" t="s">
        <v>164</v>
      </c>
      <c r="AC23" s="211" t="s">
        <v>163</v>
      </c>
      <c r="AD23" s="211" t="s">
        <v>162</v>
      </c>
      <c r="AE23" s="211">
        <v>6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604</v>
      </c>
      <c r="AK23" s="212">
        <v>1.3859477817800001</v>
      </c>
      <c r="AL23" s="213">
        <v>1</v>
      </c>
      <c r="AM23" s="214">
        <f t="shared" si="0"/>
        <v>1.3859477817800001</v>
      </c>
      <c r="AN23" s="214">
        <v>8.2890999999999995</v>
      </c>
      <c r="AO23" s="214">
        <v>1.220145</v>
      </c>
      <c r="AP23" s="214">
        <f t="shared" si="1"/>
        <v>11.488259757952598</v>
      </c>
      <c r="AQ23" s="214">
        <f t="shared" si="2"/>
        <v>1.6910572561999584</v>
      </c>
      <c r="AR23" s="213">
        <v>0.59519999999999995</v>
      </c>
      <c r="AS23" s="213">
        <v>0.5796</v>
      </c>
      <c r="AT23" s="214">
        <f t="shared" si="3"/>
        <v>6.8378122079333856</v>
      </c>
      <c r="AU23" s="214">
        <f t="shared" si="4"/>
        <v>0.98013678569349594</v>
      </c>
    </row>
    <row r="24" spans="1:47" s="210" customFormat="1">
      <c r="A24" s="211">
        <v>22</v>
      </c>
      <c r="B24" s="211" t="s">
        <v>170</v>
      </c>
      <c r="C24" s="211" t="s">
        <v>169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168</v>
      </c>
      <c r="J24" s="211"/>
      <c r="K24" s="211">
        <v>0</v>
      </c>
      <c r="L24" s="211">
        <v>0</v>
      </c>
      <c r="M24" s="212">
        <v>-81.36336</v>
      </c>
      <c r="N24" s="212">
        <v>28.758420000000001</v>
      </c>
      <c r="O24" s="211" t="s">
        <v>167</v>
      </c>
      <c r="P24" s="211" t="s">
        <v>137</v>
      </c>
      <c r="Q24" s="211" t="s">
        <v>166</v>
      </c>
      <c r="R24" s="212">
        <v>25.57</v>
      </c>
      <c r="S24" s="212">
        <v>25.57</v>
      </c>
      <c r="T24" s="211" t="s">
        <v>61</v>
      </c>
      <c r="U24" s="211"/>
      <c r="V24" s="211"/>
      <c r="W24" s="211"/>
      <c r="X24" s="211"/>
      <c r="Y24" s="211"/>
      <c r="Z24" s="211" t="s">
        <v>165</v>
      </c>
      <c r="AA24" s="211" t="s">
        <v>63</v>
      </c>
      <c r="AB24" s="211" t="s">
        <v>164</v>
      </c>
      <c r="AC24" s="211" t="s">
        <v>163</v>
      </c>
      <c r="AD24" s="211" t="s">
        <v>162</v>
      </c>
      <c r="AE24" s="211">
        <v>6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604</v>
      </c>
      <c r="AK24" s="212">
        <v>1.4414697934899999E-5</v>
      </c>
      <c r="AL24" s="213">
        <v>1</v>
      </c>
      <c r="AM24" s="214">
        <f t="shared" si="0"/>
        <v>1.4414697934899999E-5</v>
      </c>
      <c r="AN24" s="214">
        <v>8.2890999999999995</v>
      </c>
      <c r="AO24" s="214">
        <v>1.220145</v>
      </c>
      <c r="AP24" s="214">
        <f t="shared" si="1"/>
        <v>1.1948487265217957E-4</v>
      </c>
      <c r="AQ24" s="214">
        <f t="shared" si="2"/>
        <v>1.7588021611778561E-5</v>
      </c>
      <c r="AR24" s="213">
        <v>0.59519999999999995</v>
      </c>
      <c r="AS24" s="213">
        <v>0.5796</v>
      </c>
      <c r="AT24" s="214">
        <f t="shared" si="3"/>
        <v>7.1117396202577274E-5</v>
      </c>
      <c r="AU24" s="214">
        <f t="shared" si="4"/>
        <v>1.0194017326186854E-5</v>
      </c>
    </row>
    <row r="25" spans="1:47" s="210" customFormat="1">
      <c r="A25" s="211">
        <v>22</v>
      </c>
      <c r="B25" s="211" t="s">
        <v>170</v>
      </c>
      <c r="C25" s="211" t="s">
        <v>169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168</v>
      </c>
      <c r="J25" s="211"/>
      <c r="K25" s="211">
        <v>0</v>
      </c>
      <c r="L25" s="211">
        <v>0</v>
      </c>
      <c r="M25" s="212">
        <v>-81.36336</v>
      </c>
      <c r="N25" s="212">
        <v>28.758420000000001</v>
      </c>
      <c r="O25" s="211" t="s">
        <v>167</v>
      </c>
      <c r="P25" s="211" t="s">
        <v>137</v>
      </c>
      <c r="Q25" s="211" t="s">
        <v>166</v>
      </c>
      <c r="R25" s="212">
        <v>25.57</v>
      </c>
      <c r="S25" s="212">
        <v>25.57</v>
      </c>
      <c r="T25" s="211" t="s">
        <v>61</v>
      </c>
      <c r="U25" s="211"/>
      <c r="V25" s="211"/>
      <c r="W25" s="211"/>
      <c r="X25" s="211"/>
      <c r="Y25" s="211"/>
      <c r="Z25" s="211" t="s">
        <v>165</v>
      </c>
      <c r="AA25" s="211" t="s">
        <v>63</v>
      </c>
      <c r="AB25" s="211" t="s">
        <v>164</v>
      </c>
      <c r="AC25" s="211" t="s">
        <v>163</v>
      </c>
      <c r="AD25" s="211" t="s">
        <v>162</v>
      </c>
      <c r="AE25" s="211">
        <v>6</v>
      </c>
      <c r="AF25" s="211" t="s">
        <v>161</v>
      </c>
      <c r="AG25" s="211">
        <v>4</v>
      </c>
      <c r="AH25" s="211">
        <v>8140</v>
      </c>
      <c r="AI25" s="211">
        <v>8140</v>
      </c>
      <c r="AJ25" s="211">
        <v>604</v>
      </c>
      <c r="AK25" s="212">
        <v>1.4240791635700001</v>
      </c>
      <c r="AL25" s="213">
        <v>1</v>
      </c>
      <c r="AM25" s="214">
        <f t="shared" si="0"/>
        <v>1.4240791635700001</v>
      </c>
      <c r="AN25" s="214">
        <v>8.2890999999999995</v>
      </c>
      <c r="AO25" s="214">
        <v>1.220145</v>
      </c>
      <c r="AP25" s="214">
        <f t="shared" si="1"/>
        <v>11.804334594748086</v>
      </c>
      <c r="AQ25" s="214">
        <f t="shared" si="2"/>
        <v>1.7375830710341178</v>
      </c>
      <c r="AR25" s="213">
        <v>0.59519999999999995</v>
      </c>
      <c r="AS25" s="213">
        <v>0.5796</v>
      </c>
      <c r="AT25" s="214">
        <f t="shared" si="3"/>
        <v>7.0259399507940605</v>
      </c>
      <c r="AU25" s="214">
        <f t="shared" si="4"/>
        <v>1.0071031479713748</v>
      </c>
    </row>
    <row r="26" spans="1:47" s="210" customFormat="1">
      <c r="A26" s="211">
        <v>22</v>
      </c>
      <c r="B26" s="211" t="s">
        <v>170</v>
      </c>
      <c r="C26" s="211" t="s">
        <v>169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168</v>
      </c>
      <c r="J26" s="211"/>
      <c r="K26" s="211">
        <v>0</v>
      </c>
      <c r="L26" s="211">
        <v>0</v>
      </c>
      <c r="M26" s="212">
        <v>-81.36336</v>
      </c>
      <c r="N26" s="212">
        <v>28.758420000000001</v>
      </c>
      <c r="O26" s="211" t="s">
        <v>167</v>
      </c>
      <c r="P26" s="211" t="s">
        <v>137</v>
      </c>
      <c r="Q26" s="211" t="s">
        <v>166</v>
      </c>
      <c r="R26" s="212">
        <v>25.57</v>
      </c>
      <c r="S26" s="212">
        <v>25.57</v>
      </c>
      <c r="T26" s="211" t="s">
        <v>61</v>
      </c>
      <c r="U26" s="211"/>
      <c r="V26" s="211"/>
      <c r="W26" s="211"/>
      <c r="X26" s="211"/>
      <c r="Y26" s="211"/>
      <c r="Z26" s="211" t="s">
        <v>165</v>
      </c>
      <c r="AA26" s="211" t="s">
        <v>63</v>
      </c>
      <c r="AB26" s="211" t="s">
        <v>164</v>
      </c>
      <c r="AC26" s="211" t="s">
        <v>163</v>
      </c>
      <c r="AD26" s="211" t="s">
        <v>162</v>
      </c>
      <c r="AE26" s="211">
        <v>6</v>
      </c>
      <c r="AF26" s="211" t="s">
        <v>161</v>
      </c>
      <c r="AG26" s="211">
        <v>4</v>
      </c>
      <c r="AH26" s="211">
        <v>8140</v>
      </c>
      <c r="AI26" s="211">
        <v>8140</v>
      </c>
      <c r="AJ26" s="211">
        <v>604</v>
      </c>
      <c r="AK26" s="212">
        <v>0.69801111769699997</v>
      </c>
      <c r="AL26" s="213">
        <v>1</v>
      </c>
      <c r="AM26" s="214">
        <f t="shared" si="0"/>
        <v>0.69801111769699997</v>
      </c>
      <c r="AN26" s="214">
        <v>8.2890999999999995</v>
      </c>
      <c r="AO26" s="214">
        <v>1.220145</v>
      </c>
      <c r="AP26" s="214">
        <f t="shared" si="1"/>
        <v>5.7858839557022019</v>
      </c>
      <c r="AQ26" s="214">
        <f t="shared" si="2"/>
        <v>0.85167477520240609</v>
      </c>
      <c r="AR26" s="213">
        <v>0.59519999999999995</v>
      </c>
      <c r="AS26" s="213">
        <v>0.5796</v>
      </c>
      <c r="AT26" s="214">
        <f t="shared" si="3"/>
        <v>3.4437581304339502</v>
      </c>
      <c r="AU26" s="214">
        <f t="shared" si="4"/>
        <v>0.49363069970731455</v>
      </c>
    </row>
    <row r="27" spans="1:47">
      <c r="AK27" s="212">
        <f>SUM(AK2:AK26)</f>
        <v>25.549790617847105</v>
      </c>
      <c r="AM27" s="214">
        <f>SUM(AM2:AM26)</f>
        <v>25.549790617847105</v>
      </c>
      <c r="AT27" s="214">
        <f>SUM(AT2:AT26)</f>
        <v>125.0428372748007</v>
      </c>
      <c r="AU27" s="214">
        <f>SUM(AU2:AU26)</f>
        <v>17.842138615131098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U30"/>
  <sheetViews>
    <sheetView topLeftCell="X1" workbookViewId="0">
      <selection activeCell="AU2" sqref="AU2:AU30"/>
    </sheetView>
  </sheetViews>
  <sheetFormatPr defaultRowHeight="15"/>
  <cols>
    <col min="1" max="1" width="3" bestFit="1" customWidth="1"/>
    <col min="2" max="2" width="10.85546875" bestFit="1" customWidth="1"/>
    <col min="3" max="3" width="24.4257812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39.8554687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23</v>
      </c>
      <c r="B2" s="211" t="s">
        <v>170</v>
      </c>
      <c r="C2" s="211" t="s">
        <v>178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168</v>
      </c>
      <c r="J2" s="211" t="s">
        <v>101</v>
      </c>
      <c r="K2" s="211">
        <v>0</v>
      </c>
      <c r="L2" s="211">
        <v>21</v>
      </c>
      <c r="M2" s="212">
        <v>-81.338589999999996</v>
      </c>
      <c r="N2" s="212">
        <v>28.822140000000001</v>
      </c>
      <c r="O2" s="211" t="s">
        <v>167</v>
      </c>
      <c r="P2" s="211" t="s">
        <v>59</v>
      </c>
      <c r="Q2" s="211" t="s">
        <v>177</v>
      </c>
      <c r="R2" s="212">
        <v>25.4</v>
      </c>
      <c r="S2" s="212">
        <v>22.27</v>
      </c>
      <c r="T2" s="211" t="s">
        <v>61</v>
      </c>
      <c r="U2" s="211"/>
      <c r="V2" s="211"/>
      <c r="W2" s="211"/>
      <c r="X2" s="211"/>
      <c r="Y2" s="211"/>
      <c r="Z2" s="211" t="s">
        <v>165</v>
      </c>
      <c r="AA2" s="211" t="s">
        <v>63</v>
      </c>
      <c r="AB2" s="211" t="s">
        <v>164</v>
      </c>
      <c r="AC2" s="211" t="s">
        <v>176</v>
      </c>
      <c r="AD2" s="211" t="s">
        <v>175</v>
      </c>
      <c r="AE2" s="211">
        <v>7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624</v>
      </c>
      <c r="AK2" s="212">
        <v>0.450616260233</v>
      </c>
      <c r="AL2" s="213">
        <v>1</v>
      </c>
      <c r="AM2" s="214">
        <f>AK2*AL2</f>
        <v>0.450616260233</v>
      </c>
      <c r="AN2" s="214">
        <v>8.9435769999999994</v>
      </c>
      <c r="AO2" s="214">
        <v>1.3322039999999999</v>
      </c>
      <c r="AP2" s="214">
        <f>AM2*AN2</f>
        <v>4.0301212208458734</v>
      </c>
      <c r="AQ2" s="214">
        <f>AM2*AO2</f>
        <v>0.60031278434744351</v>
      </c>
      <c r="AR2" s="213">
        <v>0.93</v>
      </c>
      <c r="AS2" s="213">
        <v>0.92</v>
      </c>
      <c r="AT2" s="214">
        <f>AP2*AR2</f>
        <v>3.7480127353866624</v>
      </c>
      <c r="AU2" s="214">
        <f>AQ2*AS2</f>
        <v>0.5522877615996481</v>
      </c>
    </row>
    <row r="3" spans="1:47" s="210" customFormat="1">
      <c r="A3" s="211">
        <v>23</v>
      </c>
      <c r="B3" s="211" t="s">
        <v>170</v>
      </c>
      <c r="C3" s="211" t="s">
        <v>178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168</v>
      </c>
      <c r="J3" s="211" t="s">
        <v>101</v>
      </c>
      <c r="K3" s="211">
        <v>0</v>
      </c>
      <c r="L3" s="211">
        <v>21</v>
      </c>
      <c r="M3" s="212">
        <v>-81.338589999999996</v>
      </c>
      <c r="N3" s="212">
        <v>28.822140000000001</v>
      </c>
      <c r="O3" s="211" t="s">
        <v>167</v>
      </c>
      <c r="P3" s="211" t="s">
        <v>59</v>
      </c>
      <c r="Q3" s="211" t="s">
        <v>177</v>
      </c>
      <c r="R3" s="212">
        <v>25.4</v>
      </c>
      <c r="S3" s="212">
        <v>22.27</v>
      </c>
      <c r="T3" s="211" t="s">
        <v>61</v>
      </c>
      <c r="U3" s="211"/>
      <c r="V3" s="211"/>
      <c r="W3" s="211"/>
      <c r="X3" s="211"/>
      <c r="Y3" s="211"/>
      <c r="Z3" s="211" t="s">
        <v>165</v>
      </c>
      <c r="AA3" s="211" t="s">
        <v>63</v>
      </c>
      <c r="AB3" s="211" t="s">
        <v>164</v>
      </c>
      <c r="AC3" s="211" t="s">
        <v>176</v>
      </c>
      <c r="AD3" s="211" t="s">
        <v>175</v>
      </c>
      <c r="AE3" s="211">
        <v>7</v>
      </c>
      <c r="AF3" s="211" t="s">
        <v>180</v>
      </c>
      <c r="AG3" s="211">
        <v>11</v>
      </c>
      <c r="AH3" s="211">
        <v>4110</v>
      </c>
      <c r="AI3" s="211">
        <v>4110</v>
      </c>
      <c r="AJ3" s="211">
        <v>631</v>
      </c>
      <c r="AK3" s="212">
        <v>2.7265926638</v>
      </c>
      <c r="AL3" s="213">
        <v>1</v>
      </c>
      <c r="AM3" s="214">
        <f t="shared" ref="AM3:AM29" si="0">AK3*AL3</f>
        <v>2.7265926638</v>
      </c>
      <c r="AN3" s="214">
        <v>3.2994349999999999</v>
      </c>
      <c r="AO3" s="214">
        <v>0.11773699999999999</v>
      </c>
      <c r="AP3" s="214">
        <f t="shared" ref="AP3:AP29" si="1">AM3*AN3</f>
        <v>8.9962152656849526</v>
      </c>
      <c r="AQ3" s="214">
        <f t="shared" ref="AQ3:AQ29" si="2">AM3*AO3</f>
        <v>0.32102084045782059</v>
      </c>
      <c r="AR3" s="213">
        <v>0.93</v>
      </c>
      <c r="AS3" s="213">
        <v>0.92</v>
      </c>
      <c r="AT3" s="214">
        <f t="shared" ref="AT3:AT29" si="3">AP3*AR3</f>
        <v>8.3664801970870055</v>
      </c>
      <c r="AU3" s="214">
        <f t="shared" ref="AU3:AU29" si="4">AQ3*AS3</f>
        <v>0.29533917322119496</v>
      </c>
    </row>
    <row r="4" spans="1:47" s="210" customFormat="1">
      <c r="A4" s="211">
        <v>23</v>
      </c>
      <c r="B4" s="211" t="s">
        <v>170</v>
      </c>
      <c r="C4" s="211" t="s">
        <v>178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168</v>
      </c>
      <c r="J4" s="211" t="s">
        <v>101</v>
      </c>
      <c r="K4" s="211">
        <v>0</v>
      </c>
      <c r="L4" s="211">
        <v>21</v>
      </c>
      <c r="M4" s="212">
        <v>-81.338589999999996</v>
      </c>
      <c r="N4" s="212">
        <v>28.822140000000001</v>
      </c>
      <c r="O4" s="211" t="s">
        <v>167</v>
      </c>
      <c r="P4" s="211" t="s">
        <v>59</v>
      </c>
      <c r="Q4" s="211" t="s">
        <v>177</v>
      </c>
      <c r="R4" s="212">
        <v>25.4</v>
      </c>
      <c r="S4" s="212">
        <v>22.27</v>
      </c>
      <c r="T4" s="211" t="s">
        <v>61</v>
      </c>
      <c r="U4" s="211"/>
      <c r="V4" s="211"/>
      <c r="W4" s="211"/>
      <c r="X4" s="211"/>
      <c r="Y4" s="211"/>
      <c r="Z4" s="211" t="s">
        <v>165</v>
      </c>
      <c r="AA4" s="211" t="s">
        <v>63</v>
      </c>
      <c r="AB4" s="211" t="s">
        <v>164</v>
      </c>
      <c r="AC4" s="211" t="s">
        <v>176</v>
      </c>
      <c r="AD4" s="211" t="s">
        <v>175</v>
      </c>
      <c r="AE4" s="211">
        <v>7</v>
      </c>
      <c r="AF4" s="211" t="s">
        <v>161</v>
      </c>
      <c r="AG4" s="211">
        <v>4</v>
      </c>
      <c r="AH4" s="211">
        <v>8140</v>
      </c>
      <c r="AI4" s="211">
        <v>8140</v>
      </c>
      <c r="AJ4" s="211">
        <v>624</v>
      </c>
      <c r="AK4" s="212">
        <v>1.9849061218399999</v>
      </c>
      <c r="AL4" s="213">
        <v>1</v>
      </c>
      <c r="AM4" s="214">
        <f t="shared" si="0"/>
        <v>1.9849061218399999</v>
      </c>
      <c r="AN4" s="214">
        <v>8.9435769999999994</v>
      </c>
      <c r="AO4" s="214">
        <v>1.3322039999999999</v>
      </c>
      <c r="AP4" s="214">
        <f t="shared" si="1"/>
        <v>17.752160738447419</v>
      </c>
      <c r="AQ4" s="214">
        <f t="shared" si="2"/>
        <v>2.6442998751397351</v>
      </c>
      <c r="AR4" s="213">
        <v>0.93</v>
      </c>
      <c r="AS4" s="213">
        <v>0.92</v>
      </c>
      <c r="AT4" s="214">
        <f t="shared" si="3"/>
        <v>16.509509486756102</v>
      </c>
      <c r="AU4" s="214">
        <f t="shared" si="4"/>
        <v>2.4327558851285565</v>
      </c>
    </row>
    <row r="5" spans="1:47" s="210" customFormat="1">
      <c r="A5" s="211">
        <v>23</v>
      </c>
      <c r="B5" s="211" t="s">
        <v>170</v>
      </c>
      <c r="C5" s="211" t="s">
        <v>178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168</v>
      </c>
      <c r="J5" s="211" t="s">
        <v>101</v>
      </c>
      <c r="K5" s="211">
        <v>0</v>
      </c>
      <c r="L5" s="211">
        <v>21</v>
      </c>
      <c r="M5" s="212">
        <v>-81.338589999999996</v>
      </c>
      <c r="N5" s="212">
        <v>28.822140000000001</v>
      </c>
      <c r="O5" s="211" t="s">
        <v>167</v>
      </c>
      <c r="P5" s="211" t="s">
        <v>59</v>
      </c>
      <c r="Q5" s="211" t="s">
        <v>177</v>
      </c>
      <c r="R5" s="212">
        <v>25.4</v>
      </c>
      <c r="S5" s="212">
        <v>22.27</v>
      </c>
      <c r="T5" s="211" t="s">
        <v>61</v>
      </c>
      <c r="U5" s="211"/>
      <c r="V5" s="211"/>
      <c r="W5" s="211"/>
      <c r="X5" s="211"/>
      <c r="Y5" s="211"/>
      <c r="Z5" s="211" t="s">
        <v>165</v>
      </c>
      <c r="AA5" s="211" t="s">
        <v>63</v>
      </c>
      <c r="AB5" s="211" t="s">
        <v>164</v>
      </c>
      <c r="AC5" s="211" t="s">
        <v>176</v>
      </c>
      <c r="AD5" s="211" t="s">
        <v>175</v>
      </c>
      <c r="AE5" s="211">
        <v>7</v>
      </c>
      <c r="AF5" s="211" t="s">
        <v>180</v>
      </c>
      <c r="AG5" s="211">
        <v>11</v>
      </c>
      <c r="AH5" s="211">
        <v>4110</v>
      </c>
      <c r="AI5" s="211">
        <v>4110</v>
      </c>
      <c r="AJ5" s="211">
        <v>631</v>
      </c>
      <c r="AK5" s="212">
        <v>2.4248952513800002</v>
      </c>
      <c r="AL5" s="213">
        <v>1</v>
      </c>
      <c r="AM5" s="214">
        <f t="shared" si="0"/>
        <v>2.4248952513800002</v>
      </c>
      <c r="AN5" s="214">
        <v>3.2994349999999999</v>
      </c>
      <c r="AO5" s="214">
        <v>0.11773699999999999</v>
      </c>
      <c r="AP5" s="214">
        <f t="shared" si="1"/>
        <v>8.0007842637369713</v>
      </c>
      <c r="AQ5" s="214">
        <f t="shared" si="2"/>
        <v>0.28549989221172706</v>
      </c>
      <c r="AR5" s="213">
        <v>0.93</v>
      </c>
      <c r="AS5" s="213">
        <v>0.92</v>
      </c>
      <c r="AT5" s="214">
        <f t="shared" si="3"/>
        <v>7.4407293652753834</v>
      </c>
      <c r="AU5" s="214">
        <f t="shared" si="4"/>
        <v>0.26265990083478891</v>
      </c>
    </row>
    <row r="6" spans="1:47" s="210" customFormat="1">
      <c r="A6" s="211">
        <v>23</v>
      </c>
      <c r="B6" s="211" t="s">
        <v>170</v>
      </c>
      <c r="C6" s="211" t="s">
        <v>178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168</v>
      </c>
      <c r="J6" s="211" t="s">
        <v>101</v>
      </c>
      <c r="K6" s="211">
        <v>0</v>
      </c>
      <c r="L6" s="211">
        <v>21</v>
      </c>
      <c r="M6" s="212">
        <v>-81.338589999999996</v>
      </c>
      <c r="N6" s="212">
        <v>28.822140000000001</v>
      </c>
      <c r="O6" s="211" t="s">
        <v>167</v>
      </c>
      <c r="P6" s="211" t="s">
        <v>59</v>
      </c>
      <c r="Q6" s="211" t="s">
        <v>177</v>
      </c>
      <c r="R6" s="212">
        <v>25.4</v>
      </c>
      <c r="S6" s="212">
        <v>22.27</v>
      </c>
      <c r="T6" s="211" t="s">
        <v>61</v>
      </c>
      <c r="U6" s="211"/>
      <c r="V6" s="211"/>
      <c r="W6" s="211"/>
      <c r="X6" s="211"/>
      <c r="Y6" s="211"/>
      <c r="Z6" s="211" t="s">
        <v>165</v>
      </c>
      <c r="AA6" s="211" t="s">
        <v>63</v>
      </c>
      <c r="AB6" s="211" t="s">
        <v>164</v>
      </c>
      <c r="AC6" s="211" t="s">
        <v>176</v>
      </c>
      <c r="AD6" s="211" t="s">
        <v>175</v>
      </c>
      <c r="AE6" s="211">
        <v>7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624</v>
      </c>
      <c r="AK6" s="212">
        <v>1.1463841343500001</v>
      </c>
      <c r="AL6" s="213">
        <v>1</v>
      </c>
      <c r="AM6" s="214">
        <f t="shared" si="0"/>
        <v>1.1463841343500001</v>
      </c>
      <c r="AN6" s="214">
        <v>8.9435769999999994</v>
      </c>
      <c r="AO6" s="214">
        <v>1.3322039999999999</v>
      </c>
      <c r="AP6" s="214">
        <f t="shared" si="1"/>
        <v>10.252774777137571</v>
      </c>
      <c r="AQ6" s="214">
        <f t="shared" si="2"/>
        <v>1.5272175293176073</v>
      </c>
      <c r="AR6" s="213">
        <v>0.93</v>
      </c>
      <c r="AS6" s="213">
        <v>0.92</v>
      </c>
      <c r="AT6" s="214">
        <f t="shared" si="3"/>
        <v>9.5350805427379406</v>
      </c>
      <c r="AU6" s="214">
        <f t="shared" si="4"/>
        <v>1.4050401269721988</v>
      </c>
    </row>
    <row r="7" spans="1:47" s="210" customFormat="1">
      <c r="A7" s="211">
        <v>23</v>
      </c>
      <c r="B7" s="211" t="s">
        <v>170</v>
      </c>
      <c r="C7" s="211" t="s">
        <v>178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168</v>
      </c>
      <c r="J7" s="211" t="s">
        <v>101</v>
      </c>
      <c r="K7" s="211">
        <v>0</v>
      </c>
      <c r="L7" s="211">
        <v>21</v>
      </c>
      <c r="M7" s="212">
        <v>-81.338589999999996</v>
      </c>
      <c r="N7" s="212">
        <v>28.822140000000001</v>
      </c>
      <c r="O7" s="211" t="s">
        <v>167</v>
      </c>
      <c r="P7" s="211" t="s">
        <v>59</v>
      </c>
      <c r="Q7" s="211" t="s">
        <v>177</v>
      </c>
      <c r="R7" s="212">
        <v>25.4</v>
      </c>
      <c r="S7" s="212">
        <v>22.27</v>
      </c>
      <c r="T7" s="211" t="s">
        <v>61</v>
      </c>
      <c r="U7" s="211"/>
      <c r="V7" s="211"/>
      <c r="W7" s="211"/>
      <c r="X7" s="211"/>
      <c r="Y7" s="211"/>
      <c r="Z7" s="211" t="s">
        <v>165</v>
      </c>
      <c r="AA7" s="211" t="s">
        <v>63</v>
      </c>
      <c r="AB7" s="211" t="s">
        <v>164</v>
      </c>
      <c r="AC7" s="211" t="s">
        <v>176</v>
      </c>
      <c r="AD7" s="211" t="s">
        <v>175</v>
      </c>
      <c r="AE7" s="211">
        <v>7</v>
      </c>
      <c r="AF7" s="211" t="s">
        <v>180</v>
      </c>
      <c r="AG7" s="211">
        <v>11</v>
      </c>
      <c r="AH7" s="211">
        <v>4110</v>
      </c>
      <c r="AI7" s="211">
        <v>4110</v>
      </c>
      <c r="AJ7" s="211">
        <v>631</v>
      </c>
      <c r="AK7" s="212">
        <v>0.76149676737000005</v>
      </c>
      <c r="AL7" s="213">
        <v>1</v>
      </c>
      <c r="AM7" s="214">
        <f t="shared" si="0"/>
        <v>0.76149676737000005</v>
      </c>
      <c r="AN7" s="214">
        <v>3.2994349999999999</v>
      </c>
      <c r="AO7" s="214">
        <v>0.11773699999999999</v>
      </c>
      <c r="AP7" s="214">
        <f t="shared" si="1"/>
        <v>2.512509086647436</v>
      </c>
      <c r="AQ7" s="214">
        <f t="shared" si="2"/>
        <v>8.9656344899841686E-2</v>
      </c>
      <c r="AR7" s="213">
        <v>0.93</v>
      </c>
      <c r="AS7" s="213">
        <v>0.92</v>
      </c>
      <c r="AT7" s="214">
        <f t="shared" si="3"/>
        <v>2.3366334505821156</v>
      </c>
      <c r="AU7" s="214">
        <f t="shared" si="4"/>
        <v>8.2483837307854357E-2</v>
      </c>
    </row>
    <row r="8" spans="1:47" s="210" customFormat="1">
      <c r="A8" s="211">
        <v>23</v>
      </c>
      <c r="B8" s="211" t="s">
        <v>170</v>
      </c>
      <c r="C8" s="211" t="s">
        <v>178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168</v>
      </c>
      <c r="J8" s="211" t="s">
        <v>101</v>
      </c>
      <c r="K8" s="211">
        <v>0</v>
      </c>
      <c r="L8" s="211">
        <v>21</v>
      </c>
      <c r="M8" s="212">
        <v>-81.338589999999996</v>
      </c>
      <c r="N8" s="212">
        <v>28.822140000000001</v>
      </c>
      <c r="O8" s="211" t="s">
        <v>167</v>
      </c>
      <c r="P8" s="211" t="s">
        <v>59</v>
      </c>
      <c r="Q8" s="211" t="s">
        <v>177</v>
      </c>
      <c r="R8" s="212">
        <v>25.4</v>
      </c>
      <c r="S8" s="212">
        <v>22.27</v>
      </c>
      <c r="T8" s="211" t="s">
        <v>61</v>
      </c>
      <c r="U8" s="211"/>
      <c r="V8" s="211"/>
      <c r="W8" s="211"/>
      <c r="X8" s="211"/>
      <c r="Y8" s="211"/>
      <c r="Z8" s="211" t="s">
        <v>165</v>
      </c>
      <c r="AA8" s="211" t="s">
        <v>63</v>
      </c>
      <c r="AB8" s="211" t="s">
        <v>164</v>
      </c>
      <c r="AC8" s="211" t="s">
        <v>176</v>
      </c>
      <c r="AD8" s="211" t="s">
        <v>175</v>
      </c>
      <c r="AE8" s="211">
        <v>7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624</v>
      </c>
      <c r="AK8" s="212">
        <v>10.1738269238</v>
      </c>
      <c r="AL8" s="213">
        <v>1</v>
      </c>
      <c r="AM8" s="214">
        <f t="shared" si="0"/>
        <v>10.1738269238</v>
      </c>
      <c r="AN8" s="214">
        <v>8.9435769999999994</v>
      </c>
      <c r="AO8" s="214">
        <v>1.3322039999999999</v>
      </c>
      <c r="AP8" s="214">
        <f t="shared" si="1"/>
        <v>90.990404477678425</v>
      </c>
      <c r="AQ8" s="214">
        <f t="shared" si="2"/>
        <v>13.553612923194054</v>
      </c>
      <c r="AR8" s="213">
        <v>0.93</v>
      </c>
      <c r="AS8" s="213">
        <v>0.92</v>
      </c>
      <c r="AT8" s="214">
        <f t="shared" si="3"/>
        <v>84.621076164240932</v>
      </c>
      <c r="AU8" s="214">
        <f t="shared" si="4"/>
        <v>12.469323889338531</v>
      </c>
    </row>
    <row r="9" spans="1:47" s="210" customFormat="1">
      <c r="A9" s="211">
        <v>23</v>
      </c>
      <c r="B9" s="211" t="s">
        <v>170</v>
      </c>
      <c r="C9" s="211" t="s">
        <v>178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168</v>
      </c>
      <c r="J9" s="211" t="s">
        <v>101</v>
      </c>
      <c r="K9" s="211">
        <v>0</v>
      </c>
      <c r="L9" s="211">
        <v>21</v>
      </c>
      <c r="M9" s="212">
        <v>-81.338589999999996</v>
      </c>
      <c r="N9" s="212">
        <v>28.822140000000001</v>
      </c>
      <c r="O9" s="211" t="s">
        <v>167</v>
      </c>
      <c r="P9" s="211" t="s">
        <v>59</v>
      </c>
      <c r="Q9" s="211" t="s">
        <v>177</v>
      </c>
      <c r="R9" s="212">
        <v>25.4</v>
      </c>
      <c r="S9" s="212">
        <v>22.27</v>
      </c>
      <c r="T9" s="211" t="s">
        <v>61</v>
      </c>
      <c r="U9" s="211"/>
      <c r="V9" s="211"/>
      <c r="W9" s="211"/>
      <c r="X9" s="211"/>
      <c r="Y9" s="211"/>
      <c r="Z9" s="211" t="s">
        <v>165</v>
      </c>
      <c r="AA9" s="211" t="s">
        <v>63</v>
      </c>
      <c r="AB9" s="211" t="s">
        <v>164</v>
      </c>
      <c r="AC9" s="211" t="s">
        <v>176</v>
      </c>
      <c r="AD9" s="211" t="s">
        <v>175</v>
      </c>
      <c r="AE9" s="211">
        <v>7</v>
      </c>
      <c r="AF9" s="211" t="s">
        <v>180</v>
      </c>
      <c r="AG9" s="211">
        <v>11</v>
      </c>
      <c r="AH9" s="211">
        <v>4110</v>
      </c>
      <c r="AI9" s="211">
        <v>4110</v>
      </c>
      <c r="AJ9" s="211">
        <v>631</v>
      </c>
      <c r="AK9" s="212">
        <v>4.8550187782699998</v>
      </c>
      <c r="AL9" s="213">
        <v>1</v>
      </c>
      <c r="AM9" s="214">
        <f t="shared" si="0"/>
        <v>4.8550187782699998</v>
      </c>
      <c r="AN9" s="214">
        <v>3.2994349999999999</v>
      </c>
      <c r="AO9" s="214">
        <v>0.11773699999999999</v>
      </c>
      <c r="AP9" s="214">
        <f t="shared" si="1"/>
        <v>16.018818882681277</v>
      </c>
      <c r="AQ9" s="214">
        <f t="shared" si="2"/>
        <v>0.571615345897175</v>
      </c>
      <c r="AR9" s="213">
        <v>0.93</v>
      </c>
      <c r="AS9" s="213">
        <v>0.92</v>
      </c>
      <c r="AT9" s="214">
        <f t="shared" si="3"/>
        <v>14.897501560893588</v>
      </c>
      <c r="AU9" s="214">
        <f t="shared" si="4"/>
        <v>0.52588611822540099</v>
      </c>
    </row>
    <row r="10" spans="1:47" s="210" customFormat="1">
      <c r="A10" s="211">
        <v>23</v>
      </c>
      <c r="B10" s="211" t="s">
        <v>170</v>
      </c>
      <c r="C10" s="211" t="s">
        <v>178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168</v>
      </c>
      <c r="J10" s="211" t="s">
        <v>101</v>
      </c>
      <c r="K10" s="211">
        <v>0</v>
      </c>
      <c r="L10" s="211">
        <v>21</v>
      </c>
      <c r="M10" s="212">
        <v>-81.338589999999996</v>
      </c>
      <c r="N10" s="212">
        <v>28.822140000000001</v>
      </c>
      <c r="O10" s="211" t="s">
        <v>167</v>
      </c>
      <c r="P10" s="211" t="s">
        <v>59</v>
      </c>
      <c r="Q10" s="211" t="s">
        <v>177</v>
      </c>
      <c r="R10" s="212">
        <v>25.4</v>
      </c>
      <c r="S10" s="212">
        <v>22.27</v>
      </c>
      <c r="T10" s="211" t="s">
        <v>61</v>
      </c>
      <c r="U10" s="211"/>
      <c r="V10" s="211"/>
      <c r="W10" s="211"/>
      <c r="X10" s="211"/>
      <c r="Y10" s="211"/>
      <c r="Z10" s="211" t="s">
        <v>165</v>
      </c>
      <c r="AA10" s="211" t="s">
        <v>63</v>
      </c>
      <c r="AB10" s="211" t="s">
        <v>164</v>
      </c>
      <c r="AC10" s="211" t="s">
        <v>176</v>
      </c>
      <c r="AD10" s="211" t="s">
        <v>175</v>
      </c>
      <c r="AE10" s="211">
        <v>7</v>
      </c>
      <c r="AF10" s="211" t="s">
        <v>179</v>
      </c>
      <c r="AG10" s="211">
        <v>7</v>
      </c>
      <c r="AH10" s="211">
        <v>2110</v>
      </c>
      <c r="AI10" s="211">
        <v>2110</v>
      </c>
      <c r="AJ10" s="211">
        <v>627</v>
      </c>
      <c r="AK10" s="212">
        <v>4.5447303167099999</v>
      </c>
      <c r="AL10" s="213">
        <v>1</v>
      </c>
      <c r="AM10" s="214">
        <f t="shared" si="0"/>
        <v>4.5447303167099999</v>
      </c>
      <c r="AN10" s="214">
        <v>6.1202810000000003</v>
      </c>
      <c r="AO10" s="214">
        <v>1.0088379999999999</v>
      </c>
      <c r="AP10" s="214">
        <f t="shared" si="1"/>
        <v>27.815026607484196</v>
      </c>
      <c r="AQ10" s="214">
        <f t="shared" si="2"/>
        <v>4.5848966432490821</v>
      </c>
      <c r="AR10" s="213">
        <v>0.93</v>
      </c>
      <c r="AS10" s="213">
        <v>0.92</v>
      </c>
      <c r="AT10" s="214">
        <f t="shared" si="3"/>
        <v>25.867974744960303</v>
      </c>
      <c r="AU10" s="214">
        <f t="shared" si="4"/>
        <v>4.2181049117891556</v>
      </c>
    </row>
    <row r="11" spans="1:47" s="210" customFormat="1">
      <c r="A11" s="211">
        <v>23</v>
      </c>
      <c r="B11" s="211" t="s">
        <v>170</v>
      </c>
      <c r="C11" s="211" t="s">
        <v>178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168</v>
      </c>
      <c r="J11" s="211" t="s">
        <v>101</v>
      </c>
      <c r="K11" s="211">
        <v>0</v>
      </c>
      <c r="L11" s="211">
        <v>21</v>
      </c>
      <c r="M11" s="212">
        <v>-81.338589999999996</v>
      </c>
      <c r="N11" s="212">
        <v>28.822140000000001</v>
      </c>
      <c r="O11" s="211" t="s">
        <v>167</v>
      </c>
      <c r="P11" s="211" t="s">
        <v>59</v>
      </c>
      <c r="Q11" s="211" t="s">
        <v>177</v>
      </c>
      <c r="R11" s="212">
        <v>25.4</v>
      </c>
      <c r="S11" s="212">
        <v>22.27</v>
      </c>
      <c r="T11" s="211" t="s">
        <v>61</v>
      </c>
      <c r="U11" s="211"/>
      <c r="V11" s="211"/>
      <c r="W11" s="211"/>
      <c r="X11" s="211"/>
      <c r="Y11" s="211"/>
      <c r="Z11" s="211" t="s">
        <v>165</v>
      </c>
      <c r="AA11" s="211" t="s">
        <v>63</v>
      </c>
      <c r="AB11" s="211" t="s">
        <v>164</v>
      </c>
      <c r="AC11" s="211" t="s">
        <v>176</v>
      </c>
      <c r="AD11" s="211" t="s">
        <v>175</v>
      </c>
      <c r="AE11" s="211">
        <v>7</v>
      </c>
      <c r="AF11" s="211" t="s">
        <v>161</v>
      </c>
      <c r="AG11" s="211">
        <v>4</v>
      </c>
      <c r="AH11" s="211">
        <v>1400</v>
      </c>
      <c r="AI11" s="211">
        <v>1400</v>
      </c>
      <c r="AJ11" s="211">
        <v>624</v>
      </c>
      <c r="AK11" s="212">
        <v>4.7491482549800001E-5</v>
      </c>
      <c r="AL11" s="213">
        <v>1</v>
      </c>
      <c r="AM11" s="214">
        <f t="shared" si="0"/>
        <v>4.7491482549800001E-5</v>
      </c>
      <c r="AN11" s="214">
        <v>8.9435769999999994</v>
      </c>
      <c r="AO11" s="214">
        <v>1.3322039999999999</v>
      </c>
      <c r="AP11" s="214">
        <f t="shared" si="1"/>
        <v>4.2474373102829264E-4</v>
      </c>
      <c r="AQ11" s="214">
        <f t="shared" si="2"/>
        <v>6.3268343018773763E-5</v>
      </c>
      <c r="AR11" s="213">
        <v>0.93</v>
      </c>
      <c r="AS11" s="213">
        <v>0.92</v>
      </c>
      <c r="AT11" s="214">
        <f t="shared" si="3"/>
        <v>3.950116698563122E-4</v>
      </c>
      <c r="AU11" s="214">
        <f t="shared" si="4"/>
        <v>5.8206875577271864E-5</v>
      </c>
    </row>
    <row r="12" spans="1:47" s="210" customFormat="1">
      <c r="A12" s="211">
        <v>23</v>
      </c>
      <c r="B12" s="211" t="s">
        <v>170</v>
      </c>
      <c r="C12" s="211" t="s">
        <v>178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168</v>
      </c>
      <c r="J12" s="211" t="s">
        <v>101</v>
      </c>
      <c r="K12" s="211">
        <v>0</v>
      </c>
      <c r="L12" s="211">
        <v>21</v>
      </c>
      <c r="M12" s="212">
        <v>-81.338589999999996</v>
      </c>
      <c r="N12" s="212">
        <v>28.822140000000001</v>
      </c>
      <c r="O12" s="211" t="s">
        <v>167</v>
      </c>
      <c r="P12" s="211" t="s">
        <v>59</v>
      </c>
      <c r="Q12" s="211" t="s">
        <v>177</v>
      </c>
      <c r="R12" s="212">
        <v>25.4</v>
      </c>
      <c r="S12" s="212">
        <v>22.27</v>
      </c>
      <c r="T12" s="211" t="s">
        <v>61</v>
      </c>
      <c r="U12" s="211"/>
      <c r="V12" s="211"/>
      <c r="W12" s="211"/>
      <c r="X12" s="211"/>
      <c r="Y12" s="211"/>
      <c r="Z12" s="211" t="s">
        <v>165</v>
      </c>
      <c r="AA12" s="211" t="s">
        <v>63</v>
      </c>
      <c r="AB12" s="211" t="s">
        <v>164</v>
      </c>
      <c r="AC12" s="211" t="s">
        <v>176</v>
      </c>
      <c r="AD12" s="211" t="s">
        <v>175</v>
      </c>
      <c r="AE12" s="211">
        <v>7</v>
      </c>
      <c r="AF12" s="211" t="s">
        <v>161</v>
      </c>
      <c r="AG12" s="211">
        <v>4</v>
      </c>
      <c r="AH12" s="211">
        <v>1400</v>
      </c>
      <c r="AI12" s="211">
        <v>1400</v>
      </c>
      <c r="AJ12" s="211">
        <v>624</v>
      </c>
      <c r="AK12" s="212">
        <v>6.2956471366099997E-2</v>
      </c>
      <c r="AL12" s="213">
        <v>1</v>
      </c>
      <c r="AM12" s="214">
        <f t="shared" si="0"/>
        <v>6.2956471366099997E-2</v>
      </c>
      <c r="AN12" s="214">
        <v>8.9435769999999994</v>
      </c>
      <c r="AO12" s="214">
        <v>1.3322039999999999</v>
      </c>
      <c r="AP12" s="214">
        <f t="shared" si="1"/>
        <v>0.5630560493110105</v>
      </c>
      <c r="AQ12" s="214">
        <f t="shared" si="2"/>
        <v>8.3870862979803881E-2</v>
      </c>
      <c r="AR12" s="213">
        <v>0.93</v>
      </c>
      <c r="AS12" s="213">
        <v>0.92</v>
      </c>
      <c r="AT12" s="214">
        <f t="shared" si="3"/>
        <v>0.52364212585923975</v>
      </c>
      <c r="AU12" s="214">
        <f t="shared" si="4"/>
        <v>7.716119394141957E-2</v>
      </c>
    </row>
    <row r="13" spans="1:47" s="210" customFormat="1">
      <c r="A13" s="211">
        <v>23</v>
      </c>
      <c r="B13" s="211" t="s">
        <v>170</v>
      </c>
      <c r="C13" s="211" t="s">
        <v>178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168</v>
      </c>
      <c r="J13" s="211" t="s">
        <v>101</v>
      </c>
      <c r="K13" s="211">
        <v>0</v>
      </c>
      <c r="L13" s="211">
        <v>21</v>
      </c>
      <c r="M13" s="212">
        <v>-81.338589999999996</v>
      </c>
      <c r="N13" s="212">
        <v>28.822140000000001</v>
      </c>
      <c r="O13" s="211" t="s">
        <v>167</v>
      </c>
      <c r="P13" s="211" t="s">
        <v>59</v>
      </c>
      <c r="Q13" s="211" t="s">
        <v>177</v>
      </c>
      <c r="R13" s="212">
        <v>25.4</v>
      </c>
      <c r="S13" s="212">
        <v>22.27</v>
      </c>
      <c r="T13" s="211" t="s">
        <v>61</v>
      </c>
      <c r="U13" s="211"/>
      <c r="V13" s="211"/>
      <c r="W13" s="211"/>
      <c r="X13" s="211"/>
      <c r="Y13" s="211"/>
      <c r="Z13" s="211" t="s">
        <v>165</v>
      </c>
      <c r="AA13" s="211" t="s">
        <v>63</v>
      </c>
      <c r="AB13" s="211" t="s">
        <v>164</v>
      </c>
      <c r="AC13" s="211" t="s">
        <v>176</v>
      </c>
      <c r="AD13" s="211" t="s">
        <v>175</v>
      </c>
      <c r="AE13" s="211">
        <v>7</v>
      </c>
      <c r="AF13" s="211" t="s">
        <v>161</v>
      </c>
      <c r="AG13" s="211">
        <v>4</v>
      </c>
      <c r="AH13" s="211">
        <v>8140</v>
      </c>
      <c r="AI13" s="211">
        <v>8140</v>
      </c>
      <c r="AJ13" s="211">
        <v>624</v>
      </c>
      <c r="AK13" s="212">
        <v>1.6094322685</v>
      </c>
      <c r="AL13" s="213">
        <v>1</v>
      </c>
      <c r="AM13" s="214">
        <f t="shared" si="0"/>
        <v>1.6094322685</v>
      </c>
      <c r="AN13" s="214">
        <v>8.9435769999999994</v>
      </c>
      <c r="AO13" s="214">
        <v>1.3322039999999999</v>
      </c>
      <c r="AP13" s="214">
        <f t="shared" si="1"/>
        <v>14.394081419614423</v>
      </c>
      <c r="AQ13" s="214">
        <f t="shared" si="2"/>
        <v>2.1440921058247739</v>
      </c>
      <c r="AR13" s="213">
        <v>0.93</v>
      </c>
      <c r="AS13" s="213">
        <v>0.92</v>
      </c>
      <c r="AT13" s="214">
        <f t="shared" si="3"/>
        <v>13.386495720241415</v>
      </c>
      <c r="AU13" s="214">
        <f t="shared" si="4"/>
        <v>1.972564737358792</v>
      </c>
    </row>
    <row r="14" spans="1:47" s="210" customFormat="1">
      <c r="A14" s="211">
        <v>23</v>
      </c>
      <c r="B14" s="211" t="s">
        <v>170</v>
      </c>
      <c r="C14" s="211" t="s">
        <v>178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168</v>
      </c>
      <c r="J14" s="211" t="s">
        <v>101</v>
      </c>
      <c r="K14" s="211">
        <v>0</v>
      </c>
      <c r="L14" s="211">
        <v>21</v>
      </c>
      <c r="M14" s="212">
        <v>-81.338589999999996</v>
      </c>
      <c r="N14" s="212">
        <v>28.822140000000001</v>
      </c>
      <c r="O14" s="211" t="s">
        <v>167</v>
      </c>
      <c r="P14" s="211" t="s">
        <v>59</v>
      </c>
      <c r="Q14" s="211" t="s">
        <v>177</v>
      </c>
      <c r="R14" s="212">
        <v>25.4</v>
      </c>
      <c r="S14" s="212">
        <v>22.27</v>
      </c>
      <c r="T14" s="211" t="s">
        <v>61</v>
      </c>
      <c r="U14" s="211"/>
      <c r="V14" s="211"/>
      <c r="W14" s="211"/>
      <c r="X14" s="211"/>
      <c r="Y14" s="211"/>
      <c r="Z14" s="211" t="s">
        <v>165</v>
      </c>
      <c r="AA14" s="211" t="s">
        <v>63</v>
      </c>
      <c r="AB14" s="211" t="s">
        <v>164</v>
      </c>
      <c r="AC14" s="211" t="s">
        <v>176</v>
      </c>
      <c r="AD14" s="211" t="s">
        <v>175</v>
      </c>
      <c r="AE14" s="211">
        <v>7</v>
      </c>
      <c r="AF14" s="211" t="s">
        <v>161</v>
      </c>
      <c r="AG14" s="211">
        <v>4</v>
      </c>
      <c r="AH14" s="211">
        <v>8140</v>
      </c>
      <c r="AI14" s="211">
        <v>8140</v>
      </c>
      <c r="AJ14" s="211">
        <v>624</v>
      </c>
      <c r="AK14" s="212">
        <v>0.14527032813099999</v>
      </c>
      <c r="AL14" s="213">
        <v>1</v>
      </c>
      <c r="AM14" s="214">
        <f t="shared" si="0"/>
        <v>0.14527032813099999</v>
      </c>
      <c r="AN14" s="214">
        <v>8.9435769999999994</v>
      </c>
      <c r="AO14" s="214">
        <v>1.3322039999999999</v>
      </c>
      <c r="AP14" s="214">
        <f t="shared" si="1"/>
        <v>1.2992363654548644</v>
      </c>
      <c r="AQ14" s="214">
        <f t="shared" si="2"/>
        <v>0.1935297122174307</v>
      </c>
      <c r="AR14" s="213">
        <v>0.93</v>
      </c>
      <c r="AS14" s="213">
        <v>0.92</v>
      </c>
      <c r="AT14" s="214">
        <f t="shared" si="3"/>
        <v>1.2082898198730241</v>
      </c>
      <c r="AU14" s="214">
        <f t="shared" si="4"/>
        <v>0.17804733524003627</v>
      </c>
    </row>
    <row r="15" spans="1:47" s="210" customFormat="1">
      <c r="A15" s="211">
        <v>23</v>
      </c>
      <c r="B15" s="211" t="s">
        <v>170</v>
      </c>
      <c r="C15" s="211" t="s">
        <v>178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168</v>
      </c>
      <c r="J15" s="211" t="s">
        <v>101</v>
      </c>
      <c r="K15" s="211">
        <v>0</v>
      </c>
      <c r="L15" s="211">
        <v>21</v>
      </c>
      <c r="M15" s="212">
        <v>-81.338589999999996</v>
      </c>
      <c r="N15" s="212">
        <v>28.822140000000001</v>
      </c>
      <c r="O15" s="211" t="s">
        <v>167</v>
      </c>
      <c r="P15" s="211" t="s">
        <v>59</v>
      </c>
      <c r="Q15" s="211" t="s">
        <v>177</v>
      </c>
      <c r="R15" s="212">
        <v>25.4</v>
      </c>
      <c r="S15" s="212">
        <v>22.27</v>
      </c>
      <c r="T15" s="211" t="s">
        <v>61</v>
      </c>
      <c r="U15" s="211"/>
      <c r="V15" s="211"/>
      <c r="W15" s="211"/>
      <c r="X15" s="211"/>
      <c r="Y15" s="211"/>
      <c r="Z15" s="211" t="s">
        <v>165</v>
      </c>
      <c r="AA15" s="211" t="s">
        <v>63</v>
      </c>
      <c r="AB15" s="211" t="s">
        <v>164</v>
      </c>
      <c r="AC15" s="211" t="s">
        <v>176</v>
      </c>
      <c r="AD15" s="211" t="s">
        <v>175</v>
      </c>
      <c r="AE15" s="211">
        <v>7</v>
      </c>
      <c r="AF15" s="211" t="s">
        <v>180</v>
      </c>
      <c r="AG15" s="211">
        <v>11</v>
      </c>
      <c r="AH15" s="211">
        <v>4110</v>
      </c>
      <c r="AI15" s="211">
        <v>4110</v>
      </c>
      <c r="AJ15" s="211">
        <v>631</v>
      </c>
      <c r="AK15" s="212">
        <v>1.25030480394E-2</v>
      </c>
      <c r="AL15" s="213">
        <v>1</v>
      </c>
      <c r="AM15" s="214">
        <f t="shared" si="0"/>
        <v>1.25030480394E-2</v>
      </c>
      <c r="AN15" s="214">
        <v>3.2994349999999999</v>
      </c>
      <c r="AO15" s="214">
        <v>0.11773699999999999</v>
      </c>
      <c r="AP15" s="214">
        <f t="shared" si="1"/>
        <v>4.1252994307877738E-2</v>
      </c>
      <c r="AQ15" s="214">
        <f t="shared" si="2"/>
        <v>1.4720713670148377E-3</v>
      </c>
      <c r="AR15" s="213">
        <v>0.93</v>
      </c>
      <c r="AS15" s="213">
        <v>0.92</v>
      </c>
      <c r="AT15" s="214">
        <f t="shared" si="3"/>
        <v>3.8365284706326296E-2</v>
      </c>
      <c r="AU15" s="214">
        <f t="shared" si="4"/>
        <v>1.3543056576536508E-3</v>
      </c>
    </row>
    <row r="16" spans="1:47" s="210" customFormat="1">
      <c r="A16" s="211">
        <v>23</v>
      </c>
      <c r="B16" s="211" t="s">
        <v>170</v>
      </c>
      <c r="C16" s="211" t="s">
        <v>178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168</v>
      </c>
      <c r="J16" s="211" t="s">
        <v>101</v>
      </c>
      <c r="K16" s="211">
        <v>0</v>
      </c>
      <c r="L16" s="211">
        <v>21</v>
      </c>
      <c r="M16" s="212">
        <v>-81.338589999999996</v>
      </c>
      <c r="N16" s="212">
        <v>28.822140000000001</v>
      </c>
      <c r="O16" s="211" t="s">
        <v>167</v>
      </c>
      <c r="P16" s="211" t="s">
        <v>59</v>
      </c>
      <c r="Q16" s="211" t="s">
        <v>177</v>
      </c>
      <c r="R16" s="212">
        <v>25.4</v>
      </c>
      <c r="S16" s="212">
        <v>22.27</v>
      </c>
      <c r="T16" s="211" t="s">
        <v>61</v>
      </c>
      <c r="U16" s="211"/>
      <c r="V16" s="211"/>
      <c r="W16" s="211"/>
      <c r="X16" s="211"/>
      <c r="Y16" s="211"/>
      <c r="Z16" s="211" t="s">
        <v>165</v>
      </c>
      <c r="AA16" s="211" t="s">
        <v>63</v>
      </c>
      <c r="AB16" s="211" t="s">
        <v>164</v>
      </c>
      <c r="AC16" s="211" t="s">
        <v>176</v>
      </c>
      <c r="AD16" s="211" t="s">
        <v>175</v>
      </c>
      <c r="AE16" s="211">
        <v>7</v>
      </c>
      <c r="AF16" s="211" t="s">
        <v>161</v>
      </c>
      <c r="AG16" s="211">
        <v>4</v>
      </c>
      <c r="AH16" s="211">
        <v>8140</v>
      </c>
      <c r="AI16" s="211">
        <v>8140</v>
      </c>
      <c r="AJ16" s="211">
        <v>624</v>
      </c>
      <c r="AK16" s="212">
        <v>0.151256761637</v>
      </c>
      <c r="AL16" s="213">
        <v>1</v>
      </c>
      <c r="AM16" s="214">
        <f t="shared" si="0"/>
        <v>0.151256761637</v>
      </c>
      <c r="AN16" s="214">
        <v>8.9435769999999994</v>
      </c>
      <c r="AO16" s="214">
        <v>1.3322039999999999</v>
      </c>
      <c r="AP16" s="214">
        <f t="shared" si="1"/>
        <v>1.3527764944711556</v>
      </c>
      <c r="AQ16" s="214">
        <f t="shared" si="2"/>
        <v>0.20150486287985794</v>
      </c>
      <c r="AR16" s="213">
        <v>0.93</v>
      </c>
      <c r="AS16" s="213">
        <v>0.92</v>
      </c>
      <c r="AT16" s="214">
        <f t="shared" si="3"/>
        <v>1.2580821398581747</v>
      </c>
      <c r="AU16" s="214">
        <f t="shared" si="4"/>
        <v>0.18538447384946932</v>
      </c>
    </row>
    <row r="17" spans="1:47" s="210" customFormat="1">
      <c r="A17" s="211">
        <v>23</v>
      </c>
      <c r="B17" s="211" t="s">
        <v>170</v>
      </c>
      <c r="C17" s="211" t="s">
        <v>178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168</v>
      </c>
      <c r="J17" s="211" t="s">
        <v>101</v>
      </c>
      <c r="K17" s="211">
        <v>0</v>
      </c>
      <c r="L17" s="211">
        <v>21</v>
      </c>
      <c r="M17" s="212">
        <v>-81.338589999999996</v>
      </c>
      <c r="N17" s="212">
        <v>28.822140000000001</v>
      </c>
      <c r="O17" s="211" t="s">
        <v>167</v>
      </c>
      <c r="P17" s="211" t="s">
        <v>59</v>
      </c>
      <c r="Q17" s="211" t="s">
        <v>177</v>
      </c>
      <c r="R17" s="212">
        <v>25.4</v>
      </c>
      <c r="S17" s="212">
        <v>22.27</v>
      </c>
      <c r="T17" s="211" t="s">
        <v>61</v>
      </c>
      <c r="U17" s="211"/>
      <c r="V17" s="211"/>
      <c r="W17" s="211"/>
      <c r="X17" s="211"/>
      <c r="Y17" s="211"/>
      <c r="Z17" s="211" t="s">
        <v>165</v>
      </c>
      <c r="AA17" s="211" t="s">
        <v>63</v>
      </c>
      <c r="AB17" s="211" t="s">
        <v>164</v>
      </c>
      <c r="AC17" s="211" t="s">
        <v>176</v>
      </c>
      <c r="AD17" s="211" t="s">
        <v>175</v>
      </c>
      <c r="AE17" s="211">
        <v>7</v>
      </c>
      <c r="AF17" s="211" t="s">
        <v>161</v>
      </c>
      <c r="AG17" s="211">
        <v>4</v>
      </c>
      <c r="AH17" s="211">
        <v>8140</v>
      </c>
      <c r="AI17" s="211">
        <v>8140</v>
      </c>
      <c r="AJ17" s="211">
        <v>624</v>
      </c>
      <c r="AK17" s="212">
        <v>0.58307031435599999</v>
      </c>
      <c r="AL17" s="213">
        <v>1</v>
      </c>
      <c r="AM17" s="214">
        <f t="shared" si="0"/>
        <v>0.58307031435599999</v>
      </c>
      <c r="AN17" s="214">
        <v>8.9435769999999994</v>
      </c>
      <c r="AO17" s="214">
        <v>1.3322039999999999</v>
      </c>
      <c r="AP17" s="214">
        <f t="shared" si="1"/>
        <v>5.2147342528570908</v>
      </c>
      <c r="AQ17" s="214">
        <f t="shared" si="2"/>
        <v>0.77676860506632062</v>
      </c>
      <c r="AR17" s="213">
        <v>0.93</v>
      </c>
      <c r="AS17" s="213">
        <v>0.92</v>
      </c>
      <c r="AT17" s="214">
        <f t="shared" si="3"/>
        <v>4.8497028551570951</v>
      </c>
      <c r="AU17" s="214">
        <f t="shared" si="4"/>
        <v>0.71462711666101497</v>
      </c>
    </row>
    <row r="18" spans="1:47" s="210" customFormat="1">
      <c r="A18" s="211">
        <v>23</v>
      </c>
      <c r="B18" s="211" t="s">
        <v>170</v>
      </c>
      <c r="C18" s="211" t="s">
        <v>178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168</v>
      </c>
      <c r="J18" s="211" t="s">
        <v>101</v>
      </c>
      <c r="K18" s="211">
        <v>0</v>
      </c>
      <c r="L18" s="211">
        <v>21</v>
      </c>
      <c r="M18" s="212">
        <v>-81.338589999999996</v>
      </c>
      <c r="N18" s="212">
        <v>28.822140000000001</v>
      </c>
      <c r="O18" s="211" t="s">
        <v>167</v>
      </c>
      <c r="P18" s="211" t="s">
        <v>59</v>
      </c>
      <c r="Q18" s="211" t="s">
        <v>177</v>
      </c>
      <c r="R18" s="212">
        <v>25.4</v>
      </c>
      <c r="S18" s="212">
        <v>22.27</v>
      </c>
      <c r="T18" s="211" t="s">
        <v>61</v>
      </c>
      <c r="U18" s="211"/>
      <c r="V18" s="211"/>
      <c r="W18" s="211"/>
      <c r="X18" s="211"/>
      <c r="Y18" s="211"/>
      <c r="Z18" s="211" t="s">
        <v>165</v>
      </c>
      <c r="AA18" s="211" t="s">
        <v>63</v>
      </c>
      <c r="AB18" s="211" t="s">
        <v>164</v>
      </c>
      <c r="AC18" s="211" t="s">
        <v>176</v>
      </c>
      <c r="AD18" s="211" t="s">
        <v>175</v>
      </c>
      <c r="AE18" s="211">
        <v>7</v>
      </c>
      <c r="AF18" s="211" t="s">
        <v>180</v>
      </c>
      <c r="AG18" s="211">
        <v>11</v>
      </c>
      <c r="AH18" s="211">
        <v>4110</v>
      </c>
      <c r="AI18" s="211">
        <v>4110</v>
      </c>
      <c r="AJ18" s="211">
        <v>631</v>
      </c>
      <c r="AK18" s="212">
        <v>0.56101686278399998</v>
      </c>
      <c r="AL18" s="213">
        <v>1</v>
      </c>
      <c r="AM18" s="214">
        <f t="shared" si="0"/>
        <v>0.56101686278399998</v>
      </c>
      <c r="AN18" s="214">
        <v>3.2994349999999999</v>
      </c>
      <c r="AO18" s="214">
        <v>0.11773699999999999</v>
      </c>
      <c r="AP18" s="214">
        <f t="shared" si="1"/>
        <v>1.851038672659727</v>
      </c>
      <c r="AQ18" s="214">
        <f t="shared" si="2"/>
        <v>6.6052442373599807E-2</v>
      </c>
      <c r="AR18" s="213">
        <v>0.93</v>
      </c>
      <c r="AS18" s="213">
        <v>0.92</v>
      </c>
      <c r="AT18" s="214">
        <f t="shared" si="3"/>
        <v>1.7214659655735463</v>
      </c>
      <c r="AU18" s="214">
        <f t="shared" si="4"/>
        <v>6.0768246983711825E-2</v>
      </c>
    </row>
    <row r="19" spans="1:47" s="210" customFormat="1">
      <c r="A19" s="211">
        <v>23</v>
      </c>
      <c r="B19" s="211" t="s">
        <v>170</v>
      </c>
      <c r="C19" s="211" t="s">
        <v>178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168</v>
      </c>
      <c r="J19" s="211" t="s">
        <v>101</v>
      </c>
      <c r="K19" s="211">
        <v>0</v>
      </c>
      <c r="L19" s="211">
        <v>21</v>
      </c>
      <c r="M19" s="212">
        <v>-81.338589999999996</v>
      </c>
      <c r="N19" s="212">
        <v>28.822140000000001</v>
      </c>
      <c r="O19" s="211" t="s">
        <v>167</v>
      </c>
      <c r="P19" s="211" t="s">
        <v>59</v>
      </c>
      <c r="Q19" s="211" t="s">
        <v>177</v>
      </c>
      <c r="R19" s="212">
        <v>25.4</v>
      </c>
      <c r="S19" s="212">
        <v>22.27</v>
      </c>
      <c r="T19" s="211" t="s">
        <v>61</v>
      </c>
      <c r="U19" s="211"/>
      <c r="V19" s="211"/>
      <c r="W19" s="211"/>
      <c r="X19" s="211"/>
      <c r="Y19" s="211"/>
      <c r="Z19" s="211" t="s">
        <v>165</v>
      </c>
      <c r="AA19" s="211" t="s">
        <v>63</v>
      </c>
      <c r="AB19" s="211" t="s">
        <v>164</v>
      </c>
      <c r="AC19" s="211" t="s">
        <v>176</v>
      </c>
      <c r="AD19" s="211" t="s">
        <v>175</v>
      </c>
      <c r="AE19" s="211">
        <v>7</v>
      </c>
      <c r="AF19" s="211" t="s">
        <v>180</v>
      </c>
      <c r="AG19" s="211">
        <v>11</v>
      </c>
      <c r="AH19" s="211">
        <v>4110</v>
      </c>
      <c r="AI19" s="211">
        <v>4110</v>
      </c>
      <c r="AJ19" s="211">
        <v>631</v>
      </c>
      <c r="AK19" s="212">
        <v>0.186669629039</v>
      </c>
      <c r="AL19" s="213">
        <v>1</v>
      </c>
      <c r="AM19" s="214">
        <f t="shared" si="0"/>
        <v>0.186669629039</v>
      </c>
      <c r="AN19" s="214">
        <v>3.2994349999999999</v>
      </c>
      <c r="AO19" s="214">
        <v>0.11773699999999999</v>
      </c>
      <c r="AP19" s="214">
        <f t="shared" si="1"/>
        <v>0.61590430748829295</v>
      </c>
      <c r="AQ19" s="214">
        <f t="shared" si="2"/>
        <v>2.1977922114164741E-2</v>
      </c>
      <c r="AR19" s="213">
        <v>0.93</v>
      </c>
      <c r="AS19" s="213">
        <v>0.92</v>
      </c>
      <c r="AT19" s="214">
        <f t="shared" si="3"/>
        <v>0.57279100596411248</v>
      </c>
      <c r="AU19" s="214">
        <f t="shared" si="4"/>
        <v>2.0219688345031562E-2</v>
      </c>
    </row>
    <row r="20" spans="1:47" s="210" customFormat="1">
      <c r="A20" s="211">
        <v>23</v>
      </c>
      <c r="B20" s="211" t="s">
        <v>170</v>
      </c>
      <c r="C20" s="211" t="s">
        <v>178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168</v>
      </c>
      <c r="J20" s="211" t="s">
        <v>101</v>
      </c>
      <c r="K20" s="211">
        <v>0</v>
      </c>
      <c r="L20" s="211">
        <v>21</v>
      </c>
      <c r="M20" s="212">
        <v>-81.338589999999996</v>
      </c>
      <c r="N20" s="212">
        <v>28.822140000000001</v>
      </c>
      <c r="O20" s="211" t="s">
        <v>167</v>
      </c>
      <c r="P20" s="211" t="s">
        <v>59</v>
      </c>
      <c r="Q20" s="211" t="s">
        <v>177</v>
      </c>
      <c r="R20" s="212">
        <v>25.4</v>
      </c>
      <c r="S20" s="212">
        <v>22.27</v>
      </c>
      <c r="T20" s="211" t="s">
        <v>61</v>
      </c>
      <c r="U20" s="211"/>
      <c r="V20" s="211"/>
      <c r="W20" s="211"/>
      <c r="X20" s="211"/>
      <c r="Y20" s="211"/>
      <c r="Z20" s="211" t="s">
        <v>165</v>
      </c>
      <c r="AA20" s="211" t="s">
        <v>63</v>
      </c>
      <c r="AB20" s="211" t="s">
        <v>164</v>
      </c>
      <c r="AC20" s="211" t="s">
        <v>176</v>
      </c>
      <c r="AD20" s="211" t="s">
        <v>175</v>
      </c>
      <c r="AE20" s="211">
        <v>7</v>
      </c>
      <c r="AF20" s="211" t="s">
        <v>161</v>
      </c>
      <c r="AG20" s="211">
        <v>4</v>
      </c>
      <c r="AH20" s="211">
        <v>8140</v>
      </c>
      <c r="AI20" s="211">
        <v>8140</v>
      </c>
      <c r="AJ20" s="211">
        <v>624</v>
      </c>
      <c r="AK20" s="212">
        <v>0.70947542091000004</v>
      </c>
      <c r="AL20" s="213">
        <v>1</v>
      </c>
      <c r="AM20" s="214">
        <f t="shared" si="0"/>
        <v>0.70947542091000004</v>
      </c>
      <c r="AN20" s="214">
        <v>8.9435769999999994</v>
      </c>
      <c r="AO20" s="214">
        <v>1.3322039999999999</v>
      </c>
      <c r="AP20" s="214">
        <f t="shared" si="1"/>
        <v>6.3452480565159952</v>
      </c>
      <c r="AQ20" s="214">
        <f t="shared" si="2"/>
        <v>0.9451659936379857</v>
      </c>
      <c r="AR20" s="213">
        <v>0.93</v>
      </c>
      <c r="AS20" s="213">
        <v>0.92</v>
      </c>
      <c r="AT20" s="214">
        <f t="shared" si="3"/>
        <v>5.9010806925598756</v>
      </c>
      <c r="AU20" s="214">
        <f t="shared" si="4"/>
        <v>0.8695527141469469</v>
      </c>
    </row>
    <row r="21" spans="1:47" s="210" customFormat="1">
      <c r="A21" s="211">
        <v>23</v>
      </c>
      <c r="B21" s="211" t="s">
        <v>170</v>
      </c>
      <c r="C21" s="211" t="s">
        <v>178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168</v>
      </c>
      <c r="J21" s="211" t="s">
        <v>101</v>
      </c>
      <c r="K21" s="211">
        <v>0</v>
      </c>
      <c r="L21" s="211">
        <v>21</v>
      </c>
      <c r="M21" s="212">
        <v>-81.338589999999996</v>
      </c>
      <c r="N21" s="212">
        <v>28.822140000000001</v>
      </c>
      <c r="O21" s="211" t="s">
        <v>167</v>
      </c>
      <c r="P21" s="211" t="s">
        <v>59</v>
      </c>
      <c r="Q21" s="211" t="s">
        <v>177</v>
      </c>
      <c r="R21" s="212">
        <v>25.4</v>
      </c>
      <c r="S21" s="212">
        <v>22.27</v>
      </c>
      <c r="T21" s="211" t="s">
        <v>61</v>
      </c>
      <c r="U21" s="211"/>
      <c r="V21" s="211"/>
      <c r="W21" s="211"/>
      <c r="X21" s="211"/>
      <c r="Y21" s="211"/>
      <c r="Z21" s="211" t="s">
        <v>165</v>
      </c>
      <c r="AA21" s="211" t="s">
        <v>63</v>
      </c>
      <c r="AB21" s="211" t="s">
        <v>164</v>
      </c>
      <c r="AC21" s="211" t="s">
        <v>176</v>
      </c>
      <c r="AD21" s="211" t="s">
        <v>175</v>
      </c>
      <c r="AE21" s="211">
        <v>7</v>
      </c>
      <c r="AF21" s="211" t="s">
        <v>180</v>
      </c>
      <c r="AG21" s="211">
        <v>11</v>
      </c>
      <c r="AH21" s="211">
        <v>4110</v>
      </c>
      <c r="AI21" s="211">
        <v>4110</v>
      </c>
      <c r="AJ21" s="211">
        <v>631</v>
      </c>
      <c r="AK21" s="212">
        <v>9.8752917122299999E-2</v>
      </c>
      <c r="AL21" s="213">
        <v>1</v>
      </c>
      <c r="AM21" s="214">
        <f t="shared" si="0"/>
        <v>9.8752917122299999E-2</v>
      </c>
      <c r="AN21" s="214">
        <v>3.2994349999999999</v>
      </c>
      <c r="AO21" s="214">
        <v>0.11773699999999999</v>
      </c>
      <c r="AP21" s="214">
        <f t="shared" si="1"/>
        <v>0.32582883110541588</v>
      </c>
      <c r="AQ21" s="214">
        <f t="shared" si="2"/>
        <v>1.1626872203228234E-2</v>
      </c>
      <c r="AR21" s="213">
        <v>0.93</v>
      </c>
      <c r="AS21" s="213">
        <v>0.92</v>
      </c>
      <c r="AT21" s="214">
        <f t="shared" si="3"/>
        <v>0.30302081292803679</v>
      </c>
      <c r="AU21" s="214">
        <f t="shared" si="4"/>
        <v>1.0696722426969976E-2</v>
      </c>
    </row>
    <row r="22" spans="1:47" s="210" customFormat="1">
      <c r="A22" s="211">
        <v>23</v>
      </c>
      <c r="B22" s="211" t="s">
        <v>170</v>
      </c>
      <c r="C22" s="211" t="s">
        <v>178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168</v>
      </c>
      <c r="J22" s="211" t="s">
        <v>101</v>
      </c>
      <c r="K22" s="211">
        <v>0</v>
      </c>
      <c r="L22" s="211">
        <v>21</v>
      </c>
      <c r="M22" s="212">
        <v>-81.338589999999996</v>
      </c>
      <c r="N22" s="212">
        <v>28.822140000000001</v>
      </c>
      <c r="O22" s="211" t="s">
        <v>167</v>
      </c>
      <c r="P22" s="211" t="s">
        <v>59</v>
      </c>
      <c r="Q22" s="211" t="s">
        <v>177</v>
      </c>
      <c r="R22" s="212">
        <v>25.4</v>
      </c>
      <c r="S22" s="212">
        <v>22.27</v>
      </c>
      <c r="T22" s="211" t="s">
        <v>61</v>
      </c>
      <c r="U22" s="211"/>
      <c r="V22" s="211"/>
      <c r="W22" s="211"/>
      <c r="X22" s="211"/>
      <c r="Y22" s="211"/>
      <c r="Z22" s="211" t="s">
        <v>165</v>
      </c>
      <c r="AA22" s="211" t="s">
        <v>63</v>
      </c>
      <c r="AB22" s="211" t="s">
        <v>164</v>
      </c>
      <c r="AC22" s="211" t="s">
        <v>176</v>
      </c>
      <c r="AD22" s="211" t="s">
        <v>175</v>
      </c>
      <c r="AE22" s="211">
        <v>7</v>
      </c>
      <c r="AF22" s="211" t="s">
        <v>161</v>
      </c>
      <c r="AG22" s="211">
        <v>4</v>
      </c>
      <c r="AH22" s="211">
        <v>8140</v>
      </c>
      <c r="AI22" s="211">
        <v>8140</v>
      </c>
      <c r="AJ22" s="211">
        <v>624</v>
      </c>
      <c r="AK22" s="212">
        <v>3.8993999666499999</v>
      </c>
      <c r="AL22" s="213">
        <v>1</v>
      </c>
      <c r="AM22" s="214">
        <f t="shared" si="0"/>
        <v>3.8993999666499999</v>
      </c>
      <c r="AN22" s="214">
        <v>8.9435769999999994</v>
      </c>
      <c r="AO22" s="214">
        <v>1.3322039999999999</v>
      </c>
      <c r="AP22" s="214">
        <f t="shared" si="1"/>
        <v>34.874583855531704</v>
      </c>
      <c r="AQ22" s="214">
        <f t="shared" si="2"/>
        <v>5.1947962331709965</v>
      </c>
      <c r="AR22" s="213">
        <v>0.93</v>
      </c>
      <c r="AS22" s="213">
        <v>0.92</v>
      </c>
      <c r="AT22" s="214">
        <f t="shared" si="3"/>
        <v>32.433362985644486</v>
      </c>
      <c r="AU22" s="214">
        <f t="shared" si="4"/>
        <v>4.7792125345173169</v>
      </c>
    </row>
    <row r="23" spans="1:47" s="210" customFormat="1">
      <c r="A23" s="211">
        <v>23</v>
      </c>
      <c r="B23" s="211" t="s">
        <v>170</v>
      </c>
      <c r="C23" s="211" t="s">
        <v>178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168</v>
      </c>
      <c r="J23" s="211" t="s">
        <v>101</v>
      </c>
      <c r="K23" s="211">
        <v>0</v>
      </c>
      <c r="L23" s="211">
        <v>21</v>
      </c>
      <c r="M23" s="212">
        <v>-81.338589999999996</v>
      </c>
      <c r="N23" s="212">
        <v>28.822140000000001</v>
      </c>
      <c r="O23" s="211" t="s">
        <v>167</v>
      </c>
      <c r="P23" s="211" t="s">
        <v>59</v>
      </c>
      <c r="Q23" s="211" t="s">
        <v>177</v>
      </c>
      <c r="R23" s="212">
        <v>25.4</v>
      </c>
      <c r="S23" s="212">
        <v>22.27</v>
      </c>
      <c r="T23" s="211" t="s">
        <v>61</v>
      </c>
      <c r="U23" s="211"/>
      <c r="V23" s="211"/>
      <c r="W23" s="211"/>
      <c r="X23" s="211"/>
      <c r="Y23" s="211"/>
      <c r="Z23" s="211" t="s">
        <v>165</v>
      </c>
      <c r="AA23" s="211" t="s">
        <v>63</v>
      </c>
      <c r="AB23" s="211" t="s">
        <v>164</v>
      </c>
      <c r="AC23" s="211" t="s">
        <v>176</v>
      </c>
      <c r="AD23" s="211" t="s">
        <v>175</v>
      </c>
      <c r="AE23" s="211">
        <v>7</v>
      </c>
      <c r="AF23" s="211" t="s">
        <v>180</v>
      </c>
      <c r="AG23" s="211">
        <v>11</v>
      </c>
      <c r="AH23" s="211">
        <v>4110</v>
      </c>
      <c r="AI23" s="211">
        <v>4110</v>
      </c>
      <c r="AJ23" s="211">
        <v>631</v>
      </c>
      <c r="AK23" s="212">
        <v>6.4313543904499998E-4</v>
      </c>
      <c r="AL23" s="213">
        <v>1</v>
      </c>
      <c r="AM23" s="214">
        <f t="shared" si="0"/>
        <v>6.4313543904499998E-4</v>
      </c>
      <c r="AN23" s="214">
        <v>3.2994349999999999</v>
      </c>
      <c r="AO23" s="214">
        <v>0.11773699999999999</v>
      </c>
      <c r="AP23" s="214">
        <f t="shared" si="1"/>
        <v>2.1219835773254397E-3</v>
      </c>
      <c r="AQ23" s="214">
        <f t="shared" si="2"/>
        <v>7.572083718684116E-5</v>
      </c>
      <c r="AR23" s="213">
        <v>0.93</v>
      </c>
      <c r="AS23" s="213">
        <v>0.92</v>
      </c>
      <c r="AT23" s="214">
        <f t="shared" si="3"/>
        <v>1.973444726912659E-3</v>
      </c>
      <c r="AU23" s="214">
        <f t="shared" si="4"/>
        <v>6.9663170211893869E-5</v>
      </c>
    </row>
    <row r="24" spans="1:47" s="210" customFormat="1">
      <c r="A24" s="211">
        <v>23</v>
      </c>
      <c r="B24" s="211" t="s">
        <v>170</v>
      </c>
      <c r="C24" s="211" t="s">
        <v>178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168</v>
      </c>
      <c r="J24" s="211" t="s">
        <v>101</v>
      </c>
      <c r="K24" s="211">
        <v>0</v>
      </c>
      <c r="L24" s="211">
        <v>21</v>
      </c>
      <c r="M24" s="212">
        <v>-81.338589999999996</v>
      </c>
      <c r="N24" s="212">
        <v>28.822140000000001</v>
      </c>
      <c r="O24" s="211" t="s">
        <v>167</v>
      </c>
      <c r="P24" s="211" t="s">
        <v>59</v>
      </c>
      <c r="Q24" s="211" t="s">
        <v>177</v>
      </c>
      <c r="R24" s="212">
        <v>25.4</v>
      </c>
      <c r="S24" s="212">
        <v>22.27</v>
      </c>
      <c r="T24" s="211" t="s">
        <v>61</v>
      </c>
      <c r="U24" s="211"/>
      <c r="V24" s="211"/>
      <c r="W24" s="211"/>
      <c r="X24" s="211"/>
      <c r="Y24" s="211"/>
      <c r="Z24" s="211" t="s">
        <v>165</v>
      </c>
      <c r="AA24" s="211" t="s">
        <v>63</v>
      </c>
      <c r="AB24" s="211" t="s">
        <v>164</v>
      </c>
      <c r="AC24" s="211" t="s">
        <v>176</v>
      </c>
      <c r="AD24" s="211" t="s">
        <v>175</v>
      </c>
      <c r="AE24" s="211">
        <v>7</v>
      </c>
      <c r="AF24" s="211" t="s">
        <v>180</v>
      </c>
      <c r="AG24" s="211">
        <v>11</v>
      </c>
      <c r="AH24" s="211">
        <v>4110</v>
      </c>
      <c r="AI24" s="211">
        <v>4110</v>
      </c>
      <c r="AJ24" s="211">
        <v>631</v>
      </c>
      <c r="AK24" s="212">
        <v>0.175508114503</v>
      </c>
      <c r="AL24" s="213">
        <v>1</v>
      </c>
      <c r="AM24" s="214">
        <f t="shared" si="0"/>
        <v>0.175508114503</v>
      </c>
      <c r="AN24" s="214">
        <v>3.2994349999999999</v>
      </c>
      <c r="AO24" s="214">
        <v>0.11773699999999999</v>
      </c>
      <c r="AP24" s="214">
        <f t="shared" si="1"/>
        <v>0.57907761577520578</v>
      </c>
      <c r="AQ24" s="214">
        <f t="shared" si="2"/>
        <v>2.0663798877239709E-2</v>
      </c>
      <c r="AR24" s="213">
        <v>0.93</v>
      </c>
      <c r="AS24" s="213">
        <v>0.92</v>
      </c>
      <c r="AT24" s="214">
        <f t="shared" si="3"/>
        <v>0.53854218267094145</v>
      </c>
      <c r="AU24" s="214">
        <f t="shared" si="4"/>
        <v>1.9010694967060534E-2</v>
      </c>
    </row>
    <row r="25" spans="1:47" s="210" customFormat="1">
      <c r="A25" s="211">
        <v>23</v>
      </c>
      <c r="B25" s="211" t="s">
        <v>170</v>
      </c>
      <c r="C25" s="211" t="s">
        <v>178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168</v>
      </c>
      <c r="J25" s="211" t="s">
        <v>101</v>
      </c>
      <c r="K25" s="211">
        <v>0</v>
      </c>
      <c r="L25" s="211">
        <v>21</v>
      </c>
      <c r="M25" s="212">
        <v>-81.338589999999996</v>
      </c>
      <c r="N25" s="212">
        <v>28.822140000000001</v>
      </c>
      <c r="O25" s="211" t="s">
        <v>167</v>
      </c>
      <c r="P25" s="211" t="s">
        <v>59</v>
      </c>
      <c r="Q25" s="211" t="s">
        <v>177</v>
      </c>
      <c r="R25" s="212">
        <v>25.4</v>
      </c>
      <c r="S25" s="212">
        <v>22.27</v>
      </c>
      <c r="T25" s="211" t="s">
        <v>61</v>
      </c>
      <c r="U25" s="211"/>
      <c r="V25" s="211"/>
      <c r="W25" s="211"/>
      <c r="X25" s="211"/>
      <c r="Y25" s="211"/>
      <c r="Z25" s="211" t="s">
        <v>165</v>
      </c>
      <c r="AA25" s="211" t="s">
        <v>63</v>
      </c>
      <c r="AB25" s="211" t="s">
        <v>164</v>
      </c>
      <c r="AC25" s="211" t="s">
        <v>176</v>
      </c>
      <c r="AD25" s="211" t="s">
        <v>175</v>
      </c>
      <c r="AE25" s="211">
        <v>7</v>
      </c>
      <c r="AF25" s="211" t="s">
        <v>179</v>
      </c>
      <c r="AG25" s="211">
        <v>7</v>
      </c>
      <c r="AH25" s="211">
        <v>2110</v>
      </c>
      <c r="AI25" s="211">
        <v>2110</v>
      </c>
      <c r="AJ25" s="211">
        <v>627</v>
      </c>
      <c r="AK25" s="212">
        <v>4.6249866664399997E-4</v>
      </c>
      <c r="AL25" s="213">
        <v>1</v>
      </c>
      <c r="AM25" s="214">
        <f t="shared" si="0"/>
        <v>4.6249866664399997E-4</v>
      </c>
      <c r="AN25" s="214">
        <v>6.1202810000000003</v>
      </c>
      <c r="AO25" s="214">
        <v>1.0088379999999999</v>
      </c>
      <c r="AP25" s="214">
        <f t="shared" si="1"/>
        <v>2.8306218019866071E-3</v>
      </c>
      <c r="AQ25" s="214">
        <f t="shared" si="2"/>
        <v>4.6658622985979961E-4</v>
      </c>
      <c r="AR25" s="213">
        <v>0.93</v>
      </c>
      <c r="AS25" s="213">
        <v>0.92</v>
      </c>
      <c r="AT25" s="214">
        <f t="shared" si="3"/>
        <v>2.6324782758475446E-3</v>
      </c>
      <c r="AU25" s="214">
        <f t="shared" si="4"/>
        <v>4.2925933147101565E-4</v>
      </c>
    </row>
    <row r="26" spans="1:47" s="210" customFormat="1">
      <c r="A26" s="211">
        <v>23</v>
      </c>
      <c r="B26" s="211" t="s">
        <v>170</v>
      </c>
      <c r="C26" s="211" t="s">
        <v>178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168</v>
      </c>
      <c r="J26" s="211" t="s">
        <v>101</v>
      </c>
      <c r="K26" s="211">
        <v>0</v>
      </c>
      <c r="L26" s="211">
        <v>21</v>
      </c>
      <c r="M26" s="212">
        <v>-81.338589999999996</v>
      </c>
      <c r="N26" s="212">
        <v>28.822140000000001</v>
      </c>
      <c r="O26" s="211" t="s">
        <v>167</v>
      </c>
      <c r="P26" s="211" t="s">
        <v>59</v>
      </c>
      <c r="Q26" s="211" t="s">
        <v>177</v>
      </c>
      <c r="R26" s="212">
        <v>25.4</v>
      </c>
      <c r="S26" s="212">
        <v>22.27</v>
      </c>
      <c r="T26" s="211" t="s">
        <v>61</v>
      </c>
      <c r="U26" s="211"/>
      <c r="V26" s="211"/>
      <c r="W26" s="211"/>
      <c r="X26" s="211"/>
      <c r="Y26" s="211"/>
      <c r="Z26" s="211" t="s">
        <v>165</v>
      </c>
      <c r="AA26" s="211" t="s">
        <v>63</v>
      </c>
      <c r="AB26" s="211" t="s">
        <v>164</v>
      </c>
      <c r="AC26" s="211" t="s">
        <v>176</v>
      </c>
      <c r="AD26" s="211" t="s">
        <v>175</v>
      </c>
      <c r="AE26" s="211">
        <v>7</v>
      </c>
      <c r="AF26" s="211" t="s">
        <v>161</v>
      </c>
      <c r="AG26" s="211">
        <v>4</v>
      </c>
      <c r="AH26" s="211">
        <v>1400</v>
      </c>
      <c r="AI26" s="211">
        <v>1400</v>
      </c>
      <c r="AJ26" s="211">
        <v>624</v>
      </c>
      <c r="AK26" s="212">
        <v>4.8950983738300001E-2</v>
      </c>
      <c r="AL26" s="213">
        <v>1</v>
      </c>
      <c r="AM26" s="214">
        <f t="shared" si="0"/>
        <v>4.8950983738300001E-2</v>
      </c>
      <c r="AN26" s="214">
        <v>8.9435769999999994</v>
      </c>
      <c r="AO26" s="214">
        <v>1.3322039999999999</v>
      </c>
      <c r="AP26" s="214">
        <f t="shared" si="1"/>
        <v>0.43779689228923391</v>
      </c>
      <c r="AQ26" s="214">
        <f t="shared" si="2"/>
        <v>6.5212696340098214E-2</v>
      </c>
      <c r="AR26" s="213">
        <v>0.93</v>
      </c>
      <c r="AS26" s="213">
        <v>0.92</v>
      </c>
      <c r="AT26" s="214">
        <f t="shared" si="3"/>
        <v>0.40715110982898756</v>
      </c>
      <c r="AU26" s="214">
        <f t="shared" si="4"/>
        <v>5.9995680632890361E-2</v>
      </c>
    </row>
    <row r="27" spans="1:47" s="210" customFormat="1">
      <c r="A27" s="211">
        <v>23</v>
      </c>
      <c r="B27" s="211" t="s">
        <v>170</v>
      </c>
      <c r="C27" s="211" t="s">
        <v>178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168</v>
      </c>
      <c r="J27" s="211" t="s">
        <v>101</v>
      </c>
      <c r="K27" s="211">
        <v>0</v>
      </c>
      <c r="L27" s="211">
        <v>21</v>
      </c>
      <c r="M27" s="212">
        <v>-81.338589999999996</v>
      </c>
      <c r="N27" s="212">
        <v>28.822140000000001</v>
      </c>
      <c r="O27" s="211" t="s">
        <v>167</v>
      </c>
      <c r="P27" s="211" t="s">
        <v>59</v>
      </c>
      <c r="Q27" s="211" t="s">
        <v>177</v>
      </c>
      <c r="R27" s="212">
        <v>25.4</v>
      </c>
      <c r="S27" s="212">
        <v>22.27</v>
      </c>
      <c r="T27" s="211" t="s">
        <v>61</v>
      </c>
      <c r="U27" s="211"/>
      <c r="V27" s="211"/>
      <c r="W27" s="211"/>
      <c r="X27" s="211"/>
      <c r="Y27" s="211"/>
      <c r="Z27" s="211" t="s">
        <v>165</v>
      </c>
      <c r="AA27" s="211" t="s">
        <v>63</v>
      </c>
      <c r="AB27" s="211" t="s">
        <v>164</v>
      </c>
      <c r="AC27" s="211" t="s">
        <v>176</v>
      </c>
      <c r="AD27" s="211" t="s">
        <v>175</v>
      </c>
      <c r="AE27" s="211">
        <v>7</v>
      </c>
      <c r="AF27" s="211" t="s">
        <v>161</v>
      </c>
      <c r="AG27" s="211">
        <v>4</v>
      </c>
      <c r="AH27" s="211">
        <v>1400</v>
      </c>
      <c r="AI27" s="211">
        <v>1400</v>
      </c>
      <c r="AJ27" s="211">
        <v>624</v>
      </c>
      <c r="AK27" s="212">
        <v>7.9431922956799995E-5</v>
      </c>
      <c r="AL27" s="213">
        <v>1</v>
      </c>
      <c r="AM27" s="214">
        <f t="shared" si="0"/>
        <v>7.9431922956799995E-5</v>
      </c>
      <c r="AN27" s="214">
        <v>8.9435769999999994</v>
      </c>
      <c r="AO27" s="214">
        <v>1.3322039999999999</v>
      </c>
      <c r="AP27" s="214">
        <f t="shared" si="1"/>
        <v>7.1040551922220841E-4</v>
      </c>
      <c r="AQ27" s="214">
        <f t="shared" si="2"/>
        <v>1.0581952549074078E-4</v>
      </c>
      <c r="AR27" s="213">
        <v>0.93</v>
      </c>
      <c r="AS27" s="213">
        <v>0.92</v>
      </c>
      <c r="AT27" s="214">
        <f t="shared" si="3"/>
        <v>6.6067713287665383E-4</v>
      </c>
      <c r="AU27" s="214">
        <f t="shared" si="4"/>
        <v>9.7353963451481519E-5</v>
      </c>
    </row>
    <row r="28" spans="1:47" s="210" customFormat="1">
      <c r="A28" s="211">
        <v>23</v>
      </c>
      <c r="B28" s="211" t="s">
        <v>170</v>
      </c>
      <c r="C28" s="211" t="s">
        <v>178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168</v>
      </c>
      <c r="J28" s="211" t="s">
        <v>101</v>
      </c>
      <c r="K28" s="211">
        <v>0</v>
      </c>
      <c r="L28" s="211">
        <v>21</v>
      </c>
      <c r="M28" s="212">
        <v>-81.338589999999996</v>
      </c>
      <c r="N28" s="212">
        <v>28.822140000000001</v>
      </c>
      <c r="O28" s="211" t="s">
        <v>167</v>
      </c>
      <c r="P28" s="211" t="s">
        <v>59</v>
      </c>
      <c r="Q28" s="211" t="s">
        <v>177</v>
      </c>
      <c r="R28" s="212">
        <v>25.4</v>
      </c>
      <c r="S28" s="212">
        <v>22.27</v>
      </c>
      <c r="T28" s="211" t="s">
        <v>61</v>
      </c>
      <c r="U28" s="211"/>
      <c r="V28" s="211"/>
      <c r="W28" s="211"/>
      <c r="X28" s="211"/>
      <c r="Y28" s="211"/>
      <c r="Z28" s="211" t="s">
        <v>165</v>
      </c>
      <c r="AA28" s="211" t="s">
        <v>63</v>
      </c>
      <c r="AB28" s="211" t="s">
        <v>164</v>
      </c>
      <c r="AC28" s="211" t="s">
        <v>176</v>
      </c>
      <c r="AD28" s="211" t="s">
        <v>175</v>
      </c>
      <c r="AE28" s="211">
        <v>7</v>
      </c>
      <c r="AF28" s="211" t="s">
        <v>161</v>
      </c>
      <c r="AG28" s="211">
        <v>4</v>
      </c>
      <c r="AH28" s="211">
        <v>1400</v>
      </c>
      <c r="AI28" s="211">
        <v>1400</v>
      </c>
      <c r="AJ28" s="211">
        <v>624</v>
      </c>
      <c r="AK28" s="212">
        <v>0.33613671349099999</v>
      </c>
      <c r="AL28" s="213">
        <v>1</v>
      </c>
      <c r="AM28" s="214">
        <f t="shared" si="0"/>
        <v>0.33613671349099999</v>
      </c>
      <c r="AN28" s="214">
        <v>8.9435769999999994</v>
      </c>
      <c r="AO28" s="214">
        <v>1.3322039999999999</v>
      </c>
      <c r="AP28" s="214">
        <f t="shared" si="1"/>
        <v>3.0062645796336969</v>
      </c>
      <c r="AQ28" s="214">
        <f t="shared" si="2"/>
        <v>0.44780267425956416</v>
      </c>
      <c r="AR28" s="213">
        <v>0.93</v>
      </c>
      <c r="AS28" s="213">
        <v>0.92</v>
      </c>
      <c r="AT28" s="214">
        <f t="shared" si="3"/>
        <v>2.7958260590593382</v>
      </c>
      <c r="AU28" s="214">
        <f t="shared" si="4"/>
        <v>0.41197846031879903</v>
      </c>
    </row>
    <row r="29" spans="1:47" s="210" customFormat="1">
      <c r="A29" s="211">
        <v>23</v>
      </c>
      <c r="B29" s="211" t="s">
        <v>170</v>
      </c>
      <c r="C29" s="211" t="s">
        <v>178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168</v>
      </c>
      <c r="J29" s="211" t="s">
        <v>101</v>
      </c>
      <c r="K29" s="211">
        <v>0</v>
      </c>
      <c r="L29" s="211">
        <v>21</v>
      </c>
      <c r="M29" s="212">
        <v>-81.338589999999996</v>
      </c>
      <c r="N29" s="212">
        <v>28.822140000000001</v>
      </c>
      <c r="O29" s="211" t="s">
        <v>167</v>
      </c>
      <c r="P29" s="211" t="s">
        <v>59</v>
      </c>
      <c r="Q29" s="211" t="s">
        <v>177</v>
      </c>
      <c r="R29" s="212">
        <v>25.4</v>
      </c>
      <c r="S29" s="212">
        <v>22.27</v>
      </c>
      <c r="T29" s="211" t="s">
        <v>61</v>
      </c>
      <c r="U29" s="211"/>
      <c r="V29" s="211"/>
      <c r="W29" s="211"/>
      <c r="X29" s="211"/>
      <c r="Y29" s="211"/>
      <c r="Z29" s="211" t="s">
        <v>165</v>
      </c>
      <c r="AA29" s="211" t="s">
        <v>63</v>
      </c>
      <c r="AB29" s="211" t="s">
        <v>164</v>
      </c>
      <c r="AC29" s="211" t="s">
        <v>176</v>
      </c>
      <c r="AD29" s="211" t="s">
        <v>175</v>
      </c>
      <c r="AE29" s="211">
        <v>7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624</v>
      </c>
      <c r="AK29" s="212">
        <v>0.85732135725500003</v>
      </c>
      <c r="AL29" s="213">
        <v>1</v>
      </c>
      <c r="AM29" s="214">
        <f t="shared" si="0"/>
        <v>0.85732135725500003</v>
      </c>
      <c r="AN29" s="214">
        <v>8.9435769999999994</v>
      </c>
      <c r="AO29" s="214">
        <v>1.3322039999999999</v>
      </c>
      <c r="AP29" s="214">
        <f t="shared" si="1"/>
        <v>7.6675195723546006</v>
      </c>
      <c r="AQ29" s="214">
        <f t="shared" si="2"/>
        <v>1.1421269414205399</v>
      </c>
      <c r="AR29" s="213">
        <v>0.93</v>
      </c>
      <c r="AS29" s="213">
        <v>0.92</v>
      </c>
      <c r="AT29" s="214">
        <f t="shared" si="3"/>
        <v>7.1307932022897793</v>
      </c>
      <c r="AU29" s="214">
        <f t="shared" si="4"/>
        <v>1.0507567861068967</v>
      </c>
    </row>
    <row r="30" spans="1:47">
      <c r="AK30" s="212">
        <f>SUM(AK2:AK29)</f>
        <v>38.50742093278631</v>
      </c>
      <c r="AM30" s="214">
        <f>SUM(AM2:AM29)</f>
        <v>38.50742093278631</v>
      </c>
      <c r="AT30" s="214">
        <f>SUM(AT2:AT29)</f>
        <v>246.39727182193982</v>
      </c>
      <c r="AU30" s="214">
        <f>SUM(AU2:AU29)</f>
        <v>32.655866778912056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U40"/>
  <sheetViews>
    <sheetView topLeftCell="X1" workbookViewId="0">
      <selection activeCell="AU2" sqref="AU2:AU40"/>
    </sheetView>
  </sheetViews>
  <sheetFormatPr defaultRowHeight="15"/>
  <cols>
    <col min="1" max="1" width="3" bestFit="1" customWidth="1"/>
    <col min="2" max="2" width="10.85546875" bestFit="1" customWidth="1"/>
    <col min="3" max="3" width="23.4257812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39.8554687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24</v>
      </c>
      <c r="B2" s="211" t="s">
        <v>170</v>
      </c>
      <c r="C2" s="211" t="s">
        <v>183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168</v>
      </c>
      <c r="J2" s="211" t="s">
        <v>101</v>
      </c>
      <c r="K2" s="211">
        <v>0</v>
      </c>
      <c r="L2" s="211">
        <v>21</v>
      </c>
      <c r="M2" s="212">
        <v>-81.333960000000005</v>
      </c>
      <c r="N2" s="212">
        <v>28.816610000000001</v>
      </c>
      <c r="O2" s="211" t="s">
        <v>167</v>
      </c>
      <c r="P2" s="211" t="s">
        <v>59</v>
      </c>
      <c r="Q2" s="211" t="s">
        <v>182</v>
      </c>
      <c r="R2" s="212">
        <v>70</v>
      </c>
      <c r="S2" s="212">
        <v>62.1</v>
      </c>
      <c r="T2" s="211" t="s">
        <v>61</v>
      </c>
      <c r="U2" s="211"/>
      <c r="V2" s="211"/>
      <c r="W2" s="211"/>
      <c r="X2" s="211"/>
      <c r="Y2" s="211"/>
      <c r="Z2" s="211" t="s">
        <v>165</v>
      </c>
      <c r="AA2" s="211" t="s">
        <v>63</v>
      </c>
      <c r="AB2" s="211" t="s">
        <v>164</v>
      </c>
      <c r="AC2" s="211" t="s">
        <v>181</v>
      </c>
      <c r="AD2" s="211" t="s">
        <v>175</v>
      </c>
      <c r="AE2" s="211">
        <v>7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624</v>
      </c>
      <c r="AK2" s="212">
        <v>0.163390151151</v>
      </c>
      <c r="AL2" s="213">
        <v>1</v>
      </c>
      <c r="AM2" s="214">
        <f>AK2*AL2</f>
        <v>0.163390151151</v>
      </c>
      <c r="AN2" s="214">
        <v>8.9435769999999994</v>
      </c>
      <c r="AO2" s="214">
        <v>1.3322039999999999</v>
      </c>
      <c r="AP2" s="214">
        <f>AM2*AN2</f>
        <v>1.4612923978606069</v>
      </c>
      <c r="AQ2" s="214">
        <f>AM2*AO2</f>
        <v>0.21766901292396679</v>
      </c>
      <c r="AR2" s="213">
        <v>0.93</v>
      </c>
      <c r="AS2" s="213">
        <v>0.92</v>
      </c>
      <c r="AT2" s="214">
        <f>AP2*AR2</f>
        <v>1.3590019300103646</v>
      </c>
      <c r="AU2" s="214">
        <f>AQ2*AS2</f>
        <v>0.20025549189004946</v>
      </c>
    </row>
    <row r="3" spans="1:47" s="210" customFormat="1">
      <c r="A3" s="211">
        <v>24</v>
      </c>
      <c r="B3" s="211" t="s">
        <v>170</v>
      </c>
      <c r="C3" s="211" t="s">
        <v>183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168</v>
      </c>
      <c r="J3" s="211" t="s">
        <v>101</v>
      </c>
      <c r="K3" s="211">
        <v>0</v>
      </c>
      <c r="L3" s="211">
        <v>21</v>
      </c>
      <c r="M3" s="212">
        <v>-81.333960000000005</v>
      </c>
      <c r="N3" s="212">
        <v>28.816610000000001</v>
      </c>
      <c r="O3" s="211" t="s">
        <v>167</v>
      </c>
      <c r="P3" s="211" t="s">
        <v>59</v>
      </c>
      <c r="Q3" s="211" t="s">
        <v>182</v>
      </c>
      <c r="R3" s="212">
        <v>70</v>
      </c>
      <c r="S3" s="212">
        <v>62.1</v>
      </c>
      <c r="T3" s="211" t="s">
        <v>61</v>
      </c>
      <c r="U3" s="211"/>
      <c r="V3" s="211"/>
      <c r="W3" s="211"/>
      <c r="X3" s="211"/>
      <c r="Y3" s="211"/>
      <c r="Z3" s="211" t="s">
        <v>165</v>
      </c>
      <c r="AA3" s="211" t="s">
        <v>63</v>
      </c>
      <c r="AB3" s="211" t="s">
        <v>164</v>
      </c>
      <c r="AC3" s="211" t="s">
        <v>181</v>
      </c>
      <c r="AD3" s="211" t="s">
        <v>175</v>
      </c>
      <c r="AE3" s="211">
        <v>7</v>
      </c>
      <c r="AF3" s="211" t="s">
        <v>171</v>
      </c>
      <c r="AG3" s="211">
        <v>10</v>
      </c>
      <c r="AH3" s="211">
        <v>3100</v>
      </c>
      <c r="AI3" s="211">
        <v>3100</v>
      </c>
      <c r="AJ3" s="211">
        <v>630</v>
      </c>
      <c r="AK3" s="212">
        <v>0.458862197556</v>
      </c>
      <c r="AL3" s="213">
        <v>1</v>
      </c>
      <c r="AM3" s="214">
        <f t="shared" ref="AM3:AM39" si="0">AK3*AL3</f>
        <v>0.458862197556</v>
      </c>
      <c r="AN3" s="214">
        <v>3.7313529999999999</v>
      </c>
      <c r="AO3" s="214">
        <v>0.13450200000000001</v>
      </c>
      <c r="AP3" s="214">
        <f t="shared" ref="AP3:AP39" si="1">AM3*AN3</f>
        <v>1.7121768374371733</v>
      </c>
      <c r="AQ3" s="214">
        <f t="shared" ref="AQ3:AQ39" si="2">AM3*AO3</f>
        <v>6.1717883295677116E-2</v>
      </c>
      <c r="AR3" s="213">
        <v>0.93</v>
      </c>
      <c r="AS3" s="213">
        <v>0.92</v>
      </c>
      <c r="AT3" s="214">
        <f t="shared" ref="AT3:AT39" si="3">AP3*AR3</f>
        <v>1.5923244588165713</v>
      </c>
      <c r="AU3" s="214">
        <f t="shared" ref="AU3:AU39" si="4">AQ3*AS3</f>
        <v>5.678045263202295E-2</v>
      </c>
    </row>
    <row r="4" spans="1:47" s="210" customFormat="1">
      <c r="A4" s="211">
        <v>24</v>
      </c>
      <c r="B4" s="211" t="s">
        <v>170</v>
      </c>
      <c r="C4" s="211" t="s">
        <v>183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168</v>
      </c>
      <c r="J4" s="211" t="s">
        <v>101</v>
      </c>
      <c r="K4" s="211">
        <v>0</v>
      </c>
      <c r="L4" s="211">
        <v>21</v>
      </c>
      <c r="M4" s="212">
        <v>-81.333960000000005</v>
      </c>
      <c r="N4" s="212">
        <v>28.816610000000001</v>
      </c>
      <c r="O4" s="211" t="s">
        <v>167</v>
      </c>
      <c r="P4" s="211" t="s">
        <v>59</v>
      </c>
      <c r="Q4" s="211" t="s">
        <v>182</v>
      </c>
      <c r="R4" s="212">
        <v>70</v>
      </c>
      <c r="S4" s="212">
        <v>62.1</v>
      </c>
      <c r="T4" s="211" t="s">
        <v>61</v>
      </c>
      <c r="U4" s="211"/>
      <c r="V4" s="211"/>
      <c r="W4" s="211"/>
      <c r="X4" s="211"/>
      <c r="Y4" s="211"/>
      <c r="Z4" s="211" t="s">
        <v>165</v>
      </c>
      <c r="AA4" s="211" t="s">
        <v>63</v>
      </c>
      <c r="AB4" s="211" t="s">
        <v>164</v>
      </c>
      <c r="AC4" s="211" t="s">
        <v>181</v>
      </c>
      <c r="AD4" s="211" t="s">
        <v>175</v>
      </c>
      <c r="AE4" s="211">
        <v>7</v>
      </c>
      <c r="AF4" s="211" t="s">
        <v>161</v>
      </c>
      <c r="AG4" s="211">
        <v>4</v>
      </c>
      <c r="AH4" s="211">
        <v>8140</v>
      </c>
      <c r="AI4" s="211">
        <v>8140</v>
      </c>
      <c r="AJ4" s="211">
        <v>624</v>
      </c>
      <c r="AK4" s="212">
        <v>1.27714549412</v>
      </c>
      <c r="AL4" s="213">
        <v>1</v>
      </c>
      <c r="AM4" s="214">
        <f t="shared" si="0"/>
        <v>1.27714549412</v>
      </c>
      <c r="AN4" s="214">
        <v>8.9435769999999994</v>
      </c>
      <c r="AO4" s="214">
        <v>1.3322039999999999</v>
      </c>
      <c r="AP4" s="214">
        <f t="shared" si="1"/>
        <v>11.422249066865266</v>
      </c>
      <c r="AQ4" s="214">
        <f t="shared" si="2"/>
        <v>1.7014183358486403</v>
      </c>
      <c r="AR4" s="213">
        <v>0.93</v>
      </c>
      <c r="AS4" s="213">
        <v>0.92</v>
      </c>
      <c r="AT4" s="214">
        <f t="shared" si="3"/>
        <v>10.622691632184697</v>
      </c>
      <c r="AU4" s="214">
        <f t="shared" si="4"/>
        <v>1.5653048689807492</v>
      </c>
    </row>
    <row r="5" spans="1:47" s="210" customFormat="1">
      <c r="A5" s="211">
        <v>24</v>
      </c>
      <c r="B5" s="211" t="s">
        <v>170</v>
      </c>
      <c r="C5" s="211" t="s">
        <v>183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168</v>
      </c>
      <c r="J5" s="211" t="s">
        <v>101</v>
      </c>
      <c r="K5" s="211">
        <v>0</v>
      </c>
      <c r="L5" s="211">
        <v>21</v>
      </c>
      <c r="M5" s="212">
        <v>-81.333960000000005</v>
      </c>
      <c r="N5" s="212">
        <v>28.816610000000001</v>
      </c>
      <c r="O5" s="211" t="s">
        <v>167</v>
      </c>
      <c r="P5" s="211" t="s">
        <v>59</v>
      </c>
      <c r="Q5" s="211" t="s">
        <v>182</v>
      </c>
      <c r="R5" s="212">
        <v>70</v>
      </c>
      <c r="S5" s="212">
        <v>62.1</v>
      </c>
      <c r="T5" s="211" t="s">
        <v>61</v>
      </c>
      <c r="U5" s="211"/>
      <c r="V5" s="211"/>
      <c r="W5" s="211"/>
      <c r="X5" s="211"/>
      <c r="Y5" s="211"/>
      <c r="Z5" s="211" t="s">
        <v>165</v>
      </c>
      <c r="AA5" s="211" t="s">
        <v>63</v>
      </c>
      <c r="AB5" s="211" t="s">
        <v>164</v>
      </c>
      <c r="AC5" s="211" t="s">
        <v>181</v>
      </c>
      <c r="AD5" s="211" t="s">
        <v>175</v>
      </c>
      <c r="AE5" s="211">
        <v>7</v>
      </c>
      <c r="AF5" s="211" t="s">
        <v>171</v>
      </c>
      <c r="AG5" s="211">
        <v>10</v>
      </c>
      <c r="AH5" s="211">
        <v>3100</v>
      </c>
      <c r="AI5" s="211">
        <v>3100</v>
      </c>
      <c r="AJ5" s="211">
        <v>630</v>
      </c>
      <c r="AK5" s="212">
        <v>3.3558329261300002</v>
      </c>
      <c r="AL5" s="213">
        <v>1</v>
      </c>
      <c r="AM5" s="214">
        <f t="shared" si="0"/>
        <v>3.3558329261300002</v>
      </c>
      <c r="AN5" s="214">
        <v>3.7313529999999999</v>
      </c>
      <c r="AO5" s="214">
        <v>0.13450200000000001</v>
      </c>
      <c r="AP5" s="214">
        <f t="shared" si="1"/>
        <v>12.521797256413954</v>
      </c>
      <c r="AQ5" s="214">
        <f t="shared" si="2"/>
        <v>0.45136624023033733</v>
      </c>
      <c r="AR5" s="213">
        <v>0.93</v>
      </c>
      <c r="AS5" s="213">
        <v>0.92</v>
      </c>
      <c r="AT5" s="214">
        <f t="shared" si="3"/>
        <v>11.645271448464978</v>
      </c>
      <c r="AU5" s="214">
        <f t="shared" si="4"/>
        <v>0.41525694101191035</v>
      </c>
    </row>
    <row r="6" spans="1:47" s="210" customFormat="1">
      <c r="A6" s="211">
        <v>24</v>
      </c>
      <c r="B6" s="211" t="s">
        <v>170</v>
      </c>
      <c r="C6" s="211" t="s">
        <v>183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168</v>
      </c>
      <c r="J6" s="211" t="s">
        <v>101</v>
      </c>
      <c r="K6" s="211">
        <v>0</v>
      </c>
      <c r="L6" s="211">
        <v>21</v>
      </c>
      <c r="M6" s="212">
        <v>-81.333960000000005</v>
      </c>
      <c r="N6" s="212">
        <v>28.816610000000001</v>
      </c>
      <c r="O6" s="211" t="s">
        <v>167</v>
      </c>
      <c r="P6" s="211" t="s">
        <v>59</v>
      </c>
      <c r="Q6" s="211" t="s">
        <v>182</v>
      </c>
      <c r="R6" s="212">
        <v>70</v>
      </c>
      <c r="S6" s="212">
        <v>62.1</v>
      </c>
      <c r="T6" s="211" t="s">
        <v>61</v>
      </c>
      <c r="U6" s="211"/>
      <c r="V6" s="211"/>
      <c r="W6" s="211"/>
      <c r="X6" s="211"/>
      <c r="Y6" s="211"/>
      <c r="Z6" s="211" t="s">
        <v>165</v>
      </c>
      <c r="AA6" s="211" t="s">
        <v>63</v>
      </c>
      <c r="AB6" s="211" t="s">
        <v>164</v>
      </c>
      <c r="AC6" s="211" t="s">
        <v>181</v>
      </c>
      <c r="AD6" s="211" t="s">
        <v>175</v>
      </c>
      <c r="AE6" s="211">
        <v>7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624</v>
      </c>
      <c r="AK6" s="212">
        <v>0.94183092954400005</v>
      </c>
      <c r="AL6" s="213">
        <v>1</v>
      </c>
      <c r="AM6" s="214">
        <f t="shared" si="0"/>
        <v>0.94183092954400005</v>
      </c>
      <c r="AN6" s="214">
        <v>8.9435769999999994</v>
      </c>
      <c r="AO6" s="214">
        <v>1.3322039999999999</v>
      </c>
      <c r="AP6" s="214">
        <f t="shared" si="1"/>
        <v>8.4233374393583382</v>
      </c>
      <c r="AQ6" s="214">
        <f t="shared" si="2"/>
        <v>1.2547109316622349</v>
      </c>
      <c r="AR6" s="213">
        <v>0.93</v>
      </c>
      <c r="AS6" s="213">
        <v>0.92</v>
      </c>
      <c r="AT6" s="214">
        <f t="shared" si="3"/>
        <v>7.8337038186032553</v>
      </c>
      <c r="AU6" s="214">
        <f t="shared" si="4"/>
        <v>1.1543340571292562</v>
      </c>
    </row>
    <row r="7" spans="1:47" s="210" customFormat="1">
      <c r="A7" s="211">
        <v>24</v>
      </c>
      <c r="B7" s="211" t="s">
        <v>170</v>
      </c>
      <c r="C7" s="211" t="s">
        <v>183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168</v>
      </c>
      <c r="J7" s="211" t="s">
        <v>101</v>
      </c>
      <c r="K7" s="211">
        <v>0</v>
      </c>
      <c r="L7" s="211">
        <v>21</v>
      </c>
      <c r="M7" s="212">
        <v>-81.333960000000005</v>
      </c>
      <c r="N7" s="212">
        <v>28.816610000000001</v>
      </c>
      <c r="O7" s="211" t="s">
        <v>167</v>
      </c>
      <c r="P7" s="211" t="s">
        <v>59</v>
      </c>
      <c r="Q7" s="211" t="s">
        <v>182</v>
      </c>
      <c r="R7" s="212">
        <v>70</v>
      </c>
      <c r="S7" s="212">
        <v>62.1</v>
      </c>
      <c r="T7" s="211" t="s">
        <v>61</v>
      </c>
      <c r="U7" s="211"/>
      <c r="V7" s="211"/>
      <c r="W7" s="211"/>
      <c r="X7" s="211"/>
      <c r="Y7" s="211"/>
      <c r="Z7" s="211" t="s">
        <v>165</v>
      </c>
      <c r="AA7" s="211" t="s">
        <v>63</v>
      </c>
      <c r="AB7" s="211" t="s">
        <v>164</v>
      </c>
      <c r="AC7" s="211" t="s">
        <v>181</v>
      </c>
      <c r="AD7" s="211" t="s">
        <v>175</v>
      </c>
      <c r="AE7" s="211">
        <v>7</v>
      </c>
      <c r="AF7" s="211" t="s">
        <v>171</v>
      </c>
      <c r="AG7" s="211">
        <v>10</v>
      </c>
      <c r="AH7" s="211">
        <v>3100</v>
      </c>
      <c r="AI7" s="211">
        <v>3100</v>
      </c>
      <c r="AJ7" s="211">
        <v>630</v>
      </c>
      <c r="AK7" s="212">
        <v>2.8566789272099999</v>
      </c>
      <c r="AL7" s="213">
        <v>1</v>
      </c>
      <c r="AM7" s="214">
        <f t="shared" si="0"/>
        <v>2.8566789272099999</v>
      </c>
      <c r="AN7" s="214">
        <v>3.7313529999999999</v>
      </c>
      <c r="AO7" s="214">
        <v>0.13450200000000001</v>
      </c>
      <c r="AP7" s="214">
        <f t="shared" si="1"/>
        <v>10.659277485081814</v>
      </c>
      <c r="AQ7" s="214">
        <f t="shared" si="2"/>
        <v>0.38422902906759943</v>
      </c>
      <c r="AR7" s="213">
        <v>0.93</v>
      </c>
      <c r="AS7" s="213">
        <v>0.92</v>
      </c>
      <c r="AT7" s="214">
        <f t="shared" si="3"/>
        <v>9.9131280611260877</v>
      </c>
      <c r="AU7" s="214">
        <f t="shared" si="4"/>
        <v>0.35349070674219146</v>
      </c>
    </row>
    <row r="8" spans="1:47" s="210" customFormat="1">
      <c r="A8" s="211">
        <v>24</v>
      </c>
      <c r="B8" s="211" t="s">
        <v>170</v>
      </c>
      <c r="C8" s="211" t="s">
        <v>183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168</v>
      </c>
      <c r="J8" s="211" t="s">
        <v>101</v>
      </c>
      <c r="K8" s="211">
        <v>0</v>
      </c>
      <c r="L8" s="211">
        <v>21</v>
      </c>
      <c r="M8" s="212">
        <v>-81.333960000000005</v>
      </c>
      <c r="N8" s="212">
        <v>28.816610000000001</v>
      </c>
      <c r="O8" s="211" t="s">
        <v>167</v>
      </c>
      <c r="P8" s="211" t="s">
        <v>59</v>
      </c>
      <c r="Q8" s="211" t="s">
        <v>182</v>
      </c>
      <c r="R8" s="212">
        <v>70</v>
      </c>
      <c r="S8" s="212">
        <v>62.1</v>
      </c>
      <c r="T8" s="211" t="s">
        <v>61</v>
      </c>
      <c r="U8" s="211"/>
      <c r="V8" s="211"/>
      <c r="W8" s="211"/>
      <c r="X8" s="211"/>
      <c r="Y8" s="211"/>
      <c r="Z8" s="211" t="s">
        <v>165</v>
      </c>
      <c r="AA8" s="211" t="s">
        <v>63</v>
      </c>
      <c r="AB8" s="211" t="s">
        <v>164</v>
      </c>
      <c r="AC8" s="211" t="s">
        <v>181</v>
      </c>
      <c r="AD8" s="211" t="s">
        <v>175</v>
      </c>
      <c r="AE8" s="211">
        <v>7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624</v>
      </c>
      <c r="AK8" s="212">
        <v>7.9236960203100004</v>
      </c>
      <c r="AL8" s="213">
        <v>1</v>
      </c>
      <c r="AM8" s="214">
        <f t="shared" si="0"/>
        <v>7.9236960203100004</v>
      </c>
      <c r="AN8" s="214">
        <v>8.9435769999999994</v>
      </c>
      <c r="AO8" s="214">
        <v>1.3322039999999999</v>
      </c>
      <c r="AP8" s="214">
        <f t="shared" si="1"/>
        <v>70.866185482236048</v>
      </c>
      <c r="AQ8" s="214">
        <f t="shared" si="2"/>
        <v>10.555979533041063</v>
      </c>
      <c r="AR8" s="213">
        <v>0.93</v>
      </c>
      <c r="AS8" s="213">
        <v>0.92</v>
      </c>
      <c r="AT8" s="214">
        <f t="shared" si="3"/>
        <v>65.905552498479523</v>
      </c>
      <c r="AU8" s="214">
        <f t="shared" si="4"/>
        <v>9.7115011703977778</v>
      </c>
    </row>
    <row r="9" spans="1:47" s="210" customFormat="1">
      <c r="A9" s="211">
        <v>24</v>
      </c>
      <c r="B9" s="211" t="s">
        <v>170</v>
      </c>
      <c r="C9" s="211" t="s">
        <v>183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168</v>
      </c>
      <c r="J9" s="211" t="s">
        <v>101</v>
      </c>
      <c r="K9" s="211">
        <v>0</v>
      </c>
      <c r="L9" s="211">
        <v>21</v>
      </c>
      <c r="M9" s="212">
        <v>-81.333960000000005</v>
      </c>
      <c r="N9" s="212">
        <v>28.816610000000001</v>
      </c>
      <c r="O9" s="211" t="s">
        <v>167</v>
      </c>
      <c r="P9" s="211" t="s">
        <v>59</v>
      </c>
      <c r="Q9" s="211" t="s">
        <v>182</v>
      </c>
      <c r="R9" s="212">
        <v>70</v>
      </c>
      <c r="S9" s="212">
        <v>62.1</v>
      </c>
      <c r="T9" s="211" t="s">
        <v>61</v>
      </c>
      <c r="U9" s="211"/>
      <c r="V9" s="211"/>
      <c r="W9" s="211"/>
      <c r="X9" s="211"/>
      <c r="Y9" s="211"/>
      <c r="Z9" s="211" t="s">
        <v>165</v>
      </c>
      <c r="AA9" s="211" t="s">
        <v>63</v>
      </c>
      <c r="AB9" s="211" t="s">
        <v>164</v>
      </c>
      <c r="AC9" s="211" t="s">
        <v>181</v>
      </c>
      <c r="AD9" s="211" t="s">
        <v>175</v>
      </c>
      <c r="AE9" s="211">
        <v>7</v>
      </c>
      <c r="AF9" s="211" t="s">
        <v>161</v>
      </c>
      <c r="AG9" s="211">
        <v>4</v>
      </c>
      <c r="AH9" s="211">
        <v>1400</v>
      </c>
      <c r="AI9" s="211">
        <v>1400</v>
      </c>
      <c r="AJ9" s="211">
        <v>624</v>
      </c>
      <c r="AK9" s="212">
        <v>2.1937561592999999</v>
      </c>
      <c r="AL9" s="213">
        <v>1</v>
      </c>
      <c r="AM9" s="214">
        <f t="shared" si="0"/>
        <v>2.1937561592999999</v>
      </c>
      <c r="AN9" s="214">
        <v>8.9435769999999994</v>
      </c>
      <c r="AO9" s="214">
        <v>1.3322039999999999</v>
      </c>
      <c r="AP9" s="214">
        <f t="shared" si="1"/>
        <v>19.620027129923812</v>
      </c>
      <c r="AQ9" s="214">
        <f t="shared" si="2"/>
        <v>2.9225307304440968</v>
      </c>
      <c r="AR9" s="213">
        <v>0.93</v>
      </c>
      <c r="AS9" s="213">
        <v>0.92</v>
      </c>
      <c r="AT9" s="214">
        <f t="shared" si="3"/>
        <v>18.246625230829146</v>
      </c>
      <c r="AU9" s="214">
        <f t="shared" si="4"/>
        <v>2.6887282720085692</v>
      </c>
    </row>
    <row r="10" spans="1:47" s="210" customFormat="1">
      <c r="A10" s="211">
        <v>24</v>
      </c>
      <c r="B10" s="211" t="s">
        <v>170</v>
      </c>
      <c r="C10" s="211" t="s">
        <v>183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168</v>
      </c>
      <c r="J10" s="211" t="s">
        <v>101</v>
      </c>
      <c r="K10" s="211">
        <v>0</v>
      </c>
      <c r="L10" s="211">
        <v>21</v>
      </c>
      <c r="M10" s="212">
        <v>-81.333960000000005</v>
      </c>
      <c r="N10" s="212">
        <v>28.816610000000001</v>
      </c>
      <c r="O10" s="211" t="s">
        <v>167</v>
      </c>
      <c r="P10" s="211" t="s">
        <v>59</v>
      </c>
      <c r="Q10" s="211" t="s">
        <v>182</v>
      </c>
      <c r="R10" s="212">
        <v>70</v>
      </c>
      <c r="S10" s="212">
        <v>62.1</v>
      </c>
      <c r="T10" s="211" t="s">
        <v>61</v>
      </c>
      <c r="U10" s="211"/>
      <c r="V10" s="211"/>
      <c r="W10" s="211"/>
      <c r="X10" s="211"/>
      <c r="Y10" s="211"/>
      <c r="Z10" s="211" t="s">
        <v>165</v>
      </c>
      <c r="AA10" s="211" t="s">
        <v>63</v>
      </c>
      <c r="AB10" s="211" t="s">
        <v>164</v>
      </c>
      <c r="AC10" s="211" t="s">
        <v>181</v>
      </c>
      <c r="AD10" s="211" t="s">
        <v>175</v>
      </c>
      <c r="AE10" s="211">
        <v>7</v>
      </c>
      <c r="AF10" s="211" t="s">
        <v>171</v>
      </c>
      <c r="AG10" s="211">
        <v>10</v>
      </c>
      <c r="AH10" s="211">
        <v>3200</v>
      </c>
      <c r="AI10" s="211">
        <v>1180</v>
      </c>
      <c r="AJ10" s="211">
        <v>630</v>
      </c>
      <c r="AK10" s="212">
        <v>6.2505303914799998E-2</v>
      </c>
      <c r="AL10" s="213">
        <v>1</v>
      </c>
      <c r="AM10" s="214">
        <f t="shared" si="0"/>
        <v>6.2505303914799998E-2</v>
      </c>
      <c r="AN10" s="214">
        <v>3.7313529999999999</v>
      </c>
      <c r="AO10" s="214">
        <v>0.13450200000000001</v>
      </c>
      <c r="AP10" s="214">
        <f t="shared" si="1"/>
        <v>0.23322935327840072</v>
      </c>
      <c r="AQ10" s="214">
        <f t="shared" si="2"/>
        <v>8.4070883871484297E-3</v>
      </c>
      <c r="AR10" s="213">
        <v>0.93</v>
      </c>
      <c r="AS10" s="213">
        <v>0.92</v>
      </c>
      <c r="AT10" s="214">
        <f t="shared" si="3"/>
        <v>0.21690329854891269</v>
      </c>
      <c r="AU10" s="214">
        <f t="shared" si="4"/>
        <v>7.7345213161765557E-3</v>
      </c>
    </row>
    <row r="11" spans="1:47" s="210" customFormat="1">
      <c r="A11" s="211">
        <v>24</v>
      </c>
      <c r="B11" s="211" t="s">
        <v>170</v>
      </c>
      <c r="C11" s="211" t="s">
        <v>183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168</v>
      </c>
      <c r="J11" s="211" t="s">
        <v>101</v>
      </c>
      <c r="K11" s="211">
        <v>0</v>
      </c>
      <c r="L11" s="211">
        <v>21</v>
      </c>
      <c r="M11" s="212">
        <v>-81.333960000000005</v>
      </c>
      <c r="N11" s="212">
        <v>28.816610000000001</v>
      </c>
      <c r="O11" s="211" t="s">
        <v>167</v>
      </c>
      <c r="P11" s="211" t="s">
        <v>59</v>
      </c>
      <c r="Q11" s="211" t="s">
        <v>182</v>
      </c>
      <c r="R11" s="212">
        <v>70</v>
      </c>
      <c r="S11" s="212">
        <v>62.1</v>
      </c>
      <c r="T11" s="211" t="s">
        <v>61</v>
      </c>
      <c r="U11" s="211"/>
      <c r="V11" s="211"/>
      <c r="W11" s="211"/>
      <c r="X11" s="211"/>
      <c r="Y11" s="211"/>
      <c r="Z11" s="211" t="s">
        <v>165</v>
      </c>
      <c r="AA11" s="211" t="s">
        <v>63</v>
      </c>
      <c r="AB11" s="211" t="s">
        <v>164</v>
      </c>
      <c r="AC11" s="211" t="s">
        <v>181</v>
      </c>
      <c r="AD11" s="211" t="s">
        <v>175</v>
      </c>
      <c r="AE11" s="211">
        <v>7</v>
      </c>
      <c r="AF11" s="211" t="s">
        <v>161</v>
      </c>
      <c r="AG11" s="211">
        <v>4</v>
      </c>
      <c r="AH11" s="211">
        <v>8140</v>
      </c>
      <c r="AI11" s="211">
        <v>8140</v>
      </c>
      <c r="AJ11" s="211">
        <v>624</v>
      </c>
      <c r="AK11" s="212">
        <v>3.61017113147</v>
      </c>
      <c r="AL11" s="213">
        <v>1</v>
      </c>
      <c r="AM11" s="214">
        <f t="shared" si="0"/>
        <v>3.61017113147</v>
      </c>
      <c r="AN11" s="214">
        <v>8.9435769999999994</v>
      </c>
      <c r="AO11" s="214">
        <v>1.3322039999999999</v>
      </c>
      <c r="AP11" s="214">
        <f t="shared" si="1"/>
        <v>32.287843497479066</v>
      </c>
      <c r="AQ11" s="214">
        <f t="shared" si="2"/>
        <v>4.8094844220288593</v>
      </c>
      <c r="AR11" s="213">
        <v>0.93</v>
      </c>
      <c r="AS11" s="213">
        <v>0.92</v>
      </c>
      <c r="AT11" s="214">
        <f t="shared" si="3"/>
        <v>30.027694452655535</v>
      </c>
      <c r="AU11" s="214">
        <f t="shared" si="4"/>
        <v>4.424725668266551</v>
      </c>
    </row>
    <row r="12" spans="1:47" s="210" customFormat="1">
      <c r="A12" s="211">
        <v>24</v>
      </c>
      <c r="B12" s="211" t="s">
        <v>170</v>
      </c>
      <c r="C12" s="211" t="s">
        <v>183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168</v>
      </c>
      <c r="J12" s="211" t="s">
        <v>101</v>
      </c>
      <c r="K12" s="211">
        <v>0</v>
      </c>
      <c r="L12" s="211">
        <v>21</v>
      </c>
      <c r="M12" s="212">
        <v>-81.333960000000005</v>
      </c>
      <c r="N12" s="212">
        <v>28.816610000000001</v>
      </c>
      <c r="O12" s="211" t="s">
        <v>167</v>
      </c>
      <c r="P12" s="211" t="s">
        <v>59</v>
      </c>
      <c r="Q12" s="211" t="s">
        <v>182</v>
      </c>
      <c r="R12" s="212">
        <v>70</v>
      </c>
      <c r="S12" s="212">
        <v>62.1</v>
      </c>
      <c r="T12" s="211" t="s">
        <v>61</v>
      </c>
      <c r="U12" s="211"/>
      <c r="V12" s="211"/>
      <c r="W12" s="211"/>
      <c r="X12" s="211"/>
      <c r="Y12" s="211"/>
      <c r="Z12" s="211" t="s">
        <v>165</v>
      </c>
      <c r="AA12" s="211" t="s">
        <v>63</v>
      </c>
      <c r="AB12" s="211" t="s">
        <v>164</v>
      </c>
      <c r="AC12" s="211" t="s">
        <v>181</v>
      </c>
      <c r="AD12" s="211" t="s">
        <v>175</v>
      </c>
      <c r="AE12" s="211">
        <v>7</v>
      </c>
      <c r="AF12" s="211" t="s">
        <v>161</v>
      </c>
      <c r="AG12" s="211">
        <v>4</v>
      </c>
      <c r="AH12" s="211">
        <v>8140</v>
      </c>
      <c r="AI12" s="211">
        <v>8140</v>
      </c>
      <c r="AJ12" s="211">
        <v>624</v>
      </c>
      <c r="AK12" s="212">
        <v>0.71651524618600004</v>
      </c>
      <c r="AL12" s="213">
        <v>1</v>
      </c>
      <c r="AM12" s="214">
        <f t="shared" si="0"/>
        <v>0.71651524618600004</v>
      </c>
      <c r="AN12" s="214">
        <v>8.9435769999999994</v>
      </c>
      <c r="AO12" s="214">
        <v>1.3322039999999999</v>
      </c>
      <c r="AP12" s="214">
        <f t="shared" si="1"/>
        <v>6.4082092759384475</v>
      </c>
      <c r="AQ12" s="214">
        <f t="shared" si="2"/>
        <v>0.95454447702997391</v>
      </c>
      <c r="AR12" s="213">
        <v>0.93</v>
      </c>
      <c r="AS12" s="213">
        <v>0.92</v>
      </c>
      <c r="AT12" s="214">
        <f t="shared" si="3"/>
        <v>5.9596346266227567</v>
      </c>
      <c r="AU12" s="214">
        <f t="shared" si="4"/>
        <v>0.87818091886757599</v>
      </c>
    </row>
    <row r="13" spans="1:47" s="210" customFormat="1">
      <c r="A13" s="211">
        <v>24</v>
      </c>
      <c r="B13" s="211" t="s">
        <v>170</v>
      </c>
      <c r="C13" s="211" t="s">
        <v>183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168</v>
      </c>
      <c r="J13" s="211" t="s">
        <v>101</v>
      </c>
      <c r="K13" s="211">
        <v>0</v>
      </c>
      <c r="L13" s="211">
        <v>21</v>
      </c>
      <c r="M13" s="212">
        <v>-81.333960000000005</v>
      </c>
      <c r="N13" s="212">
        <v>28.816610000000001</v>
      </c>
      <c r="O13" s="211" t="s">
        <v>167</v>
      </c>
      <c r="P13" s="211" t="s">
        <v>59</v>
      </c>
      <c r="Q13" s="211" t="s">
        <v>182</v>
      </c>
      <c r="R13" s="212">
        <v>70</v>
      </c>
      <c r="S13" s="212">
        <v>62.1</v>
      </c>
      <c r="T13" s="211" t="s">
        <v>61</v>
      </c>
      <c r="U13" s="211"/>
      <c r="V13" s="211"/>
      <c r="W13" s="211"/>
      <c r="X13" s="211"/>
      <c r="Y13" s="211"/>
      <c r="Z13" s="211" t="s">
        <v>165</v>
      </c>
      <c r="AA13" s="211" t="s">
        <v>63</v>
      </c>
      <c r="AB13" s="211" t="s">
        <v>164</v>
      </c>
      <c r="AC13" s="211" t="s">
        <v>181</v>
      </c>
      <c r="AD13" s="211" t="s">
        <v>175</v>
      </c>
      <c r="AE13" s="211">
        <v>7</v>
      </c>
      <c r="AF13" s="211" t="s">
        <v>161</v>
      </c>
      <c r="AG13" s="211">
        <v>4</v>
      </c>
      <c r="AH13" s="211">
        <v>1400</v>
      </c>
      <c r="AI13" s="211">
        <v>1400</v>
      </c>
      <c r="AJ13" s="211">
        <v>624</v>
      </c>
      <c r="AK13" s="212">
        <v>0.46273575945000001</v>
      </c>
      <c r="AL13" s="213">
        <v>1</v>
      </c>
      <c r="AM13" s="214">
        <f t="shared" si="0"/>
        <v>0.46273575945000001</v>
      </c>
      <c r="AN13" s="214">
        <v>8.9435769999999994</v>
      </c>
      <c r="AO13" s="214">
        <v>1.3322039999999999</v>
      </c>
      <c r="AP13" s="214">
        <f t="shared" si="1"/>
        <v>4.1385128952945527</v>
      </c>
      <c r="AQ13" s="214">
        <f t="shared" si="2"/>
        <v>0.61645842968232778</v>
      </c>
      <c r="AR13" s="213">
        <v>0.93</v>
      </c>
      <c r="AS13" s="213">
        <v>0.92</v>
      </c>
      <c r="AT13" s="214">
        <f t="shared" si="3"/>
        <v>3.8488169926239344</v>
      </c>
      <c r="AU13" s="214">
        <f t="shared" si="4"/>
        <v>0.56714175530774158</v>
      </c>
    </row>
    <row r="14" spans="1:47" s="210" customFormat="1">
      <c r="A14" s="211">
        <v>24</v>
      </c>
      <c r="B14" s="211" t="s">
        <v>170</v>
      </c>
      <c r="C14" s="211" t="s">
        <v>183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168</v>
      </c>
      <c r="J14" s="211" t="s">
        <v>101</v>
      </c>
      <c r="K14" s="211">
        <v>0</v>
      </c>
      <c r="L14" s="211">
        <v>21</v>
      </c>
      <c r="M14" s="212">
        <v>-81.333960000000005</v>
      </c>
      <c r="N14" s="212">
        <v>28.816610000000001</v>
      </c>
      <c r="O14" s="211" t="s">
        <v>167</v>
      </c>
      <c r="P14" s="211" t="s">
        <v>59</v>
      </c>
      <c r="Q14" s="211" t="s">
        <v>182</v>
      </c>
      <c r="R14" s="212">
        <v>70</v>
      </c>
      <c r="S14" s="212">
        <v>62.1</v>
      </c>
      <c r="T14" s="211" t="s">
        <v>61</v>
      </c>
      <c r="U14" s="211"/>
      <c r="V14" s="211"/>
      <c r="W14" s="211"/>
      <c r="X14" s="211"/>
      <c r="Y14" s="211"/>
      <c r="Z14" s="211" t="s">
        <v>165</v>
      </c>
      <c r="AA14" s="211" t="s">
        <v>63</v>
      </c>
      <c r="AB14" s="211" t="s">
        <v>164</v>
      </c>
      <c r="AC14" s="211" t="s">
        <v>181</v>
      </c>
      <c r="AD14" s="211" t="s">
        <v>175</v>
      </c>
      <c r="AE14" s="211">
        <v>7</v>
      </c>
      <c r="AF14" s="211" t="s">
        <v>171</v>
      </c>
      <c r="AG14" s="211">
        <v>10</v>
      </c>
      <c r="AH14" s="211">
        <v>3200</v>
      </c>
      <c r="AI14" s="211">
        <v>1180</v>
      </c>
      <c r="AJ14" s="211">
        <v>630</v>
      </c>
      <c r="AK14" s="212">
        <v>4.53137678677E-2</v>
      </c>
      <c r="AL14" s="213">
        <v>1</v>
      </c>
      <c r="AM14" s="214">
        <f t="shared" si="0"/>
        <v>4.53137678677E-2</v>
      </c>
      <c r="AN14" s="214">
        <v>3.7313529999999999</v>
      </c>
      <c r="AO14" s="214">
        <v>0.13450200000000001</v>
      </c>
      <c r="AP14" s="214">
        <f t="shared" si="1"/>
        <v>0.16908166367444599</v>
      </c>
      <c r="AQ14" s="214">
        <f t="shared" si="2"/>
        <v>6.0947924057413857E-3</v>
      </c>
      <c r="AR14" s="213">
        <v>0.93</v>
      </c>
      <c r="AS14" s="213">
        <v>0.92</v>
      </c>
      <c r="AT14" s="214">
        <f t="shared" si="3"/>
        <v>0.15724594721723478</v>
      </c>
      <c r="AU14" s="214">
        <f t="shared" si="4"/>
        <v>5.6072090132820752E-3</v>
      </c>
    </row>
    <row r="15" spans="1:47" s="210" customFormat="1">
      <c r="A15" s="211">
        <v>24</v>
      </c>
      <c r="B15" s="211" t="s">
        <v>170</v>
      </c>
      <c r="C15" s="211" t="s">
        <v>183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168</v>
      </c>
      <c r="J15" s="211" t="s">
        <v>101</v>
      </c>
      <c r="K15" s="211">
        <v>0</v>
      </c>
      <c r="L15" s="211">
        <v>21</v>
      </c>
      <c r="M15" s="212">
        <v>-81.333960000000005</v>
      </c>
      <c r="N15" s="212">
        <v>28.816610000000001</v>
      </c>
      <c r="O15" s="211" t="s">
        <v>167</v>
      </c>
      <c r="P15" s="211" t="s">
        <v>59</v>
      </c>
      <c r="Q15" s="211" t="s">
        <v>182</v>
      </c>
      <c r="R15" s="212">
        <v>70</v>
      </c>
      <c r="S15" s="212">
        <v>62.1</v>
      </c>
      <c r="T15" s="211" t="s">
        <v>61</v>
      </c>
      <c r="U15" s="211"/>
      <c r="V15" s="211"/>
      <c r="W15" s="211"/>
      <c r="X15" s="211"/>
      <c r="Y15" s="211"/>
      <c r="Z15" s="211" t="s">
        <v>165</v>
      </c>
      <c r="AA15" s="211" t="s">
        <v>63</v>
      </c>
      <c r="AB15" s="211" t="s">
        <v>164</v>
      </c>
      <c r="AC15" s="211" t="s">
        <v>181</v>
      </c>
      <c r="AD15" s="211" t="s">
        <v>175</v>
      </c>
      <c r="AE15" s="211">
        <v>7</v>
      </c>
      <c r="AF15" s="211" t="s">
        <v>161</v>
      </c>
      <c r="AG15" s="211">
        <v>4</v>
      </c>
      <c r="AH15" s="211">
        <v>1400</v>
      </c>
      <c r="AI15" s="211">
        <v>1400</v>
      </c>
      <c r="AJ15" s="211">
        <v>624</v>
      </c>
      <c r="AK15" s="212">
        <v>4.40146240601E-3</v>
      </c>
      <c r="AL15" s="213">
        <v>1</v>
      </c>
      <c r="AM15" s="214">
        <f t="shared" si="0"/>
        <v>4.40146240601E-3</v>
      </c>
      <c r="AN15" s="214">
        <v>8.9435769999999994</v>
      </c>
      <c r="AO15" s="214">
        <v>1.3322039999999999</v>
      </c>
      <c r="AP15" s="214">
        <f t="shared" si="1"/>
        <v>3.9364817940755692E-2</v>
      </c>
      <c r="AQ15" s="214">
        <f t="shared" si="2"/>
        <v>5.8636458231361458E-3</v>
      </c>
      <c r="AR15" s="213">
        <v>0.93</v>
      </c>
      <c r="AS15" s="213">
        <v>0.92</v>
      </c>
      <c r="AT15" s="214">
        <f t="shared" si="3"/>
        <v>3.6609280684902795E-2</v>
      </c>
      <c r="AU15" s="214">
        <f t="shared" si="4"/>
        <v>5.3945541572852545E-3</v>
      </c>
    </row>
    <row r="16" spans="1:47" s="210" customFormat="1">
      <c r="A16" s="211">
        <v>24</v>
      </c>
      <c r="B16" s="211" t="s">
        <v>170</v>
      </c>
      <c r="C16" s="211" t="s">
        <v>183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168</v>
      </c>
      <c r="J16" s="211" t="s">
        <v>101</v>
      </c>
      <c r="K16" s="211">
        <v>0</v>
      </c>
      <c r="L16" s="211">
        <v>21</v>
      </c>
      <c r="M16" s="212">
        <v>-81.333960000000005</v>
      </c>
      <c r="N16" s="212">
        <v>28.816610000000001</v>
      </c>
      <c r="O16" s="211" t="s">
        <v>167</v>
      </c>
      <c r="P16" s="211" t="s">
        <v>59</v>
      </c>
      <c r="Q16" s="211" t="s">
        <v>182</v>
      </c>
      <c r="R16" s="212">
        <v>70</v>
      </c>
      <c r="S16" s="212">
        <v>62.1</v>
      </c>
      <c r="T16" s="211" t="s">
        <v>61</v>
      </c>
      <c r="U16" s="211"/>
      <c r="V16" s="211"/>
      <c r="W16" s="211"/>
      <c r="X16" s="211"/>
      <c r="Y16" s="211"/>
      <c r="Z16" s="211" t="s">
        <v>165</v>
      </c>
      <c r="AA16" s="211" t="s">
        <v>63</v>
      </c>
      <c r="AB16" s="211" t="s">
        <v>164</v>
      </c>
      <c r="AC16" s="211" t="s">
        <v>181</v>
      </c>
      <c r="AD16" s="211" t="s">
        <v>175</v>
      </c>
      <c r="AE16" s="211">
        <v>7</v>
      </c>
      <c r="AF16" s="211" t="s">
        <v>161</v>
      </c>
      <c r="AG16" s="211">
        <v>4</v>
      </c>
      <c r="AH16" s="211">
        <v>8140</v>
      </c>
      <c r="AI16" s="211">
        <v>8140</v>
      </c>
      <c r="AJ16" s="211">
        <v>624</v>
      </c>
      <c r="AK16" s="212">
        <v>0.23719812382800001</v>
      </c>
      <c r="AL16" s="213">
        <v>1</v>
      </c>
      <c r="AM16" s="214">
        <f t="shared" si="0"/>
        <v>0.23719812382800001</v>
      </c>
      <c r="AN16" s="214">
        <v>8.9435769999999994</v>
      </c>
      <c r="AO16" s="214">
        <v>1.3322039999999999</v>
      </c>
      <c r="AP16" s="214">
        <f t="shared" si="1"/>
        <v>2.1213996847112528</v>
      </c>
      <c r="AQ16" s="214">
        <f t="shared" si="2"/>
        <v>0.31599628935615692</v>
      </c>
      <c r="AR16" s="213">
        <v>0.93</v>
      </c>
      <c r="AS16" s="213">
        <v>0.92</v>
      </c>
      <c r="AT16" s="214">
        <f t="shared" si="3"/>
        <v>1.9729017067814651</v>
      </c>
      <c r="AU16" s="214">
        <f t="shared" si="4"/>
        <v>0.29071658620766438</v>
      </c>
    </row>
    <row r="17" spans="1:47" s="210" customFormat="1">
      <c r="A17" s="211">
        <v>24</v>
      </c>
      <c r="B17" s="211" t="s">
        <v>170</v>
      </c>
      <c r="C17" s="211" t="s">
        <v>183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168</v>
      </c>
      <c r="J17" s="211" t="s">
        <v>101</v>
      </c>
      <c r="K17" s="211">
        <v>0</v>
      </c>
      <c r="L17" s="211">
        <v>21</v>
      </c>
      <c r="M17" s="212">
        <v>-81.333960000000005</v>
      </c>
      <c r="N17" s="212">
        <v>28.816610000000001</v>
      </c>
      <c r="O17" s="211" t="s">
        <v>167</v>
      </c>
      <c r="P17" s="211" t="s">
        <v>59</v>
      </c>
      <c r="Q17" s="211" t="s">
        <v>182</v>
      </c>
      <c r="R17" s="212">
        <v>70</v>
      </c>
      <c r="S17" s="212">
        <v>62.1</v>
      </c>
      <c r="T17" s="211" t="s">
        <v>61</v>
      </c>
      <c r="U17" s="211"/>
      <c r="V17" s="211"/>
      <c r="W17" s="211"/>
      <c r="X17" s="211"/>
      <c r="Y17" s="211"/>
      <c r="Z17" s="211" t="s">
        <v>165</v>
      </c>
      <c r="AA17" s="211" t="s">
        <v>63</v>
      </c>
      <c r="AB17" s="211" t="s">
        <v>164</v>
      </c>
      <c r="AC17" s="211" t="s">
        <v>181</v>
      </c>
      <c r="AD17" s="211" t="s">
        <v>175</v>
      </c>
      <c r="AE17" s="211">
        <v>7</v>
      </c>
      <c r="AF17" s="211" t="s">
        <v>161</v>
      </c>
      <c r="AG17" s="211">
        <v>4</v>
      </c>
      <c r="AH17" s="211">
        <v>8140</v>
      </c>
      <c r="AI17" s="211">
        <v>8140</v>
      </c>
      <c r="AJ17" s="211">
        <v>624</v>
      </c>
      <c r="AK17" s="212">
        <v>0.31797123336400002</v>
      </c>
      <c r="AL17" s="213">
        <v>1</v>
      </c>
      <c r="AM17" s="214">
        <f t="shared" si="0"/>
        <v>0.31797123336400002</v>
      </c>
      <c r="AN17" s="214">
        <v>8.9435769999999994</v>
      </c>
      <c r="AO17" s="214">
        <v>1.3322039999999999</v>
      </c>
      <c r="AP17" s="214">
        <f t="shared" si="1"/>
        <v>2.8438002093759032</v>
      </c>
      <c r="AQ17" s="214">
        <f t="shared" si="2"/>
        <v>0.42360254897245425</v>
      </c>
      <c r="AR17" s="213">
        <v>0.93</v>
      </c>
      <c r="AS17" s="213">
        <v>0.92</v>
      </c>
      <c r="AT17" s="214">
        <f t="shared" si="3"/>
        <v>2.6447341947195899</v>
      </c>
      <c r="AU17" s="214">
        <f t="shared" si="4"/>
        <v>0.38971434505465791</v>
      </c>
    </row>
    <row r="18" spans="1:47" s="210" customFormat="1">
      <c r="A18" s="211">
        <v>24</v>
      </c>
      <c r="B18" s="211" t="s">
        <v>170</v>
      </c>
      <c r="C18" s="211" t="s">
        <v>183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168</v>
      </c>
      <c r="J18" s="211" t="s">
        <v>101</v>
      </c>
      <c r="K18" s="211">
        <v>0</v>
      </c>
      <c r="L18" s="211">
        <v>21</v>
      </c>
      <c r="M18" s="212">
        <v>-81.333960000000005</v>
      </c>
      <c r="N18" s="212">
        <v>28.816610000000001</v>
      </c>
      <c r="O18" s="211" t="s">
        <v>167</v>
      </c>
      <c r="P18" s="211" t="s">
        <v>59</v>
      </c>
      <c r="Q18" s="211" t="s">
        <v>182</v>
      </c>
      <c r="R18" s="212">
        <v>70</v>
      </c>
      <c r="S18" s="212">
        <v>62.1</v>
      </c>
      <c r="T18" s="211" t="s">
        <v>61</v>
      </c>
      <c r="U18" s="211"/>
      <c r="V18" s="211"/>
      <c r="W18" s="211"/>
      <c r="X18" s="211"/>
      <c r="Y18" s="211"/>
      <c r="Z18" s="211" t="s">
        <v>165</v>
      </c>
      <c r="AA18" s="211" t="s">
        <v>63</v>
      </c>
      <c r="AB18" s="211" t="s">
        <v>164</v>
      </c>
      <c r="AC18" s="211" t="s">
        <v>181</v>
      </c>
      <c r="AD18" s="211" t="s">
        <v>175</v>
      </c>
      <c r="AE18" s="211">
        <v>7</v>
      </c>
      <c r="AF18" s="211" t="s">
        <v>161</v>
      </c>
      <c r="AG18" s="211">
        <v>4</v>
      </c>
      <c r="AH18" s="211">
        <v>8140</v>
      </c>
      <c r="AI18" s="211">
        <v>8140</v>
      </c>
      <c r="AJ18" s="211">
        <v>624</v>
      </c>
      <c r="AK18" s="212">
        <v>1.0617873259999999</v>
      </c>
      <c r="AL18" s="213">
        <v>1</v>
      </c>
      <c r="AM18" s="214">
        <f t="shared" si="0"/>
        <v>1.0617873259999999</v>
      </c>
      <c r="AN18" s="214">
        <v>8.9435769999999994</v>
      </c>
      <c r="AO18" s="214">
        <v>1.3322039999999999</v>
      </c>
      <c r="AP18" s="214">
        <f t="shared" si="1"/>
        <v>9.4961767077051</v>
      </c>
      <c r="AQ18" s="214">
        <f t="shared" si="2"/>
        <v>1.4145173228465038</v>
      </c>
      <c r="AR18" s="213">
        <v>0.93</v>
      </c>
      <c r="AS18" s="213">
        <v>0.92</v>
      </c>
      <c r="AT18" s="214">
        <f t="shared" si="3"/>
        <v>8.8314443381657437</v>
      </c>
      <c r="AU18" s="214">
        <f t="shared" si="4"/>
        <v>1.3013559370187835</v>
      </c>
    </row>
    <row r="19" spans="1:47" s="210" customFormat="1">
      <c r="A19" s="211">
        <v>24</v>
      </c>
      <c r="B19" s="211" t="s">
        <v>170</v>
      </c>
      <c r="C19" s="211" t="s">
        <v>183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168</v>
      </c>
      <c r="J19" s="211" t="s">
        <v>101</v>
      </c>
      <c r="K19" s="211">
        <v>0</v>
      </c>
      <c r="L19" s="211">
        <v>21</v>
      </c>
      <c r="M19" s="212">
        <v>-81.333960000000005</v>
      </c>
      <c r="N19" s="212">
        <v>28.816610000000001</v>
      </c>
      <c r="O19" s="211" t="s">
        <v>167</v>
      </c>
      <c r="P19" s="211" t="s">
        <v>59</v>
      </c>
      <c r="Q19" s="211" t="s">
        <v>182</v>
      </c>
      <c r="R19" s="212">
        <v>70</v>
      </c>
      <c r="S19" s="212">
        <v>62.1</v>
      </c>
      <c r="T19" s="211" t="s">
        <v>61</v>
      </c>
      <c r="U19" s="211"/>
      <c r="V19" s="211"/>
      <c r="W19" s="211"/>
      <c r="X19" s="211"/>
      <c r="Y19" s="211"/>
      <c r="Z19" s="211" t="s">
        <v>165</v>
      </c>
      <c r="AA19" s="211" t="s">
        <v>63</v>
      </c>
      <c r="AB19" s="211" t="s">
        <v>164</v>
      </c>
      <c r="AC19" s="211" t="s">
        <v>181</v>
      </c>
      <c r="AD19" s="211" t="s">
        <v>175</v>
      </c>
      <c r="AE19" s="211">
        <v>7</v>
      </c>
      <c r="AF19" s="211" t="s">
        <v>171</v>
      </c>
      <c r="AG19" s="211">
        <v>10</v>
      </c>
      <c r="AH19" s="211">
        <v>3100</v>
      </c>
      <c r="AI19" s="211">
        <v>3100</v>
      </c>
      <c r="AJ19" s="211">
        <v>630</v>
      </c>
      <c r="AK19" s="212">
        <v>3.0614736439399997E-5</v>
      </c>
      <c r="AL19" s="213">
        <v>1</v>
      </c>
      <c r="AM19" s="214">
        <f t="shared" si="0"/>
        <v>3.0614736439399997E-5</v>
      </c>
      <c r="AN19" s="214">
        <v>3.7313529999999999</v>
      </c>
      <c r="AO19" s="214">
        <v>0.13450200000000001</v>
      </c>
      <c r="AP19" s="214">
        <f t="shared" si="1"/>
        <v>1.1423438865736449E-4</v>
      </c>
      <c r="AQ19" s="214">
        <f t="shared" si="2"/>
        <v>4.1177432805721791E-6</v>
      </c>
      <c r="AR19" s="213">
        <v>0.93</v>
      </c>
      <c r="AS19" s="213">
        <v>0.92</v>
      </c>
      <c r="AT19" s="214">
        <f t="shared" si="3"/>
        <v>1.0623798145134898E-4</v>
      </c>
      <c r="AU19" s="214">
        <f t="shared" si="4"/>
        <v>3.7883238181264049E-6</v>
      </c>
    </row>
    <row r="20" spans="1:47" s="210" customFormat="1">
      <c r="A20" s="211">
        <v>24</v>
      </c>
      <c r="B20" s="211" t="s">
        <v>170</v>
      </c>
      <c r="C20" s="211" t="s">
        <v>183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168</v>
      </c>
      <c r="J20" s="211" t="s">
        <v>101</v>
      </c>
      <c r="K20" s="211">
        <v>0</v>
      </c>
      <c r="L20" s="211">
        <v>21</v>
      </c>
      <c r="M20" s="212">
        <v>-81.333960000000005</v>
      </c>
      <c r="N20" s="212">
        <v>28.816610000000001</v>
      </c>
      <c r="O20" s="211" t="s">
        <v>167</v>
      </c>
      <c r="P20" s="211" t="s">
        <v>59</v>
      </c>
      <c r="Q20" s="211" t="s">
        <v>182</v>
      </c>
      <c r="R20" s="212">
        <v>70</v>
      </c>
      <c r="S20" s="212">
        <v>62.1</v>
      </c>
      <c r="T20" s="211" t="s">
        <v>61</v>
      </c>
      <c r="U20" s="211"/>
      <c r="V20" s="211"/>
      <c r="W20" s="211"/>
      <c r="X20" s="211"/>
      <c r="Y20" s="211"/>
      <c r="Z20" s="211" t="s">
        <v>165</v>
      </c>
      <c r="AA20" s="211" t="s">
        <v>63</v>
      </c>
      <c r="AB20" s="211" t="s">
        <v>164</v>
      </c>
      <c r="AC20" s="211" t="s">
        <v>181</v>
      </c>
      <c r="AD20" s="211" t="s">
        <v>175</v>
      </c>
      <c r="AE20" s="211">
        <v>7</v>
      </c>
      <c r="AF20" s="211" t="s">
        <v>171</v>
      </c>
      <c r="AG20" s="211">
        <v>10</v>
      </c>
      <c r="AH20" s="211">
        <v>3100</v>
      </c>
      <c r="AI20" s="211">
        <v>3100</v>
      </c>
      <c r="AJ20" s="211">
        <v>630</v>
      </c>
      <c r="AK20" s="212">
        <v>8.1846535496299999E-2</v>
      </c>
      <c r="AL20" s="213">
        <v>1</v>
      </c>
      <c r="AM20" s="214">
        <f t="shared" si="0"/>
        <v>8.1846535496299999E-2</v>
      </c>
      <c r="AN20" s="214">
        <v>3.7313529999999999</v>
      </c>
      <c r="AO20" s="214">
        <v>0.13450200000000001</v>
      </c>
      <c r="AP20" s="214">
        <f t="shared" si="1"/>
        <v>0.3053983157637255</v>
      </c>
      <c r="AQ20" s="214">
        <f t="shared" si="2"/>
        <v>1.1008522717323343E-2</v>
      </c>
      <c r="AR20" s="213">
        <v>0.93</v>
      </c>
      <c r="AS20" s="213">
        <v>0.92</v>
      </c>
      <c r="AT20" s="214">
        <f t="shared" si="3"/>
        <v>0.28402043366026475</v>
      </c>
      <c r="AU20" s="214">
        <f t="shared" si="4"/>
        <v>1.0127840899937476E-2</v>
      </c>
    </row>
    <row r="21" spans="1:47" s="210" customFormat="1">
      <c r="A21" s="211">
        <v>24</v>
      </c>
      <c r="B21" s="211" t="s">
        <v>170</v>
      </c>
      <c r="C21" s="211" t="s">
        <v>183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168</v>
      </c>
      <c r="J21" s="211" t="s">
        <v>101</v>
      </c>
      <c r="K21" s="211">
        <v>0</v>
      </c>
      <c r="L21" s="211">
        <v>21</v>
      </c>
      <c r="M21" s="212">
        <v>-81.333960000000005</v>
      </c>
      <c r="N21" s="212">
        <v>28.816610000000001</v>
      </c>
      <c r="O21" s="211" t="s">
        <v>167</v>
      </c>
      <c r="P21" s="211" t="s">
        <v>59</v>
      </c>
      <c r="Q21" s="211" t="s">
        <v>182</v>
      </c>
      <c r="R21" s="212">
        <v>70</v>
      </c>
      <c r="S21" s="212">
        <v>62.1</v>
      </c>
      <c r="T21" s="211" t="s">
        <v>61</v>
      </c>
      <c r="U21" s="211"/>
      <c r="V21" s="211"/>
      <c r="W21" s="211"/>
      <c r="X21" s="211"/>
      <c r="Y21" s="211"/>
      <c r="Z21" s="211" t="s">
        <v>165</v>
      </c>
      <c r="AA21" s="211" t="s">
        <v>63</v>
      </c>
      <c r="AB21" s="211" t="s">
        <v>164</v>
      </c>
      <c r="AC21" s="211" t="s">
        <v>181</v>
      </c>
      <c r="AD21" s="211" t="s">
        <v>175</v>
      </c>
      <c r="AE21" s="211">
        <v>7</v>
      </c>
      <c r="AF21" s="211" t="s">
        <v>161</v>
      </c>
      <c r="AG21" s="211">
        <v>4</v>
      </c>
      <c r="AH21" s="211">
        <v>1400</v>
      </c>
      <c r="AI21" s="211">
        <v>1400</v>
      </c>
      <c r="AJ21" s="211">
        <v>624</v>
      </c>
      <c r="AK21" s="212">
        <v>2.3655197645499999E-5</v>
      </c>
      <c r="AL21" s="213">
        <v>1</v>
      </c>
      <c r="AM21" s="214">
        <f t="shared" si="0"/>
        <v>2.3655197645499999E-5</v>
      </c>
      <c r="AN21" s="214">
        <v>8.9435769999999994</v>
      </c>
      <c r="AO21" s="214">
        <v>1.3322039999999999</v>
      </c>
      <c r="AP21" s="214">
        <f t="shared" si="1"/>
        <v>2.1156208159274793E-4</v>
      </c>
      <c r="AQ21" s="214">
        <f t="shared" si="2"/>
        <v>3.1513548924125678E-5</v>
      </c>
      <c r="AR21" s="213">
        <v>0.93</v>
      </c>
      <c r="AS21" s="213">
        <v>0.92</v>
      </c>
      <c r="AT21" s="214">
        <f t="shared" si="3"/>
        <v>1.9675273588125558E-4</v>
      </c>
      <c r="AU21" s="214">
        <f t="shared" si="4"/>
        <v>2.8992465010195625E-5</v>
      </c>
    </row>
    <row r="22" spans="1:47" s="210" customFormat="1">
      <c r="A22" s="211">
        <v>24</v>
      </c>
      <c r="B22" s="211" t="s">
        <v>170</v>
      </c>
      <c r="C22" s="211" t="s">
        <v>183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168</v>
      </c>
      <c r="J22" s="211" t="s">
        <v>101</v>
      </c>
      <c r="K22" s="211">
        <v>0</v>
      </c>
      <c r="L22" s="211">
        <v>21</v>
      </c>
      <c r="M22" s="212">
        <v>-81.333960000000005</v>
      </c>
      <c r="N22" s="212">
        <v>28.816610000000001</v>
      </c>
      <c r="O22" s="211" t="s">
        <v>167</v>
      </c>
      <c r="P22" s="211" t="s">
        <v>59</v>
      </c>
      <c r="Q22" s="211" t="s">
        <v>182</v>
      </c>
      <c r="R22" s="212">
        <v>70</v>
      </c>
      <c r="S22" s="212">
        <v>62.1</v>
      </c>
      <c r="T22" s="211" t="s">
        <v>61</v>
      </c>
      <c r="U22" s="211"/>
      <c r="V22" s="211"/>
      <c r="W22" s="211"/>
      <c r="X22" s="211"/>
      <c r="Y22" s="211"/>
      <c r="Z22" s="211" t="s">
        <v>165</v>
      </c>
      <c r="AA22" s="211" t="s">
        <v>63</v>
      </c>
      <c r="AB22" s="211" t="s">
        <v>164</v>
      </c>
      <c r="AC22" s="211" t="s">
        <v>181</v>
      </c>
      <c r="AD22" s="211" t="s">
        <v>175</v>
      </c>
      <c r="AE22" s="211">
        <v>7</v>
      </c>
      <c r="AF22" s="211" t="s">
        <v>161</v>
      </c>
      <c r="AG22" s="211">
        <v>4</v>
      </c>
      <c r="AH22" s="211">
        <v>1400</v>
      </c>
      <c r="AI22" s="211">
        <v>1400</v>
      </c>
      <c r="AJ22" s="211">
        <v>624</v>
      </c>
      <c r="AK22" s="212">
        <v>6.0913421327799998E-2</v>
      </c>
      <c r="AL22" s="213">
        <v>1</v>
      </c>
      <c r="AM22" s="214">
        <f t="shared" si="0"/>
        <v>6.0913421327799998E-2</v>
      </c>
      <c r="AN22" s="214">
        <v>8.9435769999999994</v>
      </c>
      <c r="AO22" s="214">
        <v>1.3322039999999999</v>
      </c>
      <c r="AP22" s="214">
        <f t="shared" si="1"/>
        <v>0.54478387397862149</v>
      </c>
      <c r="AQ22" s="214">
        <f t="shared" si="2"/>
        <v>8.1149103546580462E-2</v>
      </c>
      <c r="AR22" s="213">
        <v>0.93</v>
      </c>
      <c r="AS22" s="213">
        <v>0.92</v>
      </c>
      <c r="AT22" s="214">
        <f t="shared" si="3"/>
        <v>0.50664900280011804</v>
      </c>
      <c r="AU22" s="214">
        <f t="shared" si="4"/>
        <v>7.4657175262854023E-2</v>
      </c>
    </row>
    <row r="23" spans="1:47" s="210" customFormat="1">
      <c r="A23" s="211">
        <v>24</v>
      </c>
      <c r="B23" s="211" t="s">
        <v>170</v>
      </c>
      <c r="C23" s="211" t="s">
        <v>183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168</v>
      </c>
      <c r="J23" s="211" t="s">
        <v>101</v>
      </c>
      <c r="K23" s="211">
        <v>0</v>
      </c>
      <c r="L23" s="211">
        <v>21</v>
      </c>
      <c r="M23" s="212">
        <v>-81.333960000000005</v>
      </c>
      <c r="N23" s="212">
        <v>28.816610000000001</v>
      </c>
      <c r="O23" s="211" t="s">
        <v>167</v>
      </c>
      <c r="P23" s="211" t="s">
        <v>59</v>
      </c>
      <c r="Q23" s="211" t="s">
        <v>182</v>
      </c>
      <c r="R23" s="212">
        <v>70</v>
      </c>
      <c r="S23" s="212">
        <v>62.1</v>
      </c>
      <c r="T23" s="211" t="s">
        <v>61</v>
      </c>
      <c r="U23" s="211"/>
      <c r="V23" s="211"/>
      <c r="W23" s="211"/>
      <c r="X23" s="211"/>
      <c r="Y23" s="211"/>
      <c r="Z23" s="211" t="s">
        <v>165</v>
      </c>
      <c r="AA23" s="211" t="s">
        <v>63</v>
      </c>
      <c r="AB23" s="211" t="s">
        <v>164</v>
      </c>
      <c r="AC23" s="211" t="s">
        <v>181</v>
      </c>
      <c r="AD23" s="211" t="s">
        <v>175</v>
      </c>
      <c r="AE23" s="211">
        <v>7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624</v>
      </c>
      <c r="AK23" s="212">
        <v>0.14478526867800001</v>
      </c>
      <c r="AL23" s="213">
        <v>1</v>
      </c>
      <c r="AM23" s="214">
        <f t="shared" si="0"/>
        <v>0.14478526867800001</v>
      </c>
      <c r="AN23" s="214">
        <v>8.9435769999999994</v>
      </c>
      <c r="AO23" s="214">
        <v>1.3322039999999999</v>
      </c>
      <c r="AP23" s="214">
        <f t="shared" si="1"/>
        <v>1.2948981988873813</v>
      </c>
      <c r="AQ23" s="214">
        <f t="shared" si="2"/>
        <v>0.19288351407390633</v>
      </c>
      <c r="AR23" s="213">
        <v>0.93</v>
      </c>
      <c r="AS23" s="213">
        <v>0.92</v>
      </c>
      <c r="AT23" s="214">
        <f t="shared" si="3"/>
        <v>1.2042553249652648</v>
      </c>
      <c r="AU23" s="214">
        <f t="shared" si="4"/>
        <v>0.17745283294799383</v>
      </c>
    </row>
    <row r="24" spans="1:47" s="210" customFormat="1">
      <c r="A24" s="211">
        <v>24</v>
      </c>
      <c r="B24" s="211" t="s">
        <v>170</v>
      </c>
      <c r="C24" s="211" t="s">
        <v>183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168</v>
      </c>
      <c r="J24" s="211" t="s">
        <v>101</v>
      </c>
      <c r="K24" s="211">
        <v>0</v>
      </c>
      <c r="L24" s="211">
        <v>21</v>
      </c>
      <c r="M24" s="212">
        <v>-81.333960000000005</v>
      </c>
      <c r="N24" s="212">
        <v>28.816610000000001</v>
      </c>
      <c r="O24" s="211" t="s">
        <v>167</v>
      </c>
      <c r="P24" s="211" t="s">
        <v>59</v>
      </c>
      <c r="Q24" s="211" t="s">
        <v>182</v>
      </c>
      <c r="R24" s="212">
        <v>70</v>
      </c>
      <c r="S24" s="212">
        <v>62.1</v>
      </c>
      <c r="T24" s="211" t="s">
        <v>61</v>
      </c>
      <c r="U24" s="211"/>
      <c r="V24" s="211"/>
      <c r="W24" s="211"/>
      <c r="X24" s="211"/>
      <c r="Y24" s="211"/>
      <c r="Z24" s="211" t="s">
        <v>165</v>
      </c>
      <c r="AA24" s="211" t="s">
        <v>63</v>
      </c>
      <c r="AB24" s="211" t="s">
        <v>164</v>
      </c>
      <c r="AC24" s="211" t="s">
        <v>181</v>
      </c>
      <c r="AD24" s="211" t="s">
        <v>175</v>
      </c>
      <c r="AE24" s="211">
        <v>7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624</v>
      </c>
      <c r="AK24" s="212">
        <v>0.92817997604400004</v>
      </c>
      <c r="AL24" s="213">
        <v>1</v>
      </c>
      <c r="AM24" s="214">
        <f t="shared" si="0"/>
        <v>0.92817997604400004</v>
      </c>
      <c r="AN24" s="214">
        <v>8.9435769999999994</v>
      </c>
      <c r="AO24" s="214">
        <v>1.3322039999999999</v>
      </c>
      <c r="AP24" s="214">
        <f t="shared" si="1"/>
        <v>8.3012490856076688</v>
      </c>
      <c r="AQ24" s="214">
        <f t="shared" si="2"/>
        <v>1.236525076805721</v>
      </c>
      <c r="AR24" s="213">
        <v>0.93</v>
      </c>
      <c r="AS24" s="213">
        <v>0.92</v>
      </c>
      <c r="AT24" s="214">
        <f t="shared" si="3"/>
        <v>7.7201616496151324</v>
      </c>
      <c r="AU24" s="214">
        <f t="shared" si="4"/>
        <v>1.1376030706612634</v>
      </c>
    </row>
    <row r="25" spans="1:47" s="210" customFormat="1">
      <c r="A25" s="211">
        <v>24</v>
      </c>
      <c r="B25" s="211" t="s">
        <v>170</v>
      </c>
      <c r="C25" s="211" t="s">
        <v>183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168</v>
      </c>
      <c r="J25" s="211" t="s">
        <v>101</v>
      </c>
      <c r="K25" s="211">
        <v>0</v>
      </c>
      <c r="L25" s="211">
        <v>21</v>
      </c>
      <c r="M25" s="212">
        <v>-81.333960000000005</v>
      </c>
      <c r="N25" s="212">
        <v>28.816610000000001</v>
      </c>
      <c r="O25" s="211" t="s">
        <v>167</v>
      </c>
      <c r="P25" s="211" t="s">
        <v>59</v>
      </c>
      <c r="Q25" s="211" t="s">
        <v>182</v>
      </c>
      <c r="R25" s="212">
        <v>70</v>
      </c>
      <c r="S25" s="212">
        <v>62.1</v>
      </c>
      <c r="T25" s="211" t="s">
        <v>61</v>
      </c>
      <c r="U25" s="211"/>
      <c r="V25" s="211"/>
      <c r="W25" s="211"/>
      <c r="X25" s="211"/>
      <c r="Y25" s="211"/>
      <c r="Z25" s="211" t="s">
        <v>165</v>
      </c>
      <c r="AA25" s="211" t="s">
        <v>63</v>
      </c>
      <c r="AB25" s="211" t="s">
        <v>164</v>
      </c>
      <c r="AC25" s="211" t="s">
        <v>181</v>
      </c>
      <c r="AD25" s="211" t="s">
        <v>175</v>
      </c>
      <c r="AE25" s="211">
        <v>7</v>
      </c>
      <c r="AF25" s="211" t="s">
        <v>161</v>
      </c>
      <c r="AG25" s="211">
        <v>4</v>
      </c>
      <c r="AH25" s="211">
        <v>8140</v>
      </c>
      <c r="AI25" s="211">
        <v>8140</v>
      </c>
      <c r="AJ25" s="211">
        <v>624</v>
      </c>
      <c r="AK25" s="212">
        <v>5.4194790654799999E-2</v>
      </c>
      <c r="AL25" s="213">
        <v>1</v>
      </c>
      <c r="AM25" s="214">
        <f t="shared" si="0"/>
        <v>5.4194790654799999E-2</v>
      </c>
      <c r="AN25" s="214">
        <v>8.9435769999999994</v>
      </c>
      <c r="AO25" s="214">
        <v>1.3322039999999999</v>
      </c>
      <c r="AP25" s="214">
        <f t="shared" si="1"/>
        <v>0.48469528322008415</v>
      </c>
      <c r="AQ25" s="214">
        <f t="shared" si="2"/>
        <v>7.2198516889487169E-2</v>
      </c>
      <c r="AR25" s="213">
        <v>0.93</v>
      </c>
      <c r="AS25" s="213">
        <v>0.92</v>
      </c>
      <c r="AT25" s="214">
        <f t="shared" si="3"/>
        <v>0.45076661339467827</v>
      </c>
      <c r="AU25" s="214">
        <f t="shared" si="4"/>
        <v>6.6422635538328195E-2</v>
      </c>
    </row>
    <row r="26" spans="1:47" s="210" customFormat="1">
      <c r="A26" s="211">
        <v>24</v>
      </c>
      <c r="B26" s="211" t="s">
        <v>170</v>
      </c>
      <c r="C26" s="211" t="s">
        <v>183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168</v>
      </c>
      <c r="J26" s="211" t="s">
        <v>101</v>
      </c>
      <c r="K26" s="211">
        <v>0</v>
      </c>
      <c r="L26" s="211">
        <v>21</v>
      </c>
      <c r="M26" s="212">
        <v>-81.333960000000005</v>
      </c>
      <c r="N26" s="212">
        <v>28.816610000000001</v>
      </c>
      <c r="O26" s="211" t="s">
        <v>167</v>
      </c>
      <c r="P26" s="211" t="s">
        <v>59</v>
      </c>
      <c r="Q26" s="211" t="s">
        <v>182</v>
      </c>
      <c r="R26" s="212">
        <v>70</v>
      </c>
      <c r="S26" s="212">
        <v>62.1</v>
      </c>
      <c r="T26" s="211" t="s">
        <v>61</v>
      </c>
      <c r="U26" s="211"/>
      <c r="V26" s="211"/>
      <c r="W26" s="211"/>
      <c r="X26" s="211"/>
      <c r="Y26" s="211"/>
      <c r="Z26" s="211" t="s">
        <v>165</v>
      </c>
      <c r="AA26" s="211" t="s">
        <v>63</v>
      </c>
      <c r="AB26" s="211" t="s">
        <v>164</v>
      </c>
      <c r="AC26" s="211" t="s">
        <v>181</v>
      </c>
      <c r="AD26" s="211" t="s">
        <v>175</v>
      </c>
      <c r="AE26" s="211">
        <v>7</v>
      </c>
      <c r="AF26" s="211" t="s">
        <v>161</v>
      </c>
      <c r="AG26" s="211">
        <v>4</v>
      </c>
      <c r="AH26" s="211">
        <v>8140</v>
      </c>
      <c r="AI26" s="211">
        <v>8140</v>
      </c>
      <c r="AJ26" s="211">
        <v>624</v>
      </c>
      <c r="AK26" s="212">
        <v>0.33979432915300001</v>
      </c>
      <c r="AL26" s="213">
        <v>1</v>
      </c>
      <c r="AM26" s="214">
        <f t="shared" si="0"/>
        <v>0.33979432915300001</v>
      </c>
      <c r="AN26" s="214">
        <v>8.9435769999999994</v>
      </c>
      <c r="AO26" s="214">
        <v>1.3322039999999999</v>
      </c>
      <c r="AP26" s="214">
        <f t="shared" si="1"/>
        <v>3.0389767469432001</v>
      </c>
      <c r="AQ26" s="214">
        <f t="shared" si="2"/>
        <v>0.45267536447494322</v>
      </c>
      <c r="AR26" s="213">
        <v>0.93</v>
      </c>
      <c r="AS26" s="213">
        <v>0.92</v>
      </c>
      <c r="AT26" s="214">
        <f t="shared" si="3"/>
        <v>2.826248374657176</v>
      </c>
      <c r="AU26" s="214">
        <f t="shared" si="4"/>
        <v>0.41646133531694779</v>
      </c>
    </row>
    <row r="27" spans="1:47" s="210" customFormat="1">
      <c r="A27" s="211">
        <v>24</v>
      </c>
      <c r="B27" s="211" t="s">
        <v>170</v>
      </c>
      <c r="C27" s="211" t="s">
        <v>183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168</v>
      </c>
      <c r="J27" s="211" t="s">
        <v>101</v>
      </c>
      <c r="K27" s="211">
        <v>0</v>
      </c>
      <c r="L27" s="211">
        <v>21</v>
      </c>
      <c r="M27" s="212">
        <v>-81.333960000000005</v>
      </c>
      <c r="N27" s="212">
        <v>28.816610000000001</v>
      </c>
      <c r="O27" s="211" t="s">
        <v>167</v>
      </c>
      <c r="P27" s="211" t="s">
        <v>59</v>
      </c>
      <c r="Q27" s="211" t="s">
        <v>182</v>
      </c>
      <c r="R27" s="212">
        <v>70</v>
      </c>
      <c r="S27" s="212">
        <v>62.1</v>
      </c>
      <c r="T27" s="211" t="s">
        <v>61</v>
      </c>
      <c r="U27" s="211"/>
      <c r="V27" s="211"/>
      <c r="W27" s="211"/>
      <c r="X27" s="211"/>
      <c r="Y27" s="211"/>
      <c r="Z27" s="211" t="s">
        <v>165</v>
      </c>
      <c r="AA27" s="211" t="s">
        <v>63</v>
      </c>
      <c r="AB27" s="211" t="s">
        <v>164</v>
      </c>
      <c r="AC27" s="211" t="s">
        <v>181</v>
      </c>
      <c r="AD27" s="211" t="s">
        <v>175</v>
      </c>
      <c r="AE27" s="211">
        <v>7</v>
      </c>
      <c r="AF27" s="211" t="s">
        <v>161</v>
      </c>
      <c r="AG27" s="211">
        <v>4</v>
      </c>
      <c r="AH27" s="211">
        <v>8140</v>
      </c>
      <c r="AI27" s="211">
        <v>8140</v>
      </c>
      <c r="AJ27" s="211">
        <v>624</v>
      </c>
      <c r="AK27" s="212">
        <v>3.1639646728000002</v>
      </c>
      <c r="AL27" s="213">
        <v>1</v>
      </c>
      <c r="AM27" s="214">
        <f t="shared" si="0"/>
        <v>3.1639646728000002</v>
      </c>
      <c r="AN27" s="214">
        <v>8.9435769999999994</v>
      </c>
      <c r="AO27" s="214">
        <v>1.3322039999999999</v>
      </c>
      <c r="AP27" s="214">
        <f t="shared" si="1"/>
        <v>28.297161676466605</v>
      </c>
      <c r="AQ27" s="214">
        <f t="shared" si="2"/>
        <v>4.2150463929628517</v>
      </c>
      <c r="AR27" s="213">
        <v>0.93</v>
      </c>
      <c r="AS27" s="213">
        <v>0.92</v>
      </c>
      <c r="AT27" s="214">
        <f t="shared" si="3"/>
        <v>26.316360359113943</v>
      </c>
      <c r="AU27" s="214">
        <f t="shared" si="4"/>
        <v>3.8778426815258236</v>
      </c>
    </row>
    <row r="28" spans="1:47" s="210" customFormat="1">
      <c r="A28" s="211">
        <v>24</v>
      </c>
      <c r="B28" s="211" t="s">
        <v>170</v>
      </c>
      <c r="C28" s="211" t="s">
        <v>183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168</v>
      </c>
      <c r="J28" s="211" t="s">
        <v>101</v>
      </c>
      <c r="K28" s="211">
        <v>0</v>
      </c>
      <c r="L28" s="211">
        <v>21</v>
      </c>
      <c r="M28" s="212">
        <v>-81.333960000000005</v>
      </c>
      <c r="N28" s="212">
        <v>28.816610000000001</v>
      </c>
      <c r="O28" s="211" t="s">
        <v>167</v>
      </c>
      <c r="P28" s="211" t="s">
        <v>59</v>
      </c>
      <c r="Q28" s="211" t="s">
        <v>182</v>
      </c>
      <c r="R28" s="212">
        <v>70</v>
      </c>
      <c r="S28" s="212">
        <v>62.1</v>
      </c>
      <c r="T28" s="211" t="s">
        <v>61</v>
      </c>
      <c r="U28" s="211"/>
      <c r="V28" s="211"/>
      <c r="W28" s="211"/>
      <c r="X28" s="211"/>
      <c r="Y28" s="211"/>
      <c r="Z28" s="211" t="s">
        <v>165</v>
      </c>
      <c r="AA28" s="211" t="s">
        <v>63</v>
      </c>
      <c r="AB28" s="211" t="s">
        <v>164</v>
      </c>
      <c r="AC28" s="211" t="s">
        <v>181</v>
      </c>
      <c r="AD28" s="211" t="s">
        <v>175</v>
      </c>
      <c r="AE28" s="211">
        <v>7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624</v>
      </c>
      <c r="AK28" s="212">
        <v>3.1402544255499997E-5</v>
      </c>
      <c r="AL28" s="213">
        <v>1</v>
      </c>
      <c r="AM28" s="214">
        <f t="shared" si="0"/>
        <v>3.1402544255499997E-5</v>
      </c>
      <c r="AN28" s="214">
        <v>8.9435769999999994</v>
      </c>
      <c r="AO28" s="214">
        <v>1.3322039999999999</v>
      </c>
      <c r="AP28" s="214">
        <f t="shared" si="1"/>
        <v>2.8085107254497186E-4</v>
      </c>
      <c r="AQ28" s="214">
        <f t="shared" si="2"/>
        <v>4.1834595067354116E-5</v>
      </c>
      <c r="AR28" s="213">
        <v>0.93</v>
      </c>
      <c r="AS28" s="213">
        <v>0.92</v>
      </c>
      <c r="AT28" s="214">
        <f t="shared" si="3"/>
        <v>2.6119149746682384E-4</v>
      </c>
      <c r="AU28" s="214">
        <f t="shared" si="4"/>
        <v>3.8487827461965788E-5</v>
      </c>
    </row>
    <row r="29" spans="1:47" s="210" customFormat="1">
      <c r="A29" s="211">
        <v>24</v>
      </c>
      <c r="B29" s="211" t="s">
        <v>170</v>
      </c>
      <c r="C29" s="211" t="s">
        <v>183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168</v>
      </c>
      <c r="J29" s="211" t="s">
        <v>101</v>
      </c>
      <c r="K29" s="211">
        <v>0</v>
      </c>
      <c r="L29" s="211">
        <v>21</v>
      </c>
      <c r="M29" s="212">
        <v>-81.333960000000005</v>
      </c>
      <c r="N29" s="212">
        <v>28.816610000000001</v>
      </c>
      <c r="O29" s="211" t="s">
        <v>167</v>
      </c>
      <c r="P29" s="211" t="s">
        <v>59</v>
      </c>
      <c r="Q29" s="211" t="s">
        <v>182</v>
      </c>
      <c r="R29" s="212">
        <v>70</v>
      </c>
      <c r="S29" s="212">
        <v>62.1</v>
      </c>
      <c r="T29" s="211" t="s">
        <v>61</v>
      </c>
      <c r="U29" s="211"/>
      <c r="V29" s="211"/>
      <c r="W29" s="211"/>
      <c r="X29" s="211"/>
      <c r="Y29" s="211"/>
      <c r="Z29" s="211" t="s">
        <v>165</v>
      </c>
      <c r="AA29" s="211" t="s">
        <v>63</v>
      </c>
      <c r="AB29" s="211" t="s">
        <v>164</v>
      </c>
      <c r="AC29" s="211" t="s">
        <v>181</v>
      </c>
      <c r="AD29" s="211" t="s">
        <v>175</v>
      </c>
      <c r="AE29" s="211">
        <v>7</v>
      </c>
      <c r="AF29" s="211" t="s">
        <v>161</v>
      </c>
      <c r="AG29" s="211">
        <v>4</v>
      </c>
      <c r="AH29" s="211">
        <v>1400</v>
      </c>
      <c r="AI29" s="211">
        <v>1400</v>
      </c>
      <c r="AJ29" s="211">
        <v>624</v>
      </c>
      <c r="AK29" s="212">
        <v>2.9494224454099999E-5</v>
      </c>
      <c r="AL29" s="213">
        <v>1</v>
      </c>
      <c r="AM29" s="214">
        <f t="shared" si="0"/>
        <v>2.9494224454099999E-5</v>
      </c>
      <c r="AN29" s="214">
        <v>8.9435769999999994</v>
      </c>
      <c r="AO29" s="214">
        <v>1.3322039999999999</v>
      </c>
      <c r="AP29" s="214">
        <f t="shared" si="1"/>
        <v>2.6378386746052628E-4</v>
      </c>
      <c r="AQ29" s="214">
        <f t="shared" si="2"/>
        <v>3.9292323794649834E-5</v>
      </c>
      <c r="AR29" s="213">
        <v>0.93</v>
      </c>
      <c r="AS29" s="213">
        <v>0.92</v>
      </c>
      <c r="AT29" s="214">
        <f t="shared" si="3"/>
        <v>2.4531899673828946E-4</v>
      </c>
      <c r="AU29" s="214">
        <f t="shared" si="4"/>
        <v>3.6148937891077851E-5</v>
      </c>
    </row>
    <row r="30" spans="1:47" s="210" customFormat="1">
      <c r="A30" s="211">
        <v>24</v>
      </c>
      <c r="B30" s="211" t="s">
        <v>170</v>
      </c>
      <c r="C30" s="211" t="s">
        <v>183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168</v>
      </c>
      <c r="J30" s="211" t="s">
        <v>101</v>
      </c>
      <c r="K30" s="211">
        <v>0</v>
      </c>
      <c r="L30" s="211">
        <v>21</v>
      </c>
      <c r="M30" s="212">
        <v>-81.333960000000005</v>
      </c>
      <c r="N30" s="212">
        <v>28.816610000000001</v>
      </c>
      <c r="O30" s="211" t="s">
        <v>167</v>
      </c>
      <c r="P30" s="211" t="s">
        <v>59</v>
      </c>
      <c r="Q30" s="211" t="s">
        <v>182</v>
      </c>
      <c r="R30" s="212">
        <v>70</v>
      </c>
      <c r="S30" s="212">
        <v>62.1</v>
      </c>
      <c r="T30" s="211" t="s">
        <v>61</v>
      </c>
      <c r="U30" s="211"/>
      <c r="V30" s="211"/>
      <c r="W30" s="211"/>
      <c r="X30" s="211"/>
      <c r="Y30" s="211"/>
      <c r="Z30" s="211" t="s">
        <v>165</v>
      </c>
      <c r="AA30" s="211" t="s">
        <v>63</v>
      </c>
      <c r="AB30" s="211" t="s">
        <v>164</v>
      </c>
      <c r="AC30" s="211" t="s">
        <v>181</v>
      </c>
      <c r="AD30" s="211" t="s">
        <v>175</v>
      </c>
      <c r="AE30" s="211">
        <v>7</v>
      </c>
      <c r="AF30" s="211" t="s">
        <v>161</v>
      </c>
      <c r="AG30" s="211">
        <v>4</v>
      </c>
      <c r="AH30" s="211">
        <v>1400</v>
      </c>
      <c r="AI30" s="211">
        <v>1400</v>
      </c>
      <c r="AJ30" s="211">
        <v>624</v>
      </c>
      <c r="AK30" s="212">
        <v>0.13465003103100001</v>
      </c>
      <c r="AL30" s="213">
        <v>1</v>
      </c>
      <c r="AM30" s="214">
        <f t="shared" si="0"/>
        <v>0.13465003103100001</v>
      </c>
      <c r="AN30" s="214">
        <v>8.9435769999999994</v>
      </c>
      <c r="AO30" s="214">
        <v>1.3322039999999999</v>
      </c>
      <c r="AP30" s="214">
        <f t="shared" si="1"/>
        <v>1.2042529205781378</v>
      </c>
      <c r="AQ30" s="214">
        <f t="shared" si="2"/>
        <v>0.17938130993962234</v>
      </c>
      <c r="AR30" s="213">
        <v>0.93</v>
      </c>
      <c r="AS30" s="213">
        <v>0.92</v>
      </c>
      <c r="AT30" s="214">
        <f t="shared" si="3"/>
        <v>1.1199552161376682</v>
      </c>
      <c r="AU30" s="214">
        <f t="shared" si="4"/>
        <v>0.16503080514445256</v>
      </c>
    </row>
    <row r="31" spans="1:47" s="210" customFormat="1">
      <c r="A31" s="211">
        <v>24</v>
      </c>
      <c r="B31" s="211" t="s">
        <v>170</v>
      </c>
      <c r="C31" s="211" t="s">
        <v>183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168</v>
      </c>
      <c r="J31" s="211" t="s">
        <v>101</v>
      </c>
      <c r="K31" s="211">
        <v>0</v>
      </c>
      <c r="L31" s="211">
        <v>21</v>
      </c>
      <c r="M31" s="212">
        <v>-81.333960000000005</v>
      </c>
      <c r="N31" s="212">
        <v>28.816610000000001</v>
      </c>
      <c r="O31" s="211" t="s">
        <v>167</v>
      </c>
      <c r="P31" s="211" t="s">
        <v>59</v>
      </c>
      <c r="Q31" s="211" t="s">
        <v>182</v>
      </c>
      <c r="R31" s="212">
        <v>70</v>
      </c>
      <c r="S31" s="212">
        <v>62.1</v>
      </c>
      <c r="T31" s="211" t="s">
        <v>61</v>
      </c>
      <c r="U31" s="211"/>
      <c r="V31" s="211"/>
      <c r="W31" s="211"/>
      <c r="X31" s="211"/>
      <c r="Y31" s="211"/>
      <c r="Z31" s="211" t="s">
        <v>165</v>
      </c>
      <c r="AA31" s="211" t="s">
        <v>63</v>
      </c>
      <c r="AB31" s="211" t="s">
        <v>164</v>
      </c>
      <c r="AC31" s="211" t="s">
        <v>181</v>
      </c>
      <c r="AD31" s="211" t="s">
        <v>175</v>
      </c>
      <c r="AE31" s="211">
        <v>7</v>
      </c>
      <c r="AF31" s="211" t="s">
        <v>161</v>
      </c>
      <c r="AG31" s="211">
        <v>4</v>
      </c>
      <c r="AH31" s="211">
        <v>1400</v>
      </c>
      <c r="AI31" s="211">
        <v>1400</v>
      </c>
      <c r="AJ31" s="211">
        <v>624</v>
      </c>
      <c r="AK31" s="212">
        <v>1.9749636314999999E-5</v>
      </c>
      <c r="AL31" s="213">
        <v>1</v>
      </c>
      <c r="AM31" s="214">
        <f t="shared" si="0"/>
        <v>1.9749636314999999E-5</v>
      </c>
      <c r="AN31" s="214">
        <v>8.9435769999999994</v>
      </c>
      <c r="AO31" s="214">
        <v>1.3322039999999999</v>
      </c>
      <c r="AP31" s="214">
        <f t="shared" si="1"/>
        <v>1.7663239310519873E-4</v>
      </c>
      <c r="AQ31" s="214">
        <f t="shared" si="2"/>
        <v>2.6310544497388259E-5</v>
      </c>
      <c r="AR31" s="213">
        <v>0.93</v>
      </c>
      <c r="AS31" s="213">
        <v>0.92</v>
      </c>
      <c r="AT31" s="214">
        <f t="shared" si="3"/>
        <v>1.6426812558783483E-4</v>
      </c>
      <c r="AU31" s="214">
        <f t="shared" si="4"/>
        <v>2.4205700937597199E-5</v>
      </c>
    </row>
    <row r="32" spans="1:47" s="210" customFormat="1">
      <c r="A32" s="211">
        <v>24</v>
      </c>
      <c r="B32" s="211" t="s">
        <v>170</v>
      </c>
      <c r="C32" s="211" t="s">
        <v>183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168</v>
      </c>
      <c r="J32" s="211" t="s">
        <v>101</v>
      </c>
      <c r="K32" s="211">
        <v>0</v>
      </c>
      <c r="L32" s="211">
        <v>21</v>
      </c>
      <c r="M32" s="212">
        <v>-81.333960000000005</v>
      </c>
      <c r="N32" s="212">
        <v>28.816610000000001</v>
      </c>
      <c r="O32" s="211" t="s">
        <v>167</v>
      </c>
      <c r="P32" s="211" t="s">
        <v>59</v>
      </c>
      <c r="Q32" s="211" t="s">
        <v>182</v>
      </c>
      <c r="R32" s="212">
        <v>70</v>
      </c>
      <c r="S32" s="212">
        <v>62.1</v>
      </c>
      <c r="T32" s="211" t="s">
        <v>61</v>
      </c>
      <c r="U32" s="211"/>
      <c r="V32" s="211"/>
      <c r="W32" s="211"/>
      <c r="X32" s="211"/>
      <c r="Y32" s="211"/>
      <c r="Z32" s="211" t="s">
        <v>165</v>
      </c>
      <c r="AA32" s="211" t="s">
        <v>63</v>
      </c>
      <c r="AB32" s="211" t="s">
        <v>164</v>
      </c>
      <c r="AC32" s="211" t="s">
        <v>181</v>
      </c>
      <c r="AD32" s="211" t="s">
        <v>175</v>
      </c>
      <c r="AE32" s="211">
        <v>7</v>
      </c>
      <c r="AF32" s="211" t="s">
        <v>161</v>
      </c>
      <c r="AG32" s="211">
        <v>4</v>
      </c>
      <c r="AH32" s="211">
        <v>1400</v>
      </c>
      <c r="AI32" s="211">
        <v>1400</v>
      </c>
      <c r="AJ32" s="211">
        <v>624</v>
      </c>
      <c r="AK32" s="212">
        <v>9.4530724756499998E-2</v>
      </c>
      <c r="AL32" s="213">
        <v>1</v>
      </c>
      <c r="AM32" s="214">
        <f t="shared" si="0"/>
        <v>9.4530724756499998E-2</v>
      </c>
      <c r="AN32" s="214">
        <v>8.9435769999999994</v>
      </c>
      <c r="AO32" s="214">
        <v>1.3322039999999999</v>
      </c>
      <c r="AP32" s="214">
        <f t="shared" si="1"/>
        <v>0.8454428157255639</v>
      </c>
      <c r="AQ32" s="214">
        <f t="shared" si="2"/>
        <v>0.12593420964350832</v>
      </c>
      <c r="AR32" s="213">
        <v>0.93</v>
      </c>
      <c r="AS32" s="213">
        <v>0.92</v>
      </c>
      <c r="AT32" s="214">
        <f t="shared" si="3"/>
        <v>0.78626181862477451</v>
      </c>
      <c r="AU32" s="214">
        <f t="shared" si="4"/>
        <v>0.11585947287202766</v>
      </c>
    </row>
    <row r="33" spans="1:47" s="210" customFormat="1">
      <c r="A33" s="211">
        <v>24</v>
      </c>
      <c r="B33" s="211" t="s">
        <v>170</v>
      </c>
      <c r="C33" s="211" t="s">
        <v>183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168</v>
      </c>
      <c r="J33" s="211" t="s">
        <v>101</v>
      </c>
      <c r="K33" s="211">
        <v>0</v>
      </c>
      <c r="L33" s="211">
        <v>21</v>
      </c>
      <c r="M33" s="212">
        <v>-81.333960000000005</v>
      </c>
      <c r="N33" s="212">
        <v>28.816610000000001</v>
      </c>
      <c r="O33" s="211" t="s">
        <v>167</v>
      </c>
      <c r="P33" s="211" t="s">
        <v>59</v>
      </c>
      <c r="Q33" s="211" t="s">
        <v>182</v>
      </c>
      <c r="R33" s="212">
        <v>70</v>
      </c>
      <c r="S33" s="212">
        <v>62.1</v>
      </c>
      <c r="T33" s="211" t="s">
        <v>61</v>
      </c>
      <c r="U33" s="211"/>
      <c r="V33" s="211"/>
      <c r="W33" s="211"/>
      <c r="X33" s="211"/>
      <c r="Y33" s="211"/>
      <c r="Z33" s="211" t="s">
        <v>165</v>
      </c>
      <c r="AA33" s="211" t="s">
        <v>63</v>
      </c>
      <c r="AB33" s="211" t="s">
        <v>164</v>
      </c>
      <c r="AC33" s="211" t="s">
        <v>181</v>
      </c>
      <c r="AD33" s="211" t="s">
        <v>175</v>
      </c>
      <c r="AE33" s="211">
        <v>7</v>
      </c>
      <c r="AF33" s="211" t="s">
        <v>161</v>
      </c>
      <c r="AG33" s="211">
        <v>4</v>
      </c>
      <c r="AH33" s="211">
        <v>1400</v>
      </c>
      <c r="AI33" s="211">
        <v>1400</v>
      </c>
      <c r="AJ33" s="211">
        <v>624</v>
      </c>
      <c r="AK33" s="212">
        <v>0.31482415419300003</v>
      </c>
      <c r="AL33" s="213">
        <v>1</v>
      </c>
      <c r="AM33" s="214">
        <f t="shared" si="0"/>
        <v>0.31482415419300003</v>
      </c>
      <c r="AN33" s="214">
        <v>8.9435769999999994</v>
      </c>
      <c r="AO33" s="214">
        <v>1.3322039999999999</v>
      </c>
      <c r="AP33" s="214">
        <f t="shared" si="1"/>
        <v>2.8156540644849684</v>
      </c>
      <c r="AQ33" s="214">
        <f t="shared" si="2"/>
        <v>0.41940999751253139</v>
      </c>
      <c r="AR33" s="213">
        <v>0.93</v>
      </c>
      <c r="AS33" s="213">
        <v>0.92</v>
      </c>
      <c r="AT33" s="214">
        <f t="shared" si="3"/>
        <v>2.6185582799710208</v>
      </c>
      <c r="AU33" s="214">
        <f t="shared" si="4"/>
        <v>0.38585719771152888</v>
      </c>
    </row>
    <row r="34" spans="1:47" s="210" customFormat="1">
      <c r="A34" s="211">
        <v>24</v>
      </c>
      <c r="B34" s="211" t="s">
        <v>170</v>
      </c>
      <c r="C34" s="211" t="s">
        <v>183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168</v>
      </c>
      <c r="J34" s="211" t="s">
        <v>101</v>
      </c>
      <c r="K34" s="211">
        <v>0</v>
      </c>
      <c r="L34" s="211">
        <v>21</v>
      </c>
      <c r="M34" s="212">
        <v>-81.333960000000005</v>
      </c>
      <c r="N34" s="212">
        <v>28.816610000000001</v>
      </c>
      <c r="O34" s="211" t="s">
        <v>167</v>
      </c>
      <c r="P34" s="211" t="s">
        <v>59</v>
      </c>
      <c r="Q34" s="211" t="s">
        <v>182</v>
      </c>
      <c r="R34" s="212">
        <v>70</v>
      </c>
      <c r="S34" s="212">
        <v>62.1</v>
      </c>
      <c r="T34" s="211" t="s">
        <v>61</v>
      </c>
      <c r="U34" s="211"/>
      <c r="V34" s="211"/>
      <c r="W34" s="211"/>
      <c r="X34" s="211"/>
      <c r="Y34" s="211"/>
      <c r="Z34" s="211" t="s">
        <v>165</v>
      </c>
      <c r="AA34" s="211" t="s">
        <v>63</v>
      </c>
      <c r="AB34" s="211" t="s">
        <v>164</v>
      </c>
      <c r="AC34" s="211" t="s">
        <v>181</v>
      </c>
      <c r="AD34" s="211" t="s">
        <v>175</v>
      </c>
      <c r="AE34" s="211">
        <v>7</v>
      </c>
      <c r="AF34" s="211" t="s">
        <v>161</v>
      </c>
      <c r="AG34" s="211">
        <v>4</v>
      </c>
      <c r="AH34" s="211">
        <v>1400</v>
      </c>
      <c r="AI34" s="211">
        <v>1400</v>
      </c>
      <c r="AJ34" s="211">
        <v>624</v>
      </c>
      <c r="AK34" s="212">
        <v>1.9244934725299999E-2</v>
      </c>
      <c r="AL34" s="213">
        <v>1</v>
      </c>
      <c r="AM34" s="214">
        <f t="shared" si="0"/>
        <v>1.9244934725299999E-2</v>
      </c>
      <c r="AN34" s="214">
        <v>8.9435769999999994</v>
      </c>
      <c r="AO34" s="214">
        <v>1.3322039999999999</v>
      </c>
      <c r="AP34" s="214">
        <f t="shared" si="1"/>
        <v>0.17211855557569439</v>
      </c>
      <c r="AQ34" s="214">
        <f t="shared" si="2"/>
        <v>2.5638179020783559E-2</v>
      </c>
      <c r="AR34" s="213">
        <v>0.93</v>
      </c>
      <c r="AS34" s="213">
        <v>0.92</v>
      </c>
      <c r="AT34" s="214">
        <f t="shared" si="3"/>
        <v>0.16007025668539579</v>
      </c>
      <c r="AU34" s="214">
        <f t="shared" si="4"/>
        <v>2.3587124699120877E-2</v>
      </c>
    </row>
    <row r="35" spans="1:47" s="210" customFormat="1">
      <c r="A35" s="211">
        <v>24</v>
      </c>
      <c r="B35" s="211" t="s">
        <v>170</v>
      </c>
      <c r="C35" s="211" t="s">
        <v>183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168</v>
      </c>
      <c r="J35" s="211" t="s">
        <v>101</v>
      </c>
      <c r="K35" s="211">
        <v>0</v>
      </c>
      <c r="L35" s="211">
        <v>21</v>
      </c>
      <c r="M35" s="212">
        <v>-81.333960000000005</v>
      </c>
      <c r="N35" s="212">
        <v>28.816610000000001</v>
      </c>
      <c r="O35" s="211" t="s">
        <v>167</v>
      </c>
      <c r="P35" s="211" t="s">
        <v>59</v>
      </c>
      <c r="Q35" s="211" t="s">
        <v>182</v>
      </c>
      <c r="R35" s="212">
        <v>70</v>
      </c>
      <c r="S35" s="212">
        <v>62.1</v>
      </c>
      <c r="T35" s="211" t="s">
        <v>61</v>
      </c>
      <c r="U35" s="211"/>
      <c r="V35" s="211"/>
      <c r="W35" s="211"/>
      <c r="X35" s="211"/>
      <c r="Y35" s="211"/>
      <c r="Z35" s="211" t="s">
        <v>165</v>
      </c>
      <c r="AA35" s="211" t="s">
        <v>63</v>
      </c>
      <c r="AB35" s="211" t="s">
        <v>164</v>
      </c>
      <c r="AC35" s="211" t="s">
        <v>181</v>
      </c>
      <c r="AD35" s="211" t="s">
        <v>175</v>
      </c>
      <c r="AE35" s="211">
        <v>7</v>
      </c>
      <c r="AF35" s="211" t="s">
        <v>171</v>
      </c>
      <c r="AG35" s="211">
        <v>10</v>
      </c>
      <c r="AH35" s="211">
        <v>3200</v>
      </c>
      <c r="AI35" s="211">
        <v>1180</v>
      </c>
      <c r="AJ35" s="211">
        <v>630</v>
      </c>
      <c r="AK35" s="212">
        <v>9.0154566700700006E-6</v>
      </c>
      <c r="AL35" s="213">
        <v>1</v>
      </c>
      <c r="AM35" s="214">
        <f t="shared" si="0"/>
        <v>9.0154566700700006E-6</v>
      </c>
      <c r="AN35" s="214">
        <v>3.7313529999999999</v>
      </c>
      <c r="AO35" s="214">
        <v>0.13450200000000001</v>
      </c>
      <c r="AP35" s="214">
        <f t="shared" si="1"/>
        <v>3.3639851292235707E-5</v>
      </c>
      <c r="AQ35" s="214">
        <f t="shared" si="2"/>
        <v>1.2125969530377553E-6</v>
      </c>
      <c r="AR35" s="213">
        <v>0.93</v>
      </c>
      <c r="AS35" s="213">
        <v>0.92</v>
      </c>
      <c r="AT35" s="214">
        <f t="shared" si="3"/>
        <v>3.1285061701779207E-5</v>
      </c>
      <c r="AU35" s="214">
        <f t="shared" si="4"/>
        <v>1.115589196794735E-6</v>
      </c>
    </row>
    <row r="36" spans="1:47" s="210" customFormat="1">
      <c r="A36" s="211">
        <v>24</v>
      </c>
      <c r="B36" s="211" t="s">
        <v>170</v>
      </c>
      <c r="C36" s="211" t="s">
        <v>183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1"/>
      <c r="I36" s="211" t="s">
        <v>168</v>
      </c>
      <c r="J36" s="211" t="s">
        <v>101</v>
      </c>
      <c r="K36" s="211">
        <v>0</v>
      </c>
      <c r="L36" s="211">
        <v>21</v>
      </c>
      <c r="M36" s="212">
        <v>-81.333960000000005</v>
      </c>
      <c r="N36" s="212">
        <v>28.816610000000001</v>
      </c>
      <c r="O36" s="211" t="s">
        <v>167</v>
      </c>
      <c r="P36" s="211" t="s">
        <v>59</v>
      </c>
      <c r="Q36" s="211" t="s">
        <v>182</v>
      </c>
      <c r="R36" s="212">
        <v>70</v>
      </c>
      <c r="S36" s="212">
        <v>62.1</v>
      </c>
      <c r="T36" s="211" t="s">
        <v>61</v>
      </c>
      <c r="U36" s="211"/>
      <c r="V36" s="211"/>
      <c r="W36" s="211"/>
      <c r="X36" s="211"/>
      <c r="Y36" s="211"/>
      <c r="Z36" s="211" t="s">
        <v>165</v>
      </c>
      <c r="AA36" s="211" t="s">
        <v>63</v>
      </c>
      <c r="AB36" s="211" t="s">
        <v>164</v>
      </c>
      <c r="AC36" s="211" t="s">
        <v>181</v>
      </c>
      <c r="AD36" s="211" t="s">
        <v>175</v>
      </c>
      <c r="AE36" s="211">
        <v>7</v>
      </c>
      <c r="AF36" s="211" t="s">
        <v>161</v>
      </c>
      <c r="AG36" s="211">
        <v>4</v>
      </c>
      <c r="AH36" s="211">
        <v>8140</v>
      </c>
      <c r="AI36" s="211">
        <v>8140</v>
      </c>
      <c r="AJ36" s="211">
        <v>624</v>
      </c>
      <c r="AK36" s="212">
        <v>8.8739331887100002E-4</v>
      </c>
      <c r="AL36" s="213">
        <v>1</v>
      </c>
      <c r="AM36" s="214">
        <f t="shared" si="0"/>
        <v>8.8739331887100002E-4</v>
      </c>
      <c r="AN36" s="214">
        <v>8.9435769999999994</v>
      </c>
      <c r="AO36" s="214">
        <v>1.3322039999999999</v>
      </c>
      <c r="AP36" s="214">
        <f t="shared" si="1"/>
        <v>7.9364704766083406E-3</v>
      </c>
      <c r="AQ36" s="214">
        <f t="shared" si="2"/>
        <v>1.1821889289732217E-3</v>
      </c>
      <c r="AR36" s="213">
        <v>0.93</v>
      </c>
      <c r="AS36" s="213">
        <v>0.92</v>
      </c>
      <c r="AT36" s="214">
        <f t="shared" si="3"/>
        <v>7.3809175432457573E-3</v>
      </c>
      <c r="AU36" s="214">
        <f t="shared" si="4"/>
        <v>1.0876138146553641E-3</v>
      </c>
    </row>
    <row r="37" spans="1:47" s="210" customFormat="1">
      <c r="A37" s="211">
        <v>24</v>
      </c>
      <c r="B37" s="211" t="s">
        <v>170</v>
      </c>
      <c r="C37" s="211" t="s">
        <v>183</v>
      </c>
      <c r="D37" s="211" t="s">
        <v>52</v>
      </c>
      <c r="E37" s="211" t="s">
        <v>53</v>
      </c>
      <c r="F37" s="211" t="s">
        <v>54</v>
      </c>
      <c r="G37" s="211" t="s">
        <v>55</v>
      </c>
      <c r="H37" s="211"/>
      <c r="I37" s="211" t="s">
        <v>168</v>
      </c>
      <c r="J37" s="211" t="s">
        <v>101</v>
      </c>
      <c r="K37" s="211">
        <v>0</v>
      </c>
      <c r="L37" s="211">
        <v>21</v>
      </c>
      <c r="M37" s="212">
        <v>-81.333960000000005</v>
      </c>
      <c r="N37" s="212">
        <v>28.816610000000001</v>
      </c>
      <c r="O37" s="211" t="s">
        <v>167</v>
      </c>
      <c r="P37" s="211" t="s">
        <v>59</v>
      </c>
      <c r="Q37" s="211" t="s">
        <v>182</v>
      </c>
      <c r="R37" s="212">
        <v>70</v>
      </c>
      <c r="S37" s="212">
        <v>62.1</v>
      </c>
      <c r="T37" s="211" t="s">
        <v>61</v>
      </c>
      <c r="U37" s="211"/>
      <c r="V37" s="211"/>
      <c r="W37" s="211"/>
      <c r="X37" s="211"/>
      <c r="Y37" s="211"/>
      <c r="Z37" s="211" t="s">
        <v>165</v>
      </c>
      <c r="AA37" s="211" t="s">
        <v>63</v>
      </c>
      <c r="AB37" s="211" t="s">
        <v>164</v>
      </c>
      <c r="AC37" s="211" t="s">
        <v>181</v>
      </c>
      <c r="AD37" s="211" t="s">
        <v>175</v>
      </c>
      <c r="AE37" s="211">
        <v>7</v>
      </c>
      <c r="AF37" s="211" t="s">
        <v>161</v>
      </c>
      <c r="AG37" s="211">
        <v>4</v>
      </c>
      <c r="AH37" s="211">
        <v>8140</v>
      </c>
      <c r="AI37" s="211">
        <v>8140</v>
      </c>
      <c r="AJ37" s="211">
        <v>624</v>
      </c>
      <c r="AK37" s="212">
        <v>0.92127571831499999</v>
      </c>
      <c r="AL37" s="213">
        <v>1</v>
      </c>
      <c r="AM37" s="214">
        <f t="shared" si="0"/>
        <v>0.92127571831499999</v>
      </c>
      <c r="AN37" s="214">
        <v>8.9435769999999994</v>
      </c>
      <c r="AO37" s="214">
        <v>1.3322039999999999</v>
      </c>
      <c r="AP37" s="214">
        <f t="shared" si="1"/>
        <v>8.2395003249805114</v>
      </c>
      <c r="AQ37" s="214">
        <f t="shared" si="2"/>
        <v>1.2273271970421162</v>
      </c>
      <c r="AR37" s="213">
        <v>0.93</v>
      </c>
      <c r="AS37" s="213">
        <v>0.92</v>
      </c>
      <c r="AT37" s="214">
        <f t="shared" si="3"/>
        <v>7.6627353022318756</v>
      </c>
      <c r="AU37" s="214">
        <f t="shared" si="4"/>
        <v>1.1291410212787469</v>
      </c>
    </row>
    <row r="38" spans="1:47" s="210" customFormat="1">
      <c r="A38" s="211">
        <v>24</v>
      </c>
      <c r="B38" s="211" t="s">
        <v>170</v>
      </c>
      <c r="C38" s="211" t="s">
        <v>183</v>
      </c>
      <c r="D38" s="211" t="s">
        <v>52</v>
      </c>
      <c r="E38" s="211" t="s">
        <v>53</v>
      </c>
      <c r="F38" s="211" t="s">
        <v>54</v>
      </c>
      <c r="G38" s="211" t="s">
        <v>55</v>
      </c>
      <c r="H38" s="211"/>
      <c r="I38" s="211" t="s">
        <v>168</v>
      </c>
      <c r="J38" s="211" t="s">
        <v>101</v>
      </c>
      <c r="K38" s="211">
        <v>0</v>
      </c>
      <c r="L38" s="211">
        <v>21</v>
      </c>
      <c r="M38" s="212">
        <v>-81.333960000000005</v>
      </c>
      <c r="N38" s="212">
        <v>28.816610000000001</v>
      </c>
      <c r="O38" s="211" t="s">
        <v>167</v>
      </c>
      <c r="P38" s="211" t="s">
        <v>59</v>
      </c>
      <c r="Q38" s="211" t="s">
        <v>182</v>
      </c>
      <c r="R38" s="212">
        <v>70</v>
      </c>
      <c r="S38" s="212">
        <v>62.1</v>
      </c>
      <c r="T38" s="211" t="s">
        <v>61</v>
      </c>
      <c r="U38" s="211"/>
      <c r="V38" s="211"/>
      <c r="W38" s="211"/>
      <c r="X38" s="211"/>
      <c r="Y38" s="211"/>
      <c r="Z38" s="211" t="s">
        <v>165</v>
      </c>
      <c r="AA38" s="211" t="s">
        <v>63</v>
      </c>
      <c r="AB38" s="211" t="s">
        <v>164</v>
      </c>
      <c r="AC38" s="211" t="s">
        <v>181</v>
      </c>
      <c r="AD38" s="211" t="s">
        <v>175</v>
      </c>
      <c r="AE38" s="211">
        <v>7</v>
      </c>
      <c r="AF38" s="211" t="s">
        <v>161</v>
      </c>
      <c r="AG38" s="211">
        <v>4</v>
      </c>
      <c r="AH38" s="211">
        <v>8140</v>
      </c>
      <c r="AI38" s="211">
        <v>8140</v>
      </c>
      <c r="AJ38" s="211">
        <v>624</v>
      </c>
      <c r="AK38" s="212">
        <v>0.41589795180900002</v>
      </c>
      <c r="AL38" s="213">
        <v>1</v>
      </c>
      <c r="AM38" s="214">
        <f t="shared" si="0"/>
        <v>0.41589795180900002</v>
      </c>
      <c r="AN38" s="214">
        <v>8.9435769999999994</v>
      </c>
      <c r="AO38" s="214">
        <v>1.3322039999999999</v>
      </c>
      <c r="AP38" s="214">
        <f t="shared" si="1"/>
        <v>3.7196153561460807</v>
      </c>
      <c r="AQ38" s="214">
        <f t="shared" si="2"/>
        <v>0.55406091499175703</v>
      </c>
      <c r="AR38" s="213">
        <v>0.93</v>
      </c>
      <c r="AS38" s="213">
        <v>0.92</v>
      </c>
      <c r="AT38" s="214">
        <f t="shared" si="3"/>
        <v>3.4592422812158552</v>
      </c>
      <c r="AU38" s="214">
        <f t="shared" si="4"/>
        <v>0.50973604179241649</v>
      </c>
    </row>
    <row r="39" spans="1:47" s="210" customFormat="1">
      <c r="A39" s="211">
        <v>24</v>
      </c>
      <c r="B39" s="211" t="s">
        <v>170</v>
      </c>
      <c r="C39" s="211" t="s">
        <v>183</v>
      </c>
      <c r="D39" s="211" t="s">
        <v>52</v>
      </c>
      <c r="E39" s="211" t="s">
        <v>53</v>
      </c>
      <c r="F39" s="211" t="s">
        <v>54</v>
      </c>
      <c r="G39" s="211" t="s">
        <v>55</v>
      </c>
      <c r="H39" s="211"/>
      <c r="I39" s="211" t="s">
        <v>168</v>
      </c>
      <c r="J39" s="211" t="s">
        <v>101</v>
      </c>
      <c r="K39" s="211">
        <v>0</v>
      </c>
      <c r="L39" s="211">
        <v>21</v>
      </c>
      <c r="M39" s="212">
        <v>-81.333960000000005</v>
      </c>
      <c r="N39" s="212">
        <v>28.816610000000001</v>
      </c>
      <c r="O39" s="211" t="s">
        <v>167</v>
      </c>
      <c r="P39" s="211" t="s">
        <v>59</v>
      </c>
      <c r="Q39" s="211" t="s">
        <v>182</v>
      </c>
      <c r="R39" s="212">
        <v>70</v>
      </c>
      <c r="S39" s="212">
        <v>62.1</v>
      </c>
      <c r="T39" s="211" t="s">
        <v>61</v>
      </c>
      <c r="U39" s="211"/>
      <c r="V39" s="211"/>
      <c r="W39" s="211"/>
      <c r="X39" s="211"/>
      <c r="Y39" s="211"/>
      <c r="Z39" s="211" t="s">
        <v>165</v>
      </c>
      <c r="AA39" s="211" t="s">
        <v>63</v>
      </c>
      <c r="AB39" s="211" t="s">
        <v>164</v>
      </c>
      <c r="AC39" s="211" t="s">
        <v>181</v>
      </c>
      <c r="AD39" s="211" t="s">
        <v>175</v>
      </c>
      <c r="AE39" s="211">
        <v>7</v>
      </c>
      <c r="AF39" s="211" t="s">
        <v>161</v>
      </c>
      <c r="AG39" s="211">
        <v>4</v>
      </c>
      <c r="AH39" s="211">
        <v>1400</v>
      </c>
      <c r="AI39" s="211">
        <v>1400</v>
      </c>
      <c r="AJ39" s="211">
        <v>624</v>
      </c>
      <c r="AK39" s="212">
        <v>2.0066490784899998E-2</v>
      </c>
      <c r="AL39" s="213">
        <v>1</v>
      </c>
      <c r="AM39" s="214">
        <f t="shared" si="0"/>
        <v>2.0066490784899998E-2</v>
      </c>
      <c r="AN39" s="214">
        <v>8.9435769999999994</v>
      </c>
      <c r="AO39" s="214">
        <v>1.3322039999999999</v>
      </c>
      <c r="AP39" s="214">
        <f t="shared" si="1"/>
        <v>0.17946620545454356</v>
      </c>
      <c r="AQ39" s="214">
        <f t="shared" si="2"/>
        <v>2.6732659289606917E-2</v>
      </c>
      <c r="AR39" s="213">
        <v>0.93</v>
      </c>
      <c r="AS39" s="213">
        <v>0.92</v>
      </c>
      <c r="AT39" s="214">
        <f t="shared" si="3"/>
        <v>0.16690357107272552</v>
      </c>
      <c r="AU39" s="214">
        <f t="shared" si="4"/>
        <v>2.4594046546438365E-2</v>
      </c>
    </row>
    <row r="40" spans="1:47">
      <c r="AK40" s="212">
        <f>SUM(AK2:AK39)</f>
        <v>32.384992484690756</v>
      </c>
      <c r="AM40" s="214">
        <f>SUM(AM2:AM39)</f>
        <v>32.384992484690756</v>
      </c>
      <c r="AT40" s="214">
        <f>SUM(AT2:AT39)</f>
        <v>236.10485837262272</v>
      </c>
      <c r="AU40" s="214">
        <f>SUM(AU2:AU39)</f>
        <v>32.131817090859094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U35"/>
  <sheetViews>
    <sheetView topLeftCell="X1" workbookViewId="0">
      <selection activeCell="AU2" sqref="AU2:AU35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39.8554687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25</v>
      </c>
      <c r="B2" s="211" t="s">
        <v>170</v>
      </c>
      <c r="C2" s="211" t="s">
        <v>186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101</v>
      </c>
      <c r="K2" s="211">
        <v>0</v>
      </c>
      <c r="L2" s="211">
        <v>21</v>
      </c>
      <c r="M2" s="212">
        <v>-81.328190000000006</v>
      </c>
      <c r="N2" s="212">
        <v>28.823720000000002</v>
      </c>
      <c r="O2" s="211" t="s">
        <v>167</v>
      </c>
      <c r="P2" s="211" t="s">
        <v>59</v>
      </c>
      <c r="Q2" s="211" t="s">
        <v>185</v>
      </c>
      <c r="R2" s="212">
        <v>32.4</v>
      </c>
      <c r="S2" s="212">
        <v>23.28</v>
      </c>
      <c r="T2" s="211" t="s">
        <v>61</v>
      </c>
      <c r="U2" s="211"/>
      <c r="V2" s="211"/>
      <c r="W2" s="211"/>
      <c r="X2" s="211"/>
      <c r="Y2" s="211"/>
      <c r="Z2" s="211" t="s">
        <v>165</v>
      </c>
      <c r="AA2" s="211" t="s">
        <v>63</v>
      </c>
      <c r="AB2" s="211" t="s">
        <v>164</v>
      </c>
      <c r="AC2" s="211" t="s">
        <v>184</v>
      </c>
      <c r="AD2" s="211" t="s">
        <v>190</v>
      </c>
      <c r="AE2" s="211">
        <v>9</v>
      </c>
      <c r="AF2" s="211" t="s">
        <v>161</v>
      </c>
      <c r="AG2" s="211">
        <v>4</v>
      </c>
      <c r="AH2" s="211">
        <v>1550</v>
      </c>
      <c r="AI2" s="211">
        <v>1550</v>
      </c>
      <c r="AJ2" s="211">
        <v>664</v>
      </c>
      <c r="AK2" s="212">
        <v>1.1005839153500001E-2</v>
      </c>
      <c r="AL2" s="213">
        <v>1</v>
      </c>
      <c r="AM2" s="214">
        <f>AK2*AL2</f>
        <v>1.1005839153500001E-2</v>
      </c>
      <c r="AN2" s="214">
        <v>8.7747869999999999</v>
      </c>
      <c r="AO2" s="214">
        <v>1.286198</v>
      </c>
      <c r="AP2" s="214">
        <f>AM2*AN2</f>
        <v>9.6573894328222804E-2</v>
      </c>
      <c r="AQ2" s="214">
        <f>AM2*AO2</f>
        <v>1.4155688307553394E-2</v>
      </c>
      <c r="AR2" s="213">
        <v>0.99</v>
      </c>
      <c r="AS2" s="213">
        <v>0.99</v>
      </c>
      <c r="AT2" s="214">
        <f>AP2*AR2</f>
        <v>9.560815538494058E-2</v>
      </c>
      <c r="AU2" s="214">
        <f>AQ2*AS2</f>
        <v>1.401413142447786E-2</v>
      </c>
    </row>
    <row r="3" spans="1:47" s="210" customFormat="1">
      <c r="A3" s="211">
        <v>25</v>
      </c>
      <c r="B3" s="211" t="s">
        <v>170</v>
      </c>
      <c r="C3" s="211" t="s">
        <v>186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101</v>
      </c>
      <c r="K3" s="211">
        <v>0</v>
      </c>
      <c r="L3" s="211">
        <v>21</v>
      </c>
      <c r="M3" s="212">
        <v>-81.328190000000006</v>
      </c>
      <c r="N3" s="212">
        <v>28.823720000000002</v>
      </c>
      <c r="O3" s="211" t="s">
        <v>167</v>
      </c>
      <c r="P3" s="211" t="s">
        <v>59</v>
      </c>
      <c r="Q3" s="211" t="s">
        <v>185</v>
      </c>
      <c r="R3" s="212">
        <v>32.4</v>
      </c>
      <c r="S3" s="212">
        <v>23.28</v>
      </c>
      <c r="T3" s="211" t="s">
        <v>61</v>
      </c>
      <c r="U3" s="211"/>
      <c r="V3" s="211"/>
      <c r="W3" s="211"/>
      <c r="X3" s="211"/>
      <c r="Y3" s="211"/>
      <c r="Z3" s="211" t="s">
        <v>165</v>
      </c>
      <c r="AA3" s="211" t="s">
        <v>63</v>
      </c>
      <c r="AB3" s="211" t="s">
        <v>164</v>
      </c>
      <c r="AC3" s="211" t="s">
        <v>184</v>
      </c>
      <c r="AD3" s="211" t="s">
        <v>190</v>
      </c>
      <c r="AE3" s="211">
        <v>9</v>
      </c>
      <c r="AF3" s="211" t="s">
        <v>161</v>
      </c>
      <c r="AG3" s="211">
        <v>4</v>
      </c>
      <c r="AH3" s="211">
        <v>8140</v>
      </c>
      <c r="AI3" s="211">
        <v>8140</v>
      </c>
      <c r="AJ3" s="211">
        <v>664</v>
      </c>
      <c r="AK3" s="212">
        <v>4.8301566620900002E-2</v>
      </c>
      <c r="AL3" s="213">
        <v>1</v>
      </c>
      <c r="AM3" s="214">
        <f t="shared" ref="AM3:AM34" si="0">AK3*AL3</f>
        <v>4.8301566620900002E-2</v>
      </c>
      <c r="AN3" s="214">
        <v>8.7747869999999999</v>
      </c>
      <c r="AO3" s="214">
        <v>1.286198</v>
      </c>
      <c r="AP3" s="214">
        <f t="shared" ref="AP3:AP34" si="1">AM3*AN3</f>
        <v>0.42383595886470726</v>
      </c>
      <c r="AQ3" s="214">
        <f t="shared" ref="AQ3:AQ34" si="2">AM3*AO3</f>
        <v>6.2125378384668341E-2</v>
      </c>
      <c r="AR3" s="213">
        <v>0.99</v>
      </c>
      <c r="AS3" s="213">
        <v>0.99</v>
      </c>
      <c r="AT3" s="214">
        <f t="shared" ref="AT3:AT34" si="3">AP3*AR3</f>
        <v>0.41959759927606016</v>
      </c>
      <c r="AU3" s="214">
        <f t="shared" ref="AU3:AU34" si="4">AQ3*AS3</f>
        <v>6.1504124600821657E-2</v>
      </c>
    </row>
    <row r="4" spans="1:47" s="210" customFormat="1">
      <c r="A4" s="211">
        <v>25</v>
      </c>
      <c r="B4" s="211" t="s">
        <v>170</v>
      </c>
      <c r="C4" s="211" t="s">
        <v>186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101</v>
      </c>
      <c r="K4" s="211">
        <v>0</v>
      </c>
      <c r="L4" s="211">
        <v>21</v>
      </c>
      <c r="M4" s="212">
        <v>-81.328190000000006</v>
      </c>
      <c r="N4" s="212">
        <v>28.823720000000002</v>
      </c>
      <c r="O4" s="211" t="s">
        <v>167</v>
      </c>
      <c r="P4" s="211" t="s">
        <v>59</v>
      </c>
      <c r="Q4" s="211" t="s">
        <v>185</v>
      </c>
      <c r="R4" s="212">
        <v>32.4</v>
      </c>
      <c r="S4" s="212">
        <v>23.28</v>
      </c>
      <c r="T4" s="211" t="s">
        <v>61</v>
      </c>
      <c r="U4" s="211"/>
      <c r="V4" s="211"/>
      <c r="W4" s="211"/>
      <c r="X4" s="211"/>
      <c r="Y4" s="211"/>
      <c r="Z4" s="211" t="s">
        <v>165</v>
      </c>
      <c r="AA4" s="211" t="s">
        <v>63</v>
      </c>
      <c r="AB4" s="211" t="s">
        <v>164</v>
      </c>
      <c r="AC4" s="211" t="s">
        <v>184</v>
      </c>
      <c r="AD4" s="211" t="s">
        <v>190</v>
      </c>
      <c r="AE4" s="211">
        <v>9</v>
      </c>
      <c r="AF4" s="211" t="s">
        <v>172</v>
      </c>
      <c r="AG4" s="211">
        <v>6</v>
      </c>
      <c r="AH4" s="211">
        <v>8320</v>
      </c>
      <c r="AI4" s="211">
        <v>8320</v>
      </c>
      <c r="AJ4" s="211">
        <v>666</v>
      </c>
      <c r="AK4" s="212">
        <v>0.24196252012800001</v>
      </c>
      <c r="AL4" s="213">
        <v>1</v>
      </c>
      <c r="AM4" s="214">
        <f t="shared" si="0"/>
        <v>0.24196252012800001</v>
      </c>
      <c r="AN4" s="214">
        <v>4.2063959999999998</v>
      </c>
      <c r="AO4" s="214">
        <v>0.15764300000000001</v>
      </c>
      <c r="AP4" s="214">
        <f t="shared" si="1"/>
        <v>1.0177901768163387</v>
      </c>
      <c r="AQ4" s="214">
        <f t="shared" si="2"/>
        <v>3.8143697560538307E-2</v>
      </c>
      <c r="AR4" s="213">
        <v>0.99</v>
      </c>
      <c r="AS4" s="213">
        <v>0.99</v>
      </c>
      <c r="AT4" s="214">
        <f t="shared" si="3"/>
        <v>1.0076122750481753</v>
      </c>
      <c r="AU4" s="214">
        <f t="shared" si="4"/>
        <v>3.7762260584932927E-2</v>
      </c>
    </row>
    <row r="5" spans="1:47" s="210" customFormat="1">
      <c r="A5" s="211">
        <v>25</v>
      </c>
      <c r="B5" s="211" t="s">
        <v>170</v>
      </c>
      <c r="C5" s="211" t="s">
        <v>186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101</v>
      </c>
      <c r="K5" s="211">
        <v>0</v>
      </c>
      <c r="L5" s="211">
        <v>21</v>
      </c>
      <c r="M5" s="212">
        <v>-81.328190000000006</v>
      </c>
      <c r="N5" s="212">
        <v>28.823720000000002</v>
      </c>
      <c r="O5" s="211" t="s">
        <v>167</v>
      </c>
      <c r="P5" s="211" t="s">
        <v>59</v>
      </c>
      <c r="Q5" s="211" t="s">
        <v>185</v>
      </c>
      <c r="R5" s="212">
        <v>32.4</v>
      </c>
      <c r="S5" s="212">
        <v>23.28</v>
      </c>
      <c r="T5" s="211" t="s">
        <v>61</v>
      </c>
      <c r="U5" s="211"/>
      <c r="V5" s="211"/>
      <c r="W5" s="211"/>
      <c r="X5" s="211"/>
      <c r="Y5" s="211"/>
      <c r="Z5" s="211" t="s">
        <v>165</v>
      </c>
      <c r="AA5" s="211" t="s">
        <v>63</v>
      </c>
      <c r="AB5" s="211" t="s">
        <v>164</v>
      </c>
      <c r="AC5" s="211" t="s">
        <v>184</v>
      </c>
      <c r="AD5" s="211" t="s">
        <v>190</v>
      </c>
      <c r="AE5" s="211">
        <v>9</v>
      </c>
      <c r="AF5" s="211" t="s">
        <v>161</v>
      </c>
      <c r="AG5" s="211">
        <v>4</v>
      </c>
      <c r="AH5" s="211">
        <v>1550</v>
      </c>
      <c r="AI5" s="211">
        <v>1550</v>
      </c>
      <c r="AJ5" s="211">
        <v>664</v>
      </c>
      <c r="AK5" s="212">
        <v>2.06567200974E-4</v>
      </c>
      <c r="AL5" s="213">
        <v>1</v>
      </c>
      <c r="AM5" s="214">
        <f t="shared" si="0"/>
        <v>2.06567200974E-4</v>
      </c>
      <c r="AN5" s="214">
        <v>8.7747869999999999</v>
      </c>
      <c r="AO5" s="214">
        <v>1.286198</v>
      </c>
      <c r="AP5" s="214">
        <f t="shared" si="1"/>
        <v>1.8125831897330426E-3</v>
      </c>
      <c r="AQ5" s="214">
        <f t="shared" si="2"/>
        <v>2.6568632075835684E-4</v>
      </c>
      <c r="AR5" s="213">
        <v>0.99</v>
      </c>
      <c r="AS5" s="213">
        <v>0.99</v>
      </c>
      <c r="AT5" s="214">
        <f t="shared" si="3"/>
        <v>1.7944573578357122E-3</v>
      </c>
      <c r="AU5" s="214">
        <f t="shared" si="4"/>
        <v>2.6302945755077328E-4</v>
      </c>
    </row>
    <row r="6" spans="1:47" s="210" customFormat="1">
      <c r="A6" s="211">
        <v>25</v>
      </c>
      <c r="B6" s="211" t="s">
        <v>170</v>
      </c>
      <c r="C6" s="211" t="s">
        <v>186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101</v>
      </c>
      <c r="K6" s="211">
        <v>0</v>
      </c>
      <c r="L6" s="211">
        <v>21</v>
      </c>
      <c r="M6" s="212">
        <v>-81.328190000000006</v>
      </c>
      <c r="N6" s="212">
        <v>28.823720000000002</v>
      </c>
      <c r="O6" s="211" t="s">
        <v>167</v>
      </c>
      <c r="P6" s="211" t="s">
        <v>59</v>
      </c>
      <c r="Q6" s="211" t="s">
        <v>185</v>
      </c>
      <c r="R6" s="212">
        <v>32.4</v>
      </c>
      <c r="S6" s="212">
        <v>23.28</v>
      </c>
      <c r="T6" s="211" t="s">
        <v>61</v>
      </c>
      <c r="U6" s="211"/>
      <c r="V6" s="211"/>
      <c r="W6" s="211"/>
      <c r="X6" s="211"/>
      <c r="Y6" s="211"/>
      <c r="Z6" s="211" t="s">
        <v>165</v>
      </c>
      <c r="AA6" s="211" t="s">
        <v>63</v>
      </c>
      <c r="AB6" s="211" t="s">
        <v>164</v>
      </c>
      <c r="AC6" s="211" t="s">
        <v>184</v>
      </c>
      <c r="AD6" s="211" t="s">
        <v>187</v>
      </c>
      <c r="AE6" s="211">
        <v>4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564</v>
      </c>
      <c r="AK6" s="212">
        <v>1.7592517679699999</v>
      </c>
      <c r="AL6" s="213">
        <v>1</v>
      </c>
      <c r="AM6" s="214">
        <f t="shared" si="0"/>
        <v>1.7592517679699999</v>
      </c>
      <c r="AN6" s="214">
        <v>11.39</v>
      </c>
      <c r="AO6" s="214">
        <v>1.78</v>
      </c>
      <c r="AP6" s="214">
        <f t="shared" si="1"/>
        <v>20.037877637178301</v>
      </c>
      <c r="AQ6" s="214">
        <f t="shared" si="2"/>
        <v>3.1314681469866001</v>
      </c>
      <c r="AR6" s="213">
        <v>0.99</v>
      </c>
      <c r="AS6" s="213">
        <v>0.98</v>
      </c>
      <c r="AT6" s="214">
        <f t="shared" si="3"/>
        <v>19.837498860806519</v>
      </c>
      <c r="AU6" s="214">
        <f t="shared" si="4"/>
        <v>3.0688387840468683</v>
      </c>
    </row>
    <row r="7" spans="1:47" s="210" customFormat="1">
      <c r="A7" s="211">
        <v>25</v>
      </c>
      <c r="B7" s="211" t="s">
        <v>170</v>
      </c>
      <c r="C7" s="211" t="s">
        <v>186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101</v>
      </c>
      <c r="K7" s="211">
        <v>0</v>
      </c>
      <c r="L7" s="211">
        <v>21</v>
      </c>
      <c r="M7" s="212">
        <v>-81.328190000000006</v>
      </c>
      <c r="N7" s="212">
        <v>28.823720000000002</v>
      </c>
      <c r="O7" s="211" t="s">
        <v>167</v>
      </c>
      <c r="P7" s="211" t="s">
        <v>59</v>
      </c>
      <c r="Q7" s="211" t="s">
        <v>185</v>
      </c>
      <c r="R7" s="212">
        <v>32.4</v>
      </c>
      <c r="S7" s="212">
        <v>23.28</v>
      </c>
      <c r="T7" s="211" t="s">
        <v>61</v>
      </c>
      <c r="U7" s="211"/>
      <c r="V7" s="211"/>
      <c r="W7" s="211"/>
      <c r="X7" s="211"/>
      <c r="Y7" s="211"/>
      <c r="Z7" s="211" t="s">
        <v>165</v>
      </c>
      <c r="AA7" s="211" t="s">
        <v>63</v>
      </c>
      <c r="AB7" s="211" t="s">
        <v>164</v>
      </c>
      <c r="AC7" s="211" t="s">
        <v>184</v>
      </c>
      <c r="AD7" s="211" t="s">
        <v>175</v>
      </c>
      <c r="AE7" s="211">
        <v>7</v>
      </c>
      <c r="AF7" s="211" t="s">
        <v>161</v>
      </c>
      <c r="AG7" s="211">
        <v>4</v>
      </c>
      <c r="AH7" s="211">
        <v>8140</v>
      </c>
      <c r="AI7" s="211">
        <v>8140</v>
      </c>
      <c r="AJ7" s="211">
        <v>624</v>
      </c>
      <c r="AK7" s="212">
        <v>2.2051171801099998</v>
      </c>
      <c r="AL7" s="213">
        <v>1</v>
      </c>
      <c r="AM7" s="214">
        <f t="shared" si="0"/>
        <v>2.2051171801099998</v>
      </c>
      <c r="AN7" s="214">
        <v>8.9435769999999994</v>
      </c>
      <c r="AO7" s="214">
        <v>1.3322039999999999</v>
      </c>
      <c r="AP7" s="214">
        <f t="shared" si="1"/>
        <v>19.72163529433665</v>
      </c>
      <c r="AQ7" s="214">
        <f t="shared" si="2"/>
        <v>2.937665927811262</v>
      </c>
      <c r="AR7" s="213">
        <v>0.93</v>
      </c>
      <c r="AS7" s="213">
        <v>0.92</v>
      </c>
      <c r="AT7" s="214">
        <f t="shared" si="3"/>
        <v>18.341120823733085</v>
      </c>
      <c r="AU7" s="214">
        <f t="shared" si="4"/>
        <v>2.7026526535863611</v>
      </c>
    </row>
    <row r="8" spans="1:47" s="210" customFormat="1">
      <c r="A8" s="211">
        <v>25</v>
      </c>
      <c r="B8" s="211" t="s">
        <v>170</v>
      </c>
      <c r="C8" s="211" t="s">
        <v>186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101</v>
      </c>
      <c r="K8" s="211">
        <v>0</v>
      </c>
      <c r="L8" s="211">
        <v>21</v>
      </c>
      <c r="M8" s="212">
        <v>-81.328190000000006</v>
      </c>
      <c r="N8" s="212">
        <v>28.823720000000002</v>
      </c>
      <c r="O8" s="211" t="s">
        <v>167</v>
      </c>
      <c r="P8" s="211" t="s">
        <v>59</v>
      </c>
      <c r="Q8" s="211" t="s">
        <v>185</v>
      </c>
      <c r="R8" s="212">
        <v>32.4</v>
      </c>
      <c r="S8" s="212">
        <v>23.28</v>
      </c>
      <c r="T8" s="211" t="s">
        <v>61</v>
      </c>
      <c r="U8" s="211"/>
      <c r="V8" s="211"/>
      <c r="W8" s="211"/>
      <c r="X8" s="211"/>
      <c r="Y8" s="211"/>
      <c r="Z8" s="211" t="s">
        <v>165</v>
      </c>
      <c r="AA8" s="211" t="s">
        <v>63</v>
      </c>
      <c r="AB8" s="211" t="s">
        <v>164</v>
      </c>
      <c r="AC8" s="211" t="s">
        <v>184</v>
      </c>
      <c r="AD8" s="211" t="s">
        <v>190</v>
      </c>
      <c r="AE8" s="211">
        <v>9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664</v>
      </c>
      <c r="AK8" s="212">
        <v>1.3431902573200001</v>
      </c>
      <c r="AL8" s="213">
        <v>1</v>
      </c>
      <c r="AM8" s="214">
        <f t="shared" si="0"/>
        <v>1.3431902573200001</v>
      </c>
      <c r="AN8" s="214">
        <v>8.7747869999999999</v>
      </c>
      <c r="AO8" s="214">
        <v>1.286198</v>
      </c>
      <c r="AP8" s="214">
        <f t="shared" si="1"/>
        <v>11.786208408458192</v>
      </c>
      <c r="AQ8" s="214">
        <f t="shared" si="2"/>
        <v>1.7276086225844693</v>
      </c>
      <c r="AR8" s="213">
        <v>0.99</v>
      </c>
      <c r="AS8" s="213">
        <v>0.99</v>
      </c>
      <c r="AT8" s="214">
        <f t="shared" si="3"/>
        <v>11.66834632437361</v>
      </c>
      <c r="AU8" s="214">
        <f t="shared" si="4"/>
        <v>1.7103325363586246</v>
      </c>
    </row>
    <row r="9" spans="1:47" s="210" customFormat="1">
      <c r="A9" s="211">
        <v>25</v>
      </c>
      <c r="B9" s="211" t="s">
        <v>170</v>
      </c>
      <c r="C9" s="211" t="s">
        <v>186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101</v>
      </c>
      <c r="K9" s="211">
        <v>0</v>
      </c>
      <c r="L9" s="211">
        <v>21</v>
      </c>
      <c r="M9" s="212">
        <v>-81.328190000000006</v>
      </c>
      <c r="N9" s="212">
        <v>28.823720000000002</v>
      </c>
      <c r="O9" s="211" t="s">
        <v>167</v>
      </c>
      <c r="P9" s="211" t="s">
        <v>59</v>
      </c>
      <c r="Q9" s="211" t="s">
        <v>185</v>
      </c>
      <c r="R9" s="212">
        <v>32.4</v>
      </c>
      <c r="S9" s="212">
        <v>23.28</v>
      </c>
      <c r="T9" s="211" t="s">
        <v>61</v>
      </c>
      <c r="U9" s="211"/>
      <c r="V9" s="211"/>
      <c r="W9" s="211"/>
      <c r="X9" s="211"/>
      <c r="Y9" s="211"/>
      <c r="Z9" s="211" t="s">
        <v>165</v>
      </c>
      <c r="AA9" s="211" t="s">
        <v>63</v>
      </c>
      <c r="AB9" s="211" t="s">
        <v>164</v>
      </c>
      <c r="AC9" s="211" t="s">
        <v>184</v>
      </c>
      <c r="AD9" s="211" t="s">
        <v>190</v>
      </c>
      <c r="AE9" s="211">
        <v>9</v>
      </c>
      <c r="AF9" s="211" t="s">
        <v>189</v>
      </c>
      <c r="AG9" s="211">
        <v>2</v>
      </c>
      <c r="AH9" s="211">
        <v>1200</v>
      </c>
      <c r="AI9" s="211">
        <v>1200</v>
      </c>
      <c r="AJ9" s="211">
        <v>662</v>
      </c>
      <c r="AK9" s="212">
        <v>1.1016825383999999E-2</v>
      </c>
      <c r="AL9" s="213">
        <v>1</v>
      </c>
      <c r="AM9" s="214">
        <f t="shared" si="0"/>
        <v>1.1016825383999999E-2</v>
      </c>
      <c r="AN9" s="214">
        <v>6.7590009999999996</v>
      </c>
      <c r="AO9" s="214">
        <v>1.075761</v>
      </c>
      <c r="AP9" s="214">
        <f t="shared" si="1"/>
        <v>7.4462733787281382E-2</v>
      </c>
      <c r="AQ9" s="214">
        <f t="shared" si="2"/>
        <v>1.1851471091917223E-2</v>
      </c>
      <c r="AR9" s="213">
        <v>0.99</v>
      </c>
      <c r="AS9" s="213">
        <v>0.99</v>
      </c>
      <c r="AT9" s="214">
        <f t="shared" si="3"/>
        <v>7.3718106449408571E-2</v>
      </c>
      <c r="AU9" s="214">
        <f t="shared" si="4"/>
        <v>1.173295638099805E-2</v>
      </c>
    </row>
    <row r="10" spans="1:47" s="210" customFormat="1">
      <c r="A10" s="211">
        <v>25</v>
      </c>
      <c r="B10" s="211" t="s">
        <v>170</v>
      </c>
      <c r="C10" s="211" t="s">
        <v>186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101</v>
      </c>
      <c r="K10" s="211">
        <v>0</v>
      </c>
      <c r="L10" s="211">
        <v>21</v>
      </c>
      <c r="M10" s="212">
        <v>-81.328190000000006</v>
      </c>
      <c r="N10" s="212">
        <v>28.823720000000002</v>
      </c>
      <c r="O10" s="211" t="s">
        <v>167</v>
      </c>
      <c r="P10" s="211" t="s">
        <v>59</v>
      </c>
      <c r="Q10" s="211" t="s">
        <v>185</v>
      </c>
      <c r="R10" s="212">
        <v>32.4</v>
      </c>
      <c r="S10" s="212">
        <v>23.28</v>
      </c>
      <c r="T10" s="211" t="s">
        <v>61</v>
      </c>
      <c r="U10" s="211"/>
      <c r="V10" s="211"/>
      <c r="W10" s="211"/>
      <c r="X10" s="211"/>
      <c r="Y10" s="211"/>
      <c r="Z10" s="211" t="s">
        <v>165</v>
      </c>
      <c r="AA10" s="211" t="s">
        <v>63</v>
      </c>
      <c r="AB10" s="211" t="s">
        <v>164</v>
      </c>
      <c r="AC10" s="211" t="s">
        <v>184</v>
      </c>
      <c r="AD10" s="211" t="s">
        <v>190</v>
      </c>
      <c r="AE10" s="211">
        <v>9</v>
      </c>
      <c r="AF10" s="211" t="s">
        <v>180</v>
      </c>
      <c r="AG10" s="211">
        <v>11</v>
      </c>
      <c r="AH10" s="211">
        <v>4340</v>
      </c>
      <c r="AI10" s="211">
        <v>4340</v>
      </c>
      <c r="AJ10" s="211">
        <v>671</v>
      </c>
      <c r="AK10" s="212">
        <v>0.58475678963400002</v>
      </c>
      <c r="AL10" s="213">
        <v>1</v>
      </c>
      <c r="AM10" s="214">
        <f t="shared" si="0"/>
        <v>0.58475678963400002</v>
      </c>
      <c r="AN10" s="214">
        <v>3.6122299999999998</v>
      </c>
      <c r="AO10" s="214">
        <v>0.12392300000000001</v>
      </c>
      <c r="AP10" s="214">
        <f t="shared" si="1"/>
        <v>2.1122760182196236</v>
      </c>
      <c r="AQ10" s="214">
        <f t="shared" si="2"/>
        <v>7.2464815641814187E-2</v>
      </c>
      <c r="AR10" s="213">
        <v>0.99</v>
      </c>
      <c r="AS10" s="213">
        <v>0.99</v>
      </c>
      <c r="AT10" s="214">
        <f t="shared" si="3"/>
        <v>2.0911532580374272</v>
      </c>
      <c r="AU10" s="214">
        <f t="shared" si="4"/>
        <v>7.174016748539605E-2</v>
      </c>
    </row>
    <row r="11" spans="1:47" s="210" customFormat="1">
      <c r="A11" s="211">
        <v>25</v>
      </c>
      <c r="B11" s="211" t="s">
        <v>170</v>
      </c>
      <c r="C11" s="211" t="s">
        <v>186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101</v>
      </c>
      <c r="K11" s="211">
        <v>0</v>
      </c>
      <c r="L11" s="211">
        <v>21</v>
      </c>
      <c r="M11" s="212">
        <v>-81.328190000000006</v>
      </c>
      <c r="N11" s="212">
        <v>28.823720000000002</v>
      </c>
      <c r="O11" s="211" t="s">
        <v>167</v>
      </c>
      <c r="P11" s="211" t="s">
        <v>59</v>
      </c>
      <c r="Q11" s="211" t="s">
        <v>185</v>
      </c>
      <c r="R11" s="212">
        <v>32.4</v>
      </c>
      <c r="S11" s="212">
        <v>23.28</v>
      </c>
      <c r="T11" s="211" t="s">
        <v>61</v>
      </c>
      <c r="U11" s="211"/>
      <c r="V11" s="211"/>
      <c r="W11" s="211"/>
      <c r="X11" s="211"/>
      <c r="Y11" s="211"/>
      <c r="Z11" s="211" t="s">
        <v>165</v>
      </c>
      <c r="AA11" s="211" t="s">
        <v>63</v>
      </c>
      <c r="AB11" s="211" t="s">
        <v>164</v>
      </c>
      <c r="AC11" s="211" t="s">
        <v>184</v>
      </c>
      <c r="AD11" s="211" t="s">
        <v>190</v>
      </c>
      <c r="AE11" s="211">
        <v>9</v>
      </c>
      <c r="AF11" s="211" t="s">
        <v>172</v>
      </c>
      <c r="AG11" s="211">
        <v>6</v>
      </c>
      <c r="AH11" s="211">
        <v>8320</v>
      </c>
      <c r="AI11" s="211">
        <v>8320</v>
      </c>
      <c r="AJ11" s="211">
        <v>666</v>
      </c>
      <c r="AK11" s="212">
        <v>0.25079413016399998</v>
      </c>
      <c r="AL11" s="213">
        <v>1</v>
      </c>
      <c r="AM11" s="214">
        <f t="shared" si="0"/>
        <v>0.25079413016399998</v>
      </c>
      <c r="AN11" s="214">
        <v>4.2063959999999998</v>
      </c>
      <c r="AO11" s="214">
        <v>0.15764300000000001</v>
      </c>
      <c r="AP11" s="214">
        <f t="shared" si="1"/>
        <v>1.0549394259453289</v>
      </c>
      <c r="AQ11" s="214">
        <f t="shared" si="2"/>
        <v>3.9535939061443454E-2</v>
      </c>
      <c r="AR11" s="213">
        <v>0.99</v>
      </c>
      <c r="AS11" s="213">
        <v>0.99</v>
      </c>
      <c r="AT11" s="214">
        <f t="shared" si="3"/>
        <v>1.0443900316858756</v>
      </c>
      <c r="AU11" s="214">
        <f t="shared" si="4"/>
        <v>3.9140579670829019E-2</v>
      </c>
    </row>
    <row r="12" spans="1:47" s="210" customFormat="1">
      <c r="A12" s="211">
        <v>25</v>
      </c>
      <c r="B12" s="211" t="s">
        <v>170</v>
      </c>
      <c r="C12" s="211" t="s">
        <v>186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101</v>
      </c>
      <c r="K12" s="211">
        <v>0</v>
      </c>
      <c r="L12" s="211">
        <v>21</v>
      </c>
      <c r="M12" s="212">
        <v>-81.328190000000006</v>
      </c>
      <c r="N12" s="212">
        <v>28.823720000000002</v>
      </c>
      <c r="O12" s="211" t="s">
        <v>167</v>
      </c>
      <c r="P12" s="211" t="s">
        <v>59</v>
      </c>
      <c r="Q12" s="211" t="s">
        <v>185</v>
      </c>
      <c r="R12" s="212">
        <v>32.4</v>
      </c>
      <c r="S12" s="212">
        <v>23.28</v>
      </c>
      <c r="T12" s="211" t="s">
        <v>61</v>
      </c>
      <c r="U12" s="211"/>
      <c r="V12" s="211"/>
      <c r="W12" s="211"/>
      <c r="X12" s="211"/>
      <c r="Y12" s="211"/>
      <c r="Z12" s="211" t="s">
        <v>165</v>
      </c>
      <c r="AA12" s="211" t="s">
        <v>63</v>
      </c>
      <c r="AB12" s="211" t="s">
        <v>164</v>
      </c>
      <c r="AC12" s="211" t="s">
        <v>184</v>
      </c>
      <c r="AD12" s="211" t="s">
        <v>187</v>
      </c>
      <c r="AE12" s="211">
        <v>4</v>
      </c>
      <c r="AF12" s="211" t="s">
        <v>188</v>
      </c>
      <c r="AG12" s="211">
        <v>1</v>
      </c>
      <c r="AH12" s="211">
        <v>1100</v>
      </c>
      <c r="AI12" s="211">
        <v>1100</v>
      </c>
      <c r="AJ12" s="211">
        <v>561</v>
      </c>
      <c r="AK12" s="212">
        <v>0.54458431721900002</v>
      </c>
      <c r="AL12" s="213">
        <v>1</v>
      </c>
      <c r="AM12" s="214">
        <f t="shared" si="0"/>
        <v>0.54458431721900002</v>
      </c>
      <c r="AN12" s="214">
        <v>4.55</v>
      </c>
      <c r="AO12" s="214">
        <v>0.79</v>
      </c>
      <c r="AP12" s="214">
        <f t="shared" si="1"/>
        <v>2.4778586433464502</v>
      </c>
      <c r="AQ12" s="214">
        <f t="shared" si="2"/>
        <v>0.43022161060301006</v>
      </c>
      <c r="AR12" s="213">
        <v>0.99</v>
      </c>
      <c r="AS12" s="213">
        <v>0.98</v>
      </c>
      <c r="AT12" s="214">
        <f t="shared" si="3"/>
        <v>2.4530800569129858</v>
      </c>
      <c r="AU12" s="214">
        <f t="shared" si="4"/>
        <v>0.42161717839094986</v>
      </c>
    </row>
    <row r="13" spans="1:47" s="210" customFormat="1">
      <c r="A13" s="211">
        <v>25</v>
      </c>
      <c r="B13" s="211" t="s">
        <v>170</v>
      </c>
      <c r="C13" s="211" t="s">
        <v>186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101</v>
      </c>
      <c r="K13" s="211">
        <v>0</v>
      </c>
      <c r="L13" s="211">
        <v>21</v>
      </c>
      <c r="M13" s="212">
        <v>-81.328190000000006</v>
      </c>
      <c r="N13" s="212">
        <v>28.823720000000002</v>
      </c>
      <c r="O13" s="211" t="s">
        <v>167</v>
      </c>
      <c r="P13" s="211" t="s">
        <v>59</v>
      </c>
      <c r="Q13" s="211" t="s">
        <v>185</v>
      </c>
      <c r="R13" s="212">
        <v>32.4</v>
      </c>
      <c r="S13" s="212">
        <v>23.28</v>
      </c>
      <c r="T13" s="211" t="s">
        <v>61</v>
      </c>
      <c r="U13" s="211"/>
      <c r="V13" s="211"/>
      <c r="W13" s="211"/>
      <c r="X13" s="211"/>
      <c r="Y13" s="211"/>
      <c r="Z13" s="211" t="s">
        <v>165</v>
      </c>
      <c r="AA13" s="211" t="s">
        <v>63</v>
      </c>
      <c r="AB13" s="211" t="s">
        <v>164</v>
      </c>
      <c r="AC13" s="211" t="s">
        <v>184</v>
      </c>
      <c r="AD13" s="211" t="s">
        <v>187</v>
      </c>
      <c r="AE13" s="211">
        <v>4</v>
      </c>
      <c r="AF13" s="211" t="s">
        <v>172</v>
      </c>
      <c r="AG13" s="211">
        <v>6</v>
      </c>
      <c r="AH13" s="211">
        <v>8320</v>
      </c>
      <c r="AI13" s="211">
        <v>8320</v>
      </c>
      <c r="AJ13" s="211">
        <v>566</v>
      </c>
      <c r="AK13" s="212">
        <v>0.28910653146300003</v>
      </c>
      <c r="AL13" s="213">
        <v>1</v>
      </c>
      <c r="AM13" s="214">
        <f t="shared" si="0"/>
        <v>0.28910653146300003</v>
      </c>
      <c r="AN13" s="214">
        <v>4.6100000000000003</v>
      </c>
      <c r="AO13" s="214">
        <v>0.18</v>
      </c>
      <c r="AP13" s="214">
        <f t="shared" si="1"/>
        <v>1.3327811100444302</v>
      </c>
      <c r="AQ13" s="214">
        <f t="shared" si="2"/>
        <v>5.2039175663340001E-2</v>
      </c>
      <c r="AR13" s="213">
        <v>0.99</v>
      </c>
      <c r="AS13" s="213">
        <v>0.98</v>
      </c>
      <c r="AT13" s="214">
        <f t="shared" si="3"/>
        <v>1.319453298943986</v>
      </c>
      <c r="AU13" s="214">
        <f t="shared" si="4"/>
        <v>5.09983921500732E-2</v>
      </c>
    </row>
    <row r="14" spans="1:47" s="210" customFormat="1">
      <c r="A14" s="211">
        <v>25</v>
      </c>
      <c r="B14" s="211" t="s">
        <v>170</v>
      </c>
      <c r="C14" s="211" t="s">
        <v>186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101</v>
      </c>
      <c r="K14" s="211">
        <v>0</v>
      </c>
      <c r="L14" s="211">
        <v>21</v>
      </c>
      <c r="M14" s="212">
        <v>-81.328190000000006</v>
      </c>
      <c r="N14" s="212">
        <v>28.823720000000002</v>
      </c>
      <c r="O14" s="211" t="s">
        <v>167</v>
      </c>
      <c r="P14" s="211" t="s">
        <v>59</v>
      </c>
      <c r="Q14" s="211" t="s">
        <v>185</v>
      </c>
      <c r="R14" s="212">
        <v>32.4</v>
      </c>
      <c r="S14" s="212">
        <v>23.28</v>
      </c>
      <c r="T14" s="211" t="s">
        <v>61</v>
      </c>
      <c r="U14" s="211"/>
      <c r="V14" s="211"/>
      <c r="W14" s="211"/>
      <c r="X14" s="211"/>
      <c r="Y14" s="211"/>
      <c r="Z14" s="211" t="s">
        <v>165</v>
      </c>
      <c r="AA14" s="211" t="s">
        <v>63</v>
      </c>
      <c r="AB14" s="211" t="s">
        <v>164</v>
      </c>
      <c r="AC14" s="211" t="s">
        <v>184</v>
      </c>
      <c r="AD14" s="211" t="s">
        <v>175</v>
      </c>
      <c r="AE14" s="211">
        <v>7</v>
      </c>
      <c r="AF14" s="211" t="s">
        <v>172</v>
      </c>
      <c r="AG14" s="211">
        <v>6</v>
      </c>
      <c r="AH14" s="211">
        <v>8320</v>
      </c>
      <c r="AI14" s="211">
        <v>8320</v>
      </c>
      <c r="AJ14" s="211">
        <v>626</v>
      </c>
      <c r="AK14" s="212">
        <v>0.13023165879500001</v>
      </c>
      <c r="AL14" s="213">
        <v>1</v>
      </c>
      <c r="AM14" s="214">
        <f t="shared" si="0"/>
        <v>0.13023165879500001</v>
      </c>
      <c r="AN14" s="214">
        <v>3.6973400000000001</v>
      </c>
      <c r="AO14" s="214">
        <v>0.14446200000000001</v>
      </c>
      <c r="AP14" s="214">
        <f t="shared" si="1"/>
        <v>0.48151072132910533</v>
      </c>
      <c r="AQ14" s="214">
        <f t="shared" si="2"/>
        <v>1.8813525892843293E-2</v>
      </c>
      <c r="AR14" s="213">
        <v>0.93</v>
      </c>
      <c r="AS14" s="213">
        <v>0.92</v>
      </c>
      <c r="AT14" s="214">
        <f t="shared" si="3"/>
        <v>0.44780497083606796</v>
      </c>
      <c r="AU14" s="214">
        <f t="shared" si="4"/>
        <v>1.7308443821415831E-2</v>
      </c>
    </row>
    <row r="15" spans="1:47" s="210" customFormat="1">
      <c r="A15" s="211">
        <v>25</v>
      </c>
      <c r="B15" s="211" t="s">
        <v>170</v>
      </c>
      <c r="C15" s="211" t="s">
        <v>186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101</v>
      </c>
      <c r="K15" s="211">
        <v>0</v>
      </c>
      <c r="L15" s="211">
        <v>21</v>
      </c>
      <c r="M15" s="212">
        <v>-81.328190000000006</v>
      </c>
      <c r="N15" s="212">
        <v>28.823720000000002</v>
      </c>
      <c r="O15" s="211" t="s">
        <v>167</v>
      </c>
      <c r="P15" s="211" t="s">
        <v>59</v>
      </c>
      <c r="Q15" s="211" t="s">
        <v>185</v>
      </c>
      <c r="R15" s="212">
        <v>32.4</v>
      </c>
      <c r="S15" s="212">
        <v>23.28</v>
      </c>
      <c r="T15" s="211" t="s">
        <v>61</v>
      </c>
      <c r="U15" s="211"/>
      <c r="V15" s="211"/>
      <c r="W15" s="211"/>
      <c r="X15" s="211"/>
      <c r="Y15" s="211"/>
      <c r="Z15" s="211" t="s">
        <v>165</v>
      </c>
      <c r="AA15" s="211" t="s">
        <v>63</v>
      </c>
      <c r="AB15" s="211" t="s">
        <v>164</v>
      </c>
      <c r="AC15" s="211" t="s">
        <v>184</v>
      </c>
      <c r="AD15" s="211" t="s">
        <v>187</v>
      </c>
      <c r="AE15" s="211">
        <v>4</v>
      </c>
      <c r="AF15" s="211" t="s">
        <v>180</v>
      </c>
      <c r="AG15" s="211">
        <v>11</v>
      </c>
      <c r="AH15" s="211">
        <v>4110</v>
      </c>
      <c r="AI15" s="211">
        <v>4110</v>
      </c>
      <c r="AJ15" s="211">
        <v>571</v>
      </c>
      <c r="AK15" s="212">
        <v>11.106560202900001</v>
      </c>
      <c r="AL15" s="213">
        <v>1</v>
      </c>
      <c r="AM15" s="214">
        <f t="shared" si="0"/>
        <v>11.106560202900001</v>
      </c>
      <c r="AN15" s="214">
        <v>3.85</v>
      </c>
      <c r="AO15" s="214">
        <v>0.14000000000000001</v>
      </c>
      <c r="AP15" s="214">
        <f t="shared" si="1"/>
        <v>42.760256781165005</v>
      </c>
      <c r="AQ15" s="214">
        <f t="shared" si="2"/>
        <v>1.5549184284060003</v>
      </c>
      <c r="AR15" s="213">
        <v>0.99</v>
      </c>
      <c r="AS15" s="213">
        <v>0.98</v>
      </c>
      <c r="AT15" s="214">
        <f t="shared" si="3"/>
        <v>42.332654213353351</v>
      </c>
      <c r="AU15" s="214">
        <f t="shared" si="4"/>
        <v>1.5238200598378802</v>
      </c>
    </row>
    <row r="16" spans="1:47" s="210" customFormat="1">
      <c r="A16" s="211">
        <v>25</v>
      </c>
      <c r="B16" s="211" t="s">
        <v>170</v>
      </c>
      <c r="C16" s="211" t="s">
        <v>186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101</v>
      </c>
      <c r="K16" s="211">
        <v>0</v>
      </c>
      <c r="L16" s="211">
        <v>21</v>
      </c>
      <c r="M16" s="212">
        <v>-81.328190000000006</v>
      </c>
      <c r="N16" s="212">
        <v>28.823720000000002</v>
      </c>
      <c r="O16" s="211" t="s">
        <v>167</v>
      </c>
      <c r="P16" s="211" t="s">
        <v>59</v>
      </c>
      <c r="Q16" s="211" t="s">
        <v>185</v>
      </c>
      <c r="R16" s="212">
        <v>32.4</v>
      </c>
      <c r="S16" s="212">
        <v>23.28</v>
      </c>
      <c r="T16" s="211" t="s">
        <v>61</v>
      </c>
      <c r="U16" s="211"/>
      <c r="V16" s="211"/>
      <c r="W16" s="211"/>
      <c r="X16" s="211"/>
      <c r="Y16" s="211"/>
      <c r="Z16" s="211" t="s">
        <v>165</v>
      </c>
      <c r="AA16" s="211" t="s">
        <v>63</v>
      </c>
      <c r="AB16" s="211" t="s">
        <v>164</v>
      </c>
      <c r="AC16" s="211" t="s">
        <v>184</v>
      </c>
      <c r="AD16" s="211" t="s">
        <v>175</v>
      </c>
      <c r="AE16" s="211">
        <v>7</v>
      </c>
      <c r="AF16" s="211" t="s">
        <v>180</v>
      </c>
      <c r="AG16" s="211">
        <v>11</v>
      </c>
      <c r="AH16" s="211">
        <v>4110</v>
      </c>
      <c r="AI16" s="211">
        <v>4110</v>
      </c>
      <c r="AJ16" s="211">
        <v>631</v>
      </c>
      <c r="AK16" s="212">
        <v>0.80343391861199998</v>
      </c>
      <c r="AL16" s="213">
        <v>1</v>
      </c>
      <c r="AM16" s="214">
        <f t="shared" si="0"/>
        <v>0.80343391861199998</v>
      </c>
      <c r="AN16" s="214">
        <v>3.2994349999999999</v>
      </c>
      <c r="AO16" s="214">
        <v>0.11773699999999999</v>
      </c>
      <c r="AP16" s="214">
        <f t="shared" si="1"/>
        <v>2.6508779912555842</v>
      </c>
      <c r="AQ16" s="214">
        <f t="shared" si="2"/>
        <v>9.4593899275621035E-2</v>
      </c>
      <c r="AR16" s="213">
        <v>0.93</v>
      </c>
      <c r="AS16" s="213">
        <v>0.92</v>
      </c>
      <c r="AT16" s="214">
        <f t="shared" si="3"/>
        <v>2.4653165318676935</v>
      </c>
      <c r="AU16" s="214">
        <f t="shared" si="4"/>
        <v>8.7026387333571362E-2</v>
      </c>
    </row>
    <row r="17" spans="1:47" s="210" customFormat="1">
      <c r="A17" s="211">
        <v>25</v>
      </c>
      <c r="B17" s="211" t="s">
        <v>170</v>
      </c>
      <c r="C17" s="211" t="s">
        <v>186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101</v>
      </c>
      <c r="K17" s="211">
        <v>0</v>
      </c>
      <c r="L17" s="211">
        <v>21</v>
      </c>
      <c r="M17" s="212">
        <v>-81.328190000000006</v>
      </c>
      <c r="N17" s="212">
        <v>28.823720000000002</v>
      </c>
      <c r="O17" s="211" t="s">
        <v>167</v>
      </c>
      <c r="P17" s="211" t="s">
        <v>59</v>
      </c>
      <c r="Q17" s="211" t="s">
        <v>185</v>
      </c>
      <c r="R17" s="212">
        <v>32.4</v>
      </c>
      <c r="S17" s="212">
        <v>23.28</v>
      </c>
      <c r="T17" s="211" t="s">
        <v>61</v>
      </c>
      <c r="U17" s="211"/>
      <c r="V17" s="211"/>
      <c r="W17" s="211"/>
      <c r="X17" s="211"/>
      <c r="Y17" s="211"/>
      <c r="Z17" s="211" t="s">
        <v>165</v>
      </c>
      <c r="AA17" s="211" t="s">
        <v>63</v>
      </c>
      <c r="AB17" s="211" t="s">
        <v>164</v>
      </c>
      <c r="AC17" s="211" t="s">
        <v>184</v>
      </c>
      <c r="AD17" s="211" t="s">
        <v>190</v>
      </c>
      <c r="AE17" s="211">
        <v>9</v>
      </c>
      <c r="AF17" s="211" t="s">
        <v>180</v>
      </c>
      <c r="AG17" s="211">
        <v>11</v>
      </c>
      <c r="AH17" s="211">
        <v>4110</v>
      </c>
      <c r="AI17" s="211">
        <v>4110</v>
      </c>
      <c r="AJ17" s="211">
        <v>671</v>
      </c>
      <c r="AK17" s="212">
        <v>0.83457918383399998</v>
      </c>
      <c r="AL17" s="213">
        <v>1</v>
      </c>
      <c r="AM17" s="214">
        <f t="shared" si="0"/>
        <v>0.83457918383399998</v>
      </c>
      <c r="AN17" s="214">
        <v>3.6122299999999998</v>
      </c>
      <c r="AO17" s="214">
        <v>0.12392300000000001</v>
      </c>
      <c r="AP17" s="214">
        <f t="shared" si="1"/>
        <v>3.0146919652206896</v>
      </c>
      <c r="AQ17" s="214">
        <f t="shared" si="2"/>
        <v>0.10342355619826078</v>
      </c>
      <c r="AR17" s="213">
        <v>0.99</v>
      </c>
      <c r="AS17" s="213">
        <v>0.99</v>
      </c>
      <c r="AT17" s="214">
        <f t="shared" si="3"/>
        <v>2.9845450455684825</v>
      </c>
      <c r="AU17" s="214">
        <f t="shared" si="4"/>
        <v>0.10238932063627817</v>
      </c>
    </row>
    <row r="18" spans="1:47" s="210" customFormat="1">
      <c r="A18" s="211">
        <v>25</v>
      </c>
      <c r="B18" s="211" t="s">
        <v>170</v>
      </c>
      <c r="C18" s="211" t="s">
        <v>186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101</v>
      </c>
      <c r="K18" s="211">
        <v>0</v>
      </c>
      <c r="L18" s="211">
        <v>21</v>
      </c>
      <c r="M18" s="212">
        <v>-81.328190000000006</v>
      </c>
      <c r="N18" s="212">
        <v>28.823720000000002</v>
      </c>
      <c r="O18" s="211" t="s">
        <v>167</v>
      </c>
      <c r="P18" s="211" t="s">
        <v>59</v>
      </c>
      <c r="Q18" s="211" t="s">
        <v>185</v>
      </c>
      <c r="R18" s="212">
        <v>32.4</v>
      </c>
      <c r="S18" s="212">
        <v>23.28</v>
      </c>
      <c r="T18" s="211" t="s">
        <v>61</v>
      </c>
      <c r="U18" s="211"/>
      <c r="V18" s="211"/>
      <c r="W18" s="211"/>
      <c r="X18" s="211"/>
      <c r="Y18" s="211"/>
      <c r="Z18" s="211" t="s">
        <v>165</v>
      </c>
      <c r="AA18" s="211" t="s">
        <v>63</v>
      </c>
      <c r="AB18" s="211" t="s">
        <v>164</v>
      </c>
      <c r="AC18" s="211" t="s">
        <v>184</v>
      </c>
      <c r="AD18" s="211" t="s">
        <v>175</v>
      </c>
      <c r="AE18" s="211">
        <v>7</v>
      </c>
      <c r="AF18" s="211" t="s">
        <v>180</v>
      </c>
      <c r="AG18" s="211">
        <v>11</v>
      </c>
      <c r="AH18" s="211">
        <v>4110</v>
      </c>
      <c r="AI18" s="211">
        <v>4110</v>
      </c>
      <c r="AJ18" s="211">
        <v>631</v>
      </c>
      <c r="AK18" s="212">
        <v>0.77254567466699997</v>
      </c>
      <c r="AL18" s="213">
        <v>1</v>
      </c>
      <c r="AM18" s="214">
        <f t="shared" si="0"/>
        <v>0.77254567466699997</v>
      </c>
      <c r="AN18" s="214">
        <v>3.2994349999999999</v>
      </c>
      <c r="AO18" s="214">
        <v>0.11773699999999999</v>
      </c>
      <c r="AP18" s="214">
        <f t="shared" si="1"/>
        <v>2.5489642380949129</v>
      </c>
      <c r="AQ18" s="214">
        <f t="shared" si="2"/>
        <v>9.0957210098268571E-2</v>
      </c>
      <c r="AR18" s="213">
        <v>0.93</v>
      </c>
      <c r="AS18" s="213">
        <v>0.92</v>
      </c>
      <c r="AT18" s="214">
        <f t="shared" si="3"/>
        <v>2.370536741428269</v>
      </c>
      <c r="AU18" s="214">
        <f t="shared" si="4"/>
        <v>8.3680633290407092E-2</v>
      </c>
    </row>
    <row r="19" spans="1:47" s="210" customFormat="1">
      <c r="A19" s="211">
        <v>25</v>
      </c>
      <c r="B19" s="211" t="s">
        <v>170</v>
      </c>
      <c r="C19" s="211" t="s">
        <v>186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101</v>
      </c>
      <c r="K19" s="211">
        <v>0</v>
      </c>
      <c r="L19" s="211">
        <v>21</v>
      </c>
      <c r="M19" s="212">
        <v>-81.328190000000006</v>
      </c>
      <c r="N19" s="212">
        <v>28.823720000000002</v>
      </c>
      <c r="O19" s="211" t="s">
        <v>167</v>
      </c>
      <c r="P19" s="211" t="s">
        <v>59</v>
      </c>
      <c r="Q19" s="211" t="s">
        <v>185</v>
      </c>
      <c r="R19" s="212">
        <v>32.4</v>
      </c>
      <c r="S19" s="212">
        <v>23.28</v>
      </c>
      <c r="T19" s="211" t="s">
        <v>61</v>
      </c>
      <c r="U19" s="211"/>
      <c r="V19" s="211"/>
      <c r="W19" s="211"/>
      <c r="X19" s="211"/>
      <c r="Y19" s="211"/>
      <c r="Z19" s="211" t="s">
        <v>165</v>
      </c>
      <c r="AA19" s="211" t="s">
        <v>63</v>
      </c>
      <c r="AB19" s="211" t="s">
        <v>164</v>
      </c>
      <c r="AC19" s="211" t="s">
        <v>184</v>
      </c>
      <c r="AD19" s="211" t="s">
        <v>175</v>
      </c>
      <c r="AE19" s="211">
        <v>7</v>
      </c>
      <c r="AF19" s="211" t="s">
        <v>161</v>
      </c>
      <c r="AG19" s="211">
        <v>4</v>
      </c>
      <c r="AH19" s="211">
        <v>8140</v>
      </c>
      <c r="AI19" s="211">
        <v>8140</v>
      </c>
      <c r="AJ19" s="211">
        <v>624</v>
      </c>
      <c r="AK19" s="212">
        <v>1.30166005887</v>
      </c>
      <c r="AL19" s="213">
        <v>1</v>
      </c>
      <c r="AM19" s="214">
        <f t="shared" si="0"/>
        <v>1.30166005887</v>
      </c>
      <c r="AN19" s="214">
        <v>8.9435769999999994</v>
      </c>
      <c r="AO19" s="214">
        <v>1.3322039999999999</v>
      </c>
      <c r="AP19" s="214">
        <f t="shared" si="1"/>
        <v>11.641496964328377</v>
      </c>
      <c r="AQ19" s="214">
        <f t="shared" si="2"/>
        <v>1.7340767370668495</v>
      </c>
      <c r="AR19" s="213">
        <v>0.93</v>
      </c>
      <c r="AS19" s="213">
        <v>0.92</v>
      </c>
      <c r="AT19" s="214">
        <f t="shared" si="3"/>
        <v>10.826592176825391</v>
      </c>
      <c r="AU19" s="214">
        <f t="shared" si="4"/>
        <v>1.5953505981015017</v>
      </c>
    </row>
    <row r="20" spans="1:47" s="210" customFormat="1">
      <c r="A20" s="211">
        <v>25</v>
      </c>
      <c r="B20" s="211" t="s">
        <v>170</v>
      </c>
      <c r="C20" s="211" t="s">
        <v>186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101</v>
      </c>
      <c r="K20" s="211">
        <v>0</v>
      </c>
      <c r="L20" s="211">
        <v>21</v>
      </c>
      <c r="M20" s="212">
        <v>-81.328190000000006</v>
      </c>
      <c r="N20" s="212">
        <v>28.823720000000002</v>
      </c>
      <c r="O20" s="211" t="s">
        <v>167</v>
      </c>
      <c r="P20" s="211" t="s">
        <v>59</v>
      </c>
      <c r="Q20" s="211" t="s">
        <v>185</v>
      </c>
      <c r="R20" s="212">
        <v>32.4</v>
      </c>
      <c r="S20" s="212">
        <v>23.28</v>
      </c>
      <c r="T20" s="211" t="s">
        <v>61</v>
      </c>
      <c r="U20" s="211"/>
      <c r="V20" s="211"/>
      <c r="W20" s="211"/>
      <c r="X20" s="211"/>
      <c r="Y20" s="211"/>
      <c r="Z20" s="211" t="s">
        <v>165</v>
      </c>
      <c r="AA20" s="211" t="s">
        <v>63</v>
      </c>
      <c r="AB20" s="211" t="s">
        <v>164</v>
      </c>
      <c r="AC20" s="211" t="s">
        <v>184</v>
      </c>
      <c r="AD20" s="211" t="s">
        <v>175</v>
      </c>
      <c r="AE20" s="211">
        <v>7</v>
      </c>
      <c r="AF20" s="211" t="s">
        <v>180</v>
      </c>
      <c r="AG20" s="211">
        <v>11</v>
      </c>
      <c r="AH20" s="211">
        <v>4110</v>
      </c>
      <c r="AI20" s="211">
        <v>4110</v>
      </c>
      <c r="AJ20" s="211">
        <v>631</v>
      </c>
      <c r="AK20" s="212">
        <v>1.64286742546</v>
      </c>
      <c r="AL20" s="213">
        <v>1</v>
      </c>
      <c r="AM20" s="214">
        <f t="shared" si="0"/>
        <v>1.64286742546</v>
      </c>
      <c r="AN20" s="214">
        <v>3.2994349999999999</v>
      </c>
      <c r="AO20" s="214">
        <v>0.11773699999999999</v>
      </c>
      <c r="AP20" s="214">
        <f t="shared" si="1"/>
        <v>5.4205342839226152</v>
      </c>
      <c r="AQ20" s="214">
        <f t="shared" si="2"/>
        <v>0.19342628207138401</v>
      </c>
      <c r="AR20" s="213">
        <v>0.93</v>
      </c>
      <c r="AS20" s="213">
        <v>0.92</v>
      </c>
      <c r="AT20" s="214">
        <f t="shared" si="3"/>
        <v>5.0410968840480326</v>
      </c>
      <c r="AU20" s="214">
        <f t="shared" si="4"/>
        <v>0.1779521795056733</v>
      </c>
    </row>
    <row r="21" spans="1:47" s="210" customFormat="1">
      <c r="A21" s="211">
        <v>25</v>
      </c>
      <c r="B21" s="211" t="s">
        <v>170</v>
      </c>
      <c r="C21" s="211" t="s">
        <v>186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101</v>
      </c>
      <c r="K21" s="211">
        <v>0</v>
      </c>
      <c r="L21" s="211">
        <v>21</v>
      </c>
      <c r="M21" s="212">
        <v>-81.328190000000006</v>
      </c>
      <c r="N21" s="212">
        <v>28.823720000000002</v>
      </c>
      <c r="O21" s="211" t="s">
        <v>167</v>
      </c>
      <c r="P21" s="211" t="s">
        <v>59</v>
      </c>
      <c r="Q21" s="211" t="s">
        <v>185</v>
      </c>
      <c r="R21" s="212">
        <v>32.4</v>
      </c>
      <c r="S21" s="212">
        <v>23.28</v>
      </c>
      <c r="T21" s="211" t="s">
        <v>61</v>
      </c>
      <c r="U21" s="211"/>
      <c r="V21" s="211"/>
      <c r="W21" s="211"/>
      <c r="X21" s="211"/>
      <c r="Y21" s="211"/>
      <c r="Z21" s="211" t="s">
        <v>165</v>
      </c>
      <c r="AA21" s="211" t="s">
        <v>63</v>
      </c>
      <c r="AB21" s="211" t="s">
        <v>164</v>
      </c>
      <c r="AC21" s="211" t="s">
        <v>184</v>
      </c>
      <c r="AD21" s="211" t="s">
        <v>187</v>
      </c>
      <c r="AE21" s="211">
        <v>4</v>
      </c>
      <c r="AF21" s="211" t="s">
        <v>180</v>
      </c>
      <c r="AG21" s="211">
        <v>11</v>
      </c>
      <c r="AH21" s="211">
        <v>4110</v>
      </c>
      <c r="AI21" s="211">
        <v>4110</v>
      </c>
      <c r="AJ21" s="211">
        <v>571</v>
      </c>
      <c r="AK21" s="212">
        <v>8.1343835860100004E-5</v>
      </c>
      <c r="AL21" s="213">
        <v>1</v>
      </c>
      <c r="AM21" s="214">
        <f t="shared" si="0"/>
        <v>8.1343835860100004E-5</v>
      </c>
      <c r="AN21" s="214">
        <v>3.85</v>
      </c>
      <c r="AO21" s="214">
        <v>0.14000000000000001</v>
      </c>
      <c r="AP21" s="214">
        <f t="shared" si="1"/>
        <v>3.1317376806138503E-4</v>
      </c>
      <c r="AQ21" s="214">
        <f t="shared" si="2"/>
        <v>1.1388137020414002E-5</v>
      </c>
      <c r="AR21" s="213">
        <v>0.99</v>
      </c>
      <c r="AS21" s="213">
        <v>0.98</v>
      </c>
      <c r="AT21" s="214">
        <f t="shared" si="3"/>
        <v>3.1004203038077121E-4</v>
      </c>
      <c r="AU21" s="214">
        <f t="shared" si="4"/>
        <v>1.1160374280005722E-5</v>
      </c>
    </row>
    <row r="22" spans="1:47" s="210" customFormat="1">
      <c r="A22" s="211">
        <v>25</v>
      </c>
      <c r="B22" s="211" t="s">
        <v>170</v>
      </c>
      <c r="C22" s="211" t="s">
        <v>186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101</v>
      </c>
      <c r="K22" s="211">
        <v>0</v>
      </c>
      <c r="L22" s="211">
        <v>21</v>
      </c>
      <c r="M22" s="212">
        <v>-81.328190000000006</v>
      </c>
      <c r="N22" s="212">
        <v>28.823720000000002</v>
      </c>
      <c r="O22" s="211" t="s">
        <v>167</v>
      </c>
      <c r="P22" s="211" t="s">
        <v>59</v>
      </c>
      <c r="Q22" s="211" t="s">
        <v>185</v>
      </c>
      <c r="R22" s="212">
        <v>32.4</v>
      </c>
      <c r="S22" s="212">
        <v>23.28</v>
      </c>
      <c r="T22" s="211" t="s">
        <v>61</v>
      </c>
      <c r="U22" s="211"/>
      <c r="V22" s="211"/>
      <c r="W22" s="211"/>
      <c r="X22" s="211"/>
      <c r="Y22" s="211"/>
      <c r="Z22" s="211" t="s">
        <v>165</v>
      </c>
      <c r="AA22" s="211" t="s">
        <v>63</v>
      </c>
      <c r="AB22" s="211" t="s">
        <v>164</v>
      </c>
      <c r="AC22" s="211" t="s">
        <v>184</v>
      </c>
      <c r="AD22" s="211" t="s">
        <v>175</v>
      </c>
      <c r="AE22" s="211">
        <v>7</v>
      </c>
      <c r="AF22" s="211" t="s">
        <v>161</v>
      </c>
      <c r="AG22" s="211">
        <v>4</v>
      </c>
      <c r="AH22" s="211">
        <v>8140</v>
      </c>
      <c r="AI22" s="211">
        <v>8140</v>
      </c>
      <c r="AJ22" s="211">
        <v>624</v>
      </c>
      <c r="AK22" s="212">
        <v>1.22226094017</v>
      </c>
      <c r="AL22" s="213">
        <v>1</v>
      </c>
      <c r="AM22" s="214">
        <f t="shared" si="0"/>
        <v>1.22226094017</v>
      </c>
      <c r="AN22" s="214">
        <v>8.9435769999999994</v>
      </c>
      <c r="AO22" s="214">
        <v>1.3322039999999999</v>
      </c>
      <c r="AP22" s="214">
        <f t="shared" si="1"/>
        <v>10.931384832502788</v>
      </c>
      <c r="AQ22" s="214">
        <f t="shared" si="2"/>
        <v>1.6283009135382345</v>
      </c>
      <c r="AR22" s="213">
        <v>0.93</v>
      </c>
      <c r="AS22" s="213">
        <v>0.92</v>
      </c>
      <c r="AT22" s="214">
        <f t="shared" si="3"/>
        <v>10.166187894227594</v>
      </c>
      <c r="AU22" s="214">
        <f t="shared" si="4"/>
        <v>1.4980368404551758</v>
      </c>
    </row>
    <row r="23" spans="1:47" s="210" customFormat="1">
      <c r="A23" s="211">
        <v>25</v>
      </c>
      <c r="B23" s="211" t="s">
        <v>170</v>
      </c>
      <c r="C23" s="211" t="s">
        <v>186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101</v>
      </c>
      <c r="K23" s="211">
        <v>0</v>
      </c>
      <c r="L23" s="211">
        <v>21</v>
      </c>
      <c r="M23" s="212">
        <v>-81.328190000000006</v>
      </c>
      <c r="N23" s="212">
        <v>28.823720000000002</v>
      </c>
      <c r="O23" s="211" t="s">
        <v>167</v>
      </c>
      <c r="P23" s="211" t="s">
        <v>59</v>
      </c>
      <c r="Q23" s="211" t="s">
        <v>185</v>
      </c>
      <c r="R23" s="212">
        <v>32.4</v>
      </c>
      <c r="S23" s="212">
        <v>23.28</v>
      </c>
      <c r="T23" s="211" t="s">
        <v>61</v>
      </c>
      <c r="U23" s="211"/>
      <c r="V23" s="211"/>
      <c r="W23" s="211"/>
      <c r="X23" s="211"/>
      <c r="Y23" s="211"/>
      <c r="Z23" s="211" t="s">
        <v>165</v>
      </c>
      <c r="AA23" s="211" t="s">
        <v>63</v>
      </c>
      <c r="AB23" s="211" t="s">
        <v>164</v>
      </c>
      <c r="AC23" s="211" t="s">
        <v>184</v>
      </c>
      <c r="AD23" s="211" t="s">
        <v>175</v>
      </c>
      <c r="AE23" s="211">
        <v>7</v>
      </c>
      <c r="AF23" s="211" t="s">
        <v>180</v>
      </c>
      <c r="AG23" s="211">
        <v>11</v>
      </c>
      <c r="AH23" s="211">
        <v>4110</v>
      </c>
      <c r="AI23" s="211">
        <v>4110</v>
      </c>
      <c r="AJ23" s="211">
        <v>631</v>
      </c>
      <c r="AK23" s="212">
        <v>0.91996858462599995</v>
      </c>
      <c r="AL23" s="213">
        <v>1</v>
      </c>
      <c r="AM23" s="214">
        <f t="shared" si="0"/>
        <v>0.91996858462599995</v>
      </c>
      <c r="AN23" s="214">
        <v>3.2994349999999999</v>
      </c>
      <c r="AO23" s="214">
        <v>0.11773699999999999</v>
      </c>
      <c r="AP23" s="214">
        <f t="shared" si="1"/>
        <v>3.0353765470154861</v>
      </c>
      <c r="AQ23" s="214">
        <f t="shared" si="2"/>
        <v>0.10831434124811135</v>
      </c>
      <c r="AR23" s="213">
        <v>0.93</v>
      </c>
      <c r="AS23" s="213">
        <v>0.92</v>
      </c>
      <c r="AT23" s="214">
        <f t="shared" si="3"/>
        <v>2.8229001887244021</v>
      </c>
      <c r="AU23" s="214">
        <f t="shared" si="4"/>
        <v>9.9649193948262438E-2</v>
      </c>
    </row>
    <row r="24" spans="1:47" s="210" customFormat="1">
      <c r="A24" s="211">
        <v>25</v>
      </c>
      <c r="B24" s="211" t="s">
        <v>170</v>
      </c>
      <c r="C24" s="211" t="s">
        <v>186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101</v>
      </c>
      <c r="K24" s="211">
        <v>0</v>
      </c>
      <c r="L24" s="211">
        <v>21</v>
      </c>
      <c r="M24" s="212">
        <v>-81.328190000000006</v>
      </c>
      <c r="N24" s="212">
        <v>28.823720000000002</v>
      </c>
      <c r="O24" s="211" t="s">
        <v>167</v>
      </c>
      <c r="P24" s="211" t="s">
        <v>59</v>
      </c>
      <c r="Q24" s="211" t="s">
        <v>185</v>
      </c>
      <c r="R24" s="212">
        <v>32.4</v>
      </c>
      <c r="S24" s="212">
        <v>23.28</v>
      </c>
      <c r="T24" s="211" t="s">
        <v>61</v>
      </c>
      <c r="U24" s="211"/>
      <c r="V24" s="211"/>
      <c r="W24" s="211"/>
      <c r="X24" s="211"/>
      <c r="Y24" s="211"/>
      <c r="Z24" s="211" t="s">
        <v>165</v>
      </c>
      <c r="AA24" s="211" t="s">
        <v>63</v>
      </c>
      <c r="AB24" s="211" t="s">
        <v>164</v>
      </c>
      <c r="AC24" s="211" t="s">
        <v>184</v>
      </c>
      <c r="AD24" s="211" t="s">
        <v>190</v>
      </c>
      <c r="AE24" s="211">
        <v>9</v>
      </c>
      <c r="AF24" s="211" t="s">
        <v>161</v>
      </c>
      <c r="AG24" s="211">
        <v>4</v>
      </c>
      <c r="AH24" s="211">
        <v>1550</v>
      </c>
      <c r="AI24" s="211">
        <v>1550</v>
      </c>
      <c r="AJ24" s="211">
        <v>664</v>
      </c>
      <c r="AK24" s="212">
        <v>1.7087498809800001E-2</v>
      </c>
      <c r="AL24" s="213">
        <v>1</v>
      </c>
      <c r="AM24" s="214">
        <f t="shared" si="0"/>
        <v>1.7087498809800001E-2</v>
      </c>
      <c r="AN24" s="214">
        <v>8.7747869999999999</v>
      </c>
      <c r="AO24" s="214">
        <v>1.286198</v>
      </c>
      <c r="AP24" s="214">
        <f t="shared" si="1"/>
        <v>0.14993916241874852</v>
      </c>
      <c r="AQ24" s="214">
        <f t="shared" si="2"/>
        <v>2.197790679416714E-2</v>
      </c>
      <c r="AR24" s="213">
        <v>0.99</v>
      </c>
      <c r="AS24" s="213">
        <v>0.99</v>
      </c>
      <c r="AT24" s="214">
        <f t="shared" si="3"/>
        <v>0.14843977079456103</v>
      </c>
      <c r="AU24" s="214">
        <f t="shared" si="4"/>
        <v>2.1758127726225467E-2</v>
      </c>
    </row>
    <row r="25" spans="1:47" s="210" customFormat="1">
      <c r="A25" s="211">
        <v>25</v>
      </c>
      <c r="B25" s="211" t="s">
        <v>170</v>
      </c>
      <c r="C25" s="211" t="s">
        <v>186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101</v>
      </c>
      <c r="K25" s="211">
        <v>0</v>
      </c>
      <c r="L25" s="211">
        <v>21</v>
      </c>
      <c r="M25" s="212">
        <v>-81.328190000000006</v>
      </c>
      <c r="N25" s="212">
        <v>28.823720000000002</v>
      </c>
      <c r="O25" s="211" t="s">
        <v>167</v>
      </c>
      <c r="P25" s="211" t="s">
        <v>59</v>
      </c>
      <c r="Q25" s="211" t="s">
        <v>185</v>
      </c>
      <c r="R25" s="212">
        <v>32.4</v>
      </c>
      <c r="S25" s="212">
        <v>23.28</v>
      </c>
      <c r="T25" s="211" t="s">
        <v>61</v>
      </c>
      <c r="U25" s="211"/>
      <c r="V25" s="211"/>
      <c r="W25" s="211"/>
      <c r="X25" s="211"/>
      <c r="Y25" s="211"/>
      <c r="Z25" s="211" t="s">
        <v>165</v>
      </c>
      <c r="AA25" s="211" t="s">
        <v>63</v>
      </c>
      <c r="AB25" s="211" t="s">
        <v>164</v>
      </c>
      <c r="AC25" s="211" t="s">
        <v>184</v>
      </c>
      <c r="AD25" s="211" t="s">
        <v>190</v>
      </c>
      <c r="AE25" s="211">
        <v>9</v>
      </c>
      <c r="AF25" s="211" t="s">
        <v>172</v>
      </c>
      <c r="AG25" s="211">
        <v>6</v>
      </c>
      <c r="AH25" s="211">
        <v>8320</v>
      </c>
      <c r="AI25" s="211">
        <v>8320</v>
      </c>
      <c r="AJ25" s="211">
        <v>666</v>
      </c>
      <c r="AK25" s="212">
        <v>1.1954962739900001E-5</v>
      </c>
      <c r="AL25" s="213">
        <v>1</v>
      </c>
      <c r="AM25" s="214">
        <f t="shared" si="0"/>
        <v>1.1954962739900001E-5</v>
      </c>
      <c r="AN25" s="214">
        <v>4.2063959999999998</v>
      </c>
      <c r="AO25" s="214">
        <v>0.15764300000000001</v>
      </c>
      <c r="AP25" s="214">
        <f t="shared" si="1"/>
        <v>5.02873074492644E-5</v>
      </c>
      <c r="AQ25" s="214">
        <f t="shared" si="2"/>
        <v>1.8846161912060559E-6</v>
      </c>
      <c r="AR25" s="213">
        <v>0.99</v>
      </c>
      <c r="AS25" s="213">
        <v>0.99</v>
      </c>
      <c r="AT25" s="214">
        <f t="shared" si="3"/>
        <v>4.9784434374771757E-5</v>
      </c>
      <c r="AU25" s="214">
        <f t="shared" si="4"/>
        <v>1.8657700292939954E-6</v>
      </c>
    </row>
    <row r="26" spans="1:47" s="210" customFormat="1">
      <c r="A26" s="211">
        <v>25</v>
      </c>
      <c r="B26" s="211" t="s">
        <v>170</v>
      </c>
      <c r="C26" s="211" t="s">
        <v>186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101</v>
      </c>
      <c r="K26" s="211">
        <v>0</v>
      </c>
      <c r="L26" s="211">
        <v>21</v>
      </c>
      <c r="M26" s="212">
        <v>-81.328190000000006</v>
      </c>
      <c r="N26" s="212">
        <v>28.823720000000002</v>
      </c>
      <c r="O26" s="211" t="s">
        <v>167</v>
      </c>
      <c r="P26" s="211" t="s">
        <v>59</v>
      </c>
      <c r="Q26" s="211" t="s">
        <v>185</v>
      </c>
      <c r="R26" s="212">
        <v>32.4</v>
      </c>
      <c r="S26" s="212">
        <v>23.28</v>
      </c>
      <c r="T26" s="211" t="s">
        <v>61</v>
      </c>
      <c r="U26" s="211"/>
      <c r="V26" s="211"/>
      <c r="W26" s="211"/>
      <c r="X26" s="211"/>
      <c r="Y26" s="211"/>
      <c r="Z26" s="211" t="s">
        <v>165</v>
      </c>
      <c r="AA26" s="211" t="s">
        <v>63</v>
      </c>
      <c r="AB26" s="211" t="s">
        <v>164</v>
      </c>
      <c r="AC26" s="211" t="s">
        <v>184</v>
      </c>
      <c r="AD26" s="211" t="s">
        <v>187</v>
      </c>
      <c r="AE26" s="211">
        <v>4</v>
      </c>
      <c r="AF26" s="211" t="s">
        <v>161</v>
      </c>
      <c r="AG26" s="211">
        <v>4</v>
      </c>
      <c r="AH26" s="211">
        <v>8140</v>
      </c>
      <c r="AI26" s="211">
        <v>8140</v>
      </c>
      <c r="AJ26" s="211">
        <v>564</v>
      </c>
      <c r="AK26" s="212">
        <v>3.5148456602100003E-2</v>
      </c>
      <c r="AL26" s="213">
        <v>1</v>
      </c>
      <c r="AM26" s="214">
        <f t="shared" si="0"/>
        <v>3.5148456602100003E-2</v>
      </c>
      <c r="AN26" s="214">
        <v>11.39</v>
      </c>
      <c r="AO26" s="214">
        <v>1.78</v>
      </c>
      <c r="AP26" s="214">
        <f t="shared" si="1"/>
        <v>0.40034092069791904</v>
      </c>
      <c r="AQ26" s="214">
        <f t="shared" si="2"/>
        <v>6.2564252751738006E-2</v>
      </c>
      <c r="AR26" s="213">
        <v>0.99</v>
      </c>
      <c r="AS26" s="213">
        <v>0.98</v>
      </c>
      <c r="AT26" s="214">
        <f t="shared" si="3"/>
        <v>0.39633751149093988</v>
      </c>
      <c r="AU26" s="214">
        <f t="shared" si="4"/>
        <v>6.1312967696703247E-2</v>
      </c>
    </row>
    <row r="27" spans="1:47" s="210" customFormat="1">
      <c r="A27" s="211">
        <v>25</v>
      </c>
      <c r="B27" s="211" t="s">
        <v>170</v>
      </c>
      <c r="C27" s="211" t="s">
        <v>186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101</v>
      </c>
      <c r="K27" s="211">
        <v>0</v>
      </c>
      <c r="L27" s="211">
        <v>21</v>
      </c>
      <c r="M27" s="212">
        <v>-81.328190000000006</v>
      </c>
      <c r="N27" s="212">
        <v>28.823720000000002</v>
      </c>
      <c r="O27" s="211" t="s">
        <v>167</v>
      </c>
      <c r="P27" s="211" t="s">
        <v>59</v>
      </c>
      <c r="Q27" s="211" t="s">
        <v>185</v>
      </c>
      <c r="R27" s="212">
        <v>32.4</v>
      </c>
      <c r="S27" s="212">
        <v>23.28</v>
      </c>
      <c r="T27" s="211" t="s">
        <v>61</v>
      </c>
      <c r="U27" s="211"/>
      <c r="V27" s="211"/>
      <c r="W27" s="211"/>
      <c r="X27" s="211"/>
      <c r="Y27" s="211"/>
      <c r="Z27" s="211" t="s">
        <v>165</v>
      </c>
      <c r="AA27" s="211" t="s">
        <v>63</v>
      </c>
      <c r="AB27" s="211" t="s">
        <v>164</v>
      </c>
      <c r="AC27" s="211" t="s">
        <v>184</v>
      </c>
      <c r="AD27" s="211" t="s">
        <v>175</v>
      </c>
      <c r="AE27" s="211">
        <v>7</v>
      </c>
      <c r="AF27" s="211" t="s">
        <v>161</v>
      </c>
      <c r="AG27" s="211">
        <v>4</v>
      </c>
      <c r="AH27" s="211">
        <v>8140</v>
      </c>
      <c r="AI27" s="211">
        <v>8140</v>
      </c>
      <c r="AJ27" s="211">
        <v>624</v>
      </c>
      <c r="AK27" s="212">
        <v>2.3912038313499999</v>
      </c>
      <c r="AL27" s="213">
        <v>1</v>
      </c>
      <c r="AM27" s="214">
        <f t="shared" si="0"/>
        <v>2.3912038313499999</v>
      </c>
      <c r="AN27" s="214">
        <v>8.9435769999999994</v>
      </c>
      <c r="AO27" s="214">
        <v>1.3322039999999999</v>
      </c>
      <c r="AP27" s="214">
        <f t="shared" si="1"/>
        <v>21.385915588373738</v>
      </c>
      <c r="AQ27" s="214">
        <f t="shared" si="2"/>
        <v>3.185571308939795</v>
      </c>
      <c r="AR27" s="213">
        <v>0.93</v>
      </c>
      <c r="AS27" s="213">
        <v>0.92</v>
      </c>
      <c r="AT27" s="214">
        <f t="shared" si="3"/>
        <v>19.888901497187579</v>
      </c>
      <c r="AU27" s="214">
        <f t="shared" si="4"/>
        <v>2.9307256042246115</v>
      </c>
    </row>
    <row r="28" spans="1:47" s="210" customFormat="1">
      <c r="A28" s="211">
        <v>25</v>
      </c>
      <c r="B28" s="211" t="s">
        <v>170</v>
      </c>
      <c r="C28" s="211" t="s">
        <v>186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101</v>
      </c>
      <c r="K28" s="211">
        <v>0</v>
      </c>
      <c r="L28" s="211">
        <v>21</v>
      </c>
      <c r="M28" s="212">
        <v>-81.328190000000006</v>
      </c>
      <c r="N28" s="212">
        <v>28.823720000000002</v>
      </c>
      <c r="O28" s="211" t="s">
        <v>167</v>
      </c>
      <c r="P28" s="211" t="s">
        <v>59</v>
      </c>
      <c r="Q28" s="211" t="s">
        <v>185</v>
      </c>
      <c r="R28" s="212">
        <v>32.4</v>
      </c>
      <c r="S28" s="212">
        <v>23.28</v>
      </c>
      <c r="T28" s="211" t="s">
        <v>61</v>
      </c>
      <c r="U28" s="211"/>
      <c r="V28" s="211"/>
      <c r="W28" s="211"/>
      <c r="X28" s="211"/>
      <c r="Y28" s="211"/>
      <c r="Z28" s="211" t="s">
        <v>165</v>
      </c>
      <c r="AA28" s="211" t="s">
        <v>63</v>
      </c>
      <c r="AB28" s="211" t="s">
        <v>164</v>
      </c>
      <c r="AC28" s="211" t="s">
        <v>184</v>
      </c>
      <c r="AD28" s="211" t="s">
        <v>187</v>
      </c>
      <c r="AE28" s="211">
        <v>4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564</v>
      </c>
      <c r="AK28" s="212">
        <v>1.43111736463E-2</v>
      </c>
      <c r="AL28" s="213">
        <v>1</v>
      </c>
      <c r="AM28" s="214">
        <f t="shared" si="0"/>
        <v>1.43111736463E-2</v>
      </c>
      <c r="AN28" s="214">
        <v>11.39</v>
      </c>
      <c r="AO28" s="214">
        <v>1.78</v>
      </c>
      <c r="AP28" s="214">
        <f t="shared" si="1"/>
        <v>0.16300426783135699</v>
      </c>
      <c r="AQ28" s="214">
        <f t="shared" si="2"/>
        <v>2.5473889090413999E-2</v>
      </c>
      <c r="AR28" s="213">
        <v>0.99</v>
      </c>
      <c r="AS28" s="213">
        <v>0.98</v>
      </c>
      <c r="AT28" s="214">
        <f t="shared" si="3"/>
        <v>0.16137422515304342</v>
      </c>
      <c r="AU28" s="214">
        <f t="shared" si="4"/>
        <v>2.496441130860572E-2</v>
      </c>
    </row>
    <row r="29" spans="1:47" s="210" customFormat="1">
      <c r="A29" s="211">
        <v>25</v>
      </c>
      <c r="B29" s="211" t="s">
        <v>170</v>
      </c>
      <c r="C29" s="211" t="s">
        <v>186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101</v>
      </c>
      <c r="K29" s="211">
        <v>0</v>
      </c>
      <c r="L29" s="211">
        <v>21</v>
      </c>
      <c r="M29" s="212">
        <v>-81.328190000000006</v>
      </c>
      <c r="N29" s="212">
        <v>28.823720000000002</v>
      </c>
      <c r="O29" s="211" t="s">
        <v>167</v>
      </c>
      <c r="P29" s="211" t="s">
        <v>59</v>
      </c>
      <c r="Q29" s="211" t="s">
        <v>185</v>
      </c>
      <c r="R29" s="212">
        <v>32.4</v>
      </c>
      <c r="S29" s="212">
        <v>23.28</v>
      </c>
      <c r="T29" s="211" t="s">
        <v>61</v>
      </c>
      <c r="U29" s="211"/>
      <c r="V29" s="211"/>
      <c r="W29" s="211"/>
      <c r="X29" s="211"/>
      <c r="Y29" s="211"/>
      <c r="Z29" s="211" t="s">
        <v>165</v>
      </c>
      <c r="AA29" s="211" t="s">
        <v>63</v>
      </c>
      <c r="AB29" s="211" t="s">
        <v>164</v>
      </c>
      <c r="AC29" s="211" t="s">
        <v>184</v>
      </c>
      <c r="AD29" s="211" t="s">
        <v>190</v>
      </c>
      <c r="AE29" s="211">
        <v>9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664</v>
      </c>
      <c r="AK29" s="212">
        <v>2.1702821956000001E-3</v>
      </c>
      <c r="AL29" s="213">
        <v>1</v>
      </c>
      <c r="AM29" s="214">
        <f t="shared" si="0"/>
        <v>2.1702821956000001E-3</v>
      </c>
      <c r="AN29" s="214">
        <v>8.7747869999999999</v>
      </c>
      <c r="AO29" s="214">
        <v>1.286198</v>
      </c>
      <c r="AP29" s="214">
        <f t="shared" si="1"/>
        <v>1.904376399628234E-2</v>
      </c>
      <c r="AQ29" s="214">
        <f t="shared" si="2"/>
        <v>2.7914126194163291E-3</v>
      </c>
      <c r="AR29" s="213">
        <v>0.99</v>
      </c>
      <c r="AS29" s="213">
        <v>0.99</v>
      </c>
      <c r="AT29" s="214">
        <f t="shared" si="3"/>
        <v>1.8853326356319516E-2</v>
      </c>
      <c r="AU29" s="214">
        <f t="shared" si="4"/>
        <v>2.7634984932221659E-3</v>
      </c>
    </row>
    <row r="30" spans="1:47" s="210" customFormat="1">
      <c r="A30" s="211">
        <v>25</v>
      </c>
      <c r="B30" s="211" t="s">
        <v>170</v>
      </c>
      <c r="C30" s="211" t="s">
        <v>186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101</v>
      </c>
      <c r="K30" s="211">
        <v>0</v>
      </c>
      <c r="L30" s="211">
        <v>21</v>
      </c>
      <c r="M30" s="212">
        <v>-81.328190000000006</v>
      </c>
      <c r="N30" s="212">
        <v>28.823720000000002</v>
      </c>
      <c r="O30" s="211" t="s">
        <v>167</v>
      </c>
      <c r="P30" s="211" t="s">
        <v>59</v>
      </c>
      <c r="Q30" s="211" t="s">
        <v>185</v>
      </c>
      <c r="R30" s="212">
        <v>32.4</v>
      </c>
      <c r="S30" s="212">
        <v>23.28</v>
      </c>
      <c r="T30" s="211" t="s">
        <v>61</v>
      </c>
      <c r="U30" s="211"/>
      <c r="V30" s="211"/>
      <c r="W30" s="211"/>
      <c r="X30" s="211"/>
      <c r="Y30" s="211"/>
      <c r="Z30" s="211" t="s">
        <v>165</v>
      </c>
      <c r="AA30" s="211" t="s">
        <v>63</v>
      </c>
      <c r="AB30" s="211" t="s">
        <v>164</v>
      </c>
      <c r="AC30" s="211" t="s">
        <v>184</v>
      </c>
      <c r="AD30" s="211" t="s">
        <v>190</v>
      </c>
      <c r="AE30" s="211">
        <v>9</v>
      </c>
      <c r="AF30" s="211" t="s">
        <v>189</v>
      </c>
      <c r="AG30" s="211">
        <v>2</v>
      </c>
      <c r="AH30" s="211">
        <v>1200</v>
      </c>
      <c r="AI30" s="211">
        <v>1200</v>
      </c>
      <c r="AJ30" s="211">
        <v>662</v>
      </c>
      <c r="AK30" s="212">
        <v>7.7180281478900006E-2</v>
      </c>
      <c r="AL30" s="213">
        <v>1</v>
      </c>
      <c r="AM30" s="214">
        <f t="shared" si="0"/>
        <v>7.7180281478900006E-2</v>
      </c>
      <c r="AN30" s="214">
        <v>6.7590009999999996</v>
      </c>
      <c r="AO30" s="214">
        <v>1.075761</v>
      </c>
      <c r="AP30" s="214">
        <f t="shared" si="1"/>
        <v>0.52166159969616654</v>
      </c>
      <c r="AQ30" s="214">
        <f t="shared" si="2"/>
        <v>8.3027536784022943E-2</v>
      </c>
      <c r="AR30" s="213">
        <v>0.99</v>
      </c>
      <c r="AS30" s="213">
        <v>0.99</v>
      </c>
      <c r="AT30" s="214">
        <f t="shared" si="3"/>
        <v>0.51644498369920488</v>
      </c>
      <c r="AU30" s="214">
        <f t="shared" si="4"/>
        <v>8.2197261416182707E-2</v>
      </c>
    </row>
    <row r="31" spans="1:47" s="210" customFormat="1">
      <c r="A31" s="211">
        <v>25</v>
      </c>
      <c r="B31" s="211" t="s">
        <v>170</v>
      </c>
      <c r="C31" s="211" t="s">
        <v>186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101</v>
      </c>
      <c r="K31" s="211">
        <v>0</v>
      </c>
      <c r="L31" s="211">
        <v>21</v>
      </c>
      <c r="M31" s="212">
        <v>-81.328190000000006</v>
      </c>
      <c r="N31" s="212">
        <v>28.823720000000002</v>
      </c>
      <c r="O31" s="211" t="s">
        <v>167</v>
      </c>
      <c r="P31" s="211" t="s">
        <v>59</v>
      </c>
      <c r="Q31" s="211" t="s">
        <v>185</v>
      </c>
      <c r="R31" s="212">
        <v>32.4</v>
      </c>
      <c r="S31" s="212">
        <v>23.28</v>
      </c>
      <c r="T31" s="211" t="s">
        <v>61</v>
      </c>
      <c r="U31" s="211"/>
      <c r="V31" s="211"/>
      <c r="W31" s="211"/>
      <c r="X31" s="211"/>
      <c r="Y31" s="211"/>
      <c r="Z31" s="211" t="s">
        <v>165</v>
      </c>
      <c r="AA31" s="211" t="s">
        <v>63</v>
      </c>
      <c r="AB31" s="211" t="s">
        <v>164</v>
      </c>
      <c r="AC31" s="211" t="s">
        <v>184</v>
      </c>
      <c r="AD31" s="211" t="s">
        <v>187</v>
      </c>
      <c r="AE31" s="211">
        <v>4</v>
      </c>
      <c r="AF31" s="211" t="s">
        <v>188</v>
      </c>
      <c r="AG31" s="211">
        <v>1</v>
      </c>
      <c r="AH31" s="211">
        <v>1100</v>
      </c>
      <c r="AI31" s="211">
        <v>1100</v>
      </c>
      <c r="AJ31" s="211">
        <v>561</v>
      </c>
      <c r="AK31" s="212">
        <v>5.48682138086E-3</v>
      </c>
      <c r="AL31" s="213">
        <v>1</v>
      </c>
      <c r="AM31" s="214">
        <f t="shared" si="0"/>
        <v>5.48682138086E-3</v>
      </c>
      <c r="AN31" s="214">
        <v>4.55</v>
      </c>
      <c r="AO31" s="214">
        <v>0.79</v>
      </c>
      <c r="AP31" s="214">
        <f t="shared" si="1"/>
        <v>2.4965037282912998E-2</v>
      </c>
      <c r="AQ31" s="214">
        <f t="shared" si="2"/>
        <v>4.3345888908794001E-3</v>
      </c>
      <c r="AR31" s="213">
        <v>0.99</v>
      </c>
      <c r="AS31" s="213">
        <v>0.98</v>
      </c>
      <c r="AT31" s="214">
        <f t="shared" si="3"/>
        <v>2.4715386910083868E-2</v>
      </c>
      <c r="AU31" s="214">
        <f t="shared" si="4"/>
        <v>4.2478971130618121E-3</v>
      </c>
    </row>
    <row r="32" spans="1:47" s="210" customFormat="1">
      <c r="A32" s="211">
        <v>25</v>
      </c>
      <c r="B32" s="211" t="s">
        <v>170</v>
      </c>
      <c r="C32" s="211" t="s">
        <v>186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101</v>
      </c>
      <c r="K32" s="211">
        <v>0</v>
      </c>
      <c r="L32" s="211">
        <v>21</v>
      </c>
      <c r="M32" s="212">
        <v>-81.328190000000006</v>
      </c>
      <c r="N32" s="212">
        <v>28.823720000000002</v>
      </c>
      <c r="O32" s="211" t="s">
        <v>167</v>
      </c>
      <c r="P32" s="211" t="s">
        <v>59</v>
      </c>
      <c r="Q32" s="211" t="s">
        <v>185</v>
      </c>
      <c r="R32" s="212">
        <v>32.4</v>
      </c>
      <c r="S32" s="212">
        <v>23.28</v>
      </c>
      <c r="T32" s="211" t="s">
        <v>61</v>
      </c>
      <c r="U32" s="211"/>
      <c r="V32" s="211"/>
      <c r="W32" s="211"/>
      <c r="X32" s="211"/>
      <c r="Y32" s="211"/>
      <c r="Z32" s="211" t="s">
        <v>165</v>
      </c>
      <c r="AA32" s="211" t="s">
        <v>63</v>
      </c>
      <c r="AB32" s="211" t="s">
        <v>164</v>
      </c>
      <c r="AC32" s="211" t="s">
        <v>184</v>
      </c>
      <c r="AD32" s="211" t="s">
        <v>187</v>
      </c>
      <c r="AE32" s="211">
        <v>4</v>
      </c>
      <c r="AF32" s="211" t="s">
        <v>180</v>
      </c>
      <c r="AG32" s="211">
        <v>11</v>
      </c>
      <c r="AH32" s="211">
        <v>4110</v>
      </c>
      <c r="AI32" s="211">
        <v>4110</v>
      </c>
      <c r="AJ32" s="211">
        <v>571</v>
      </c>
      <c r="AK32" s="212">
        <v>0.119648840859</v>
      </c>
      <c r="AL32" s="213">
        <v>1</v>
      </c>
      <c r="AM32" s="214">
        <f t="shared" si="0"/>
        <v>0.119648840859</v>
      </c>
      <c r="AN32" s="214">
        <v>3.85</v>
      </c>
      <c r="AO32" s="214">
        <v>0.14000000000000001</v>
      </c>
      <c r="AP32" s="214">
        <f t="shared" si="1"/>
        <v>0.46064803730715004</v>
      </c>
      <c r="AQ32" s="214">
        <f t="shared" si="2"/>
        <v>1.6750837720260002E-2</v>
      </c>
      <c r="AR32" s="213">
        <v>0.99</v>
      </c>
      <c r="AS32" s="213">
        <v>0.98</v>
      </c>
      <c r="AT32" s="214">
        <f t="shared" si="3"/>
        <v>0.45604155693407855</v>
      </c>
      <c r="AU32" s="214">
        <f t="shared" si="4"/>
        <v>1.64158209658548E-2</v>
      </c>
    </row>
    <row r="33" spans="1:47" s="210" customFormat="1">
      <c r="A33" s="211">
        <v>25</v>
      </c>
      <c r="B33" s="211" t="s">
        <v>170</v>
      </c>
      <c r="C33" s="211" t="s">
        <v>186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56</v>
      </c>
      <c r="J33" s="211" t="s">
        <v>101</v>
      </c>
      <c r="K33" s="211">
        <v>0</v>
      </c>
      <c r="L33" s="211">
        <v>21</v>
      </c>
      <c r="M33" s="212">
        <v>-81.328190000000006</v>
      </c>
      <c r="N33" s="212">
        <v>28.823720000000002</v>
      </c>
      <c r="O33" s="211" t="s">
        <v>167</v>
      </c>
      <c r="P33" s="211" t="s">
        <v>59</v>
      </c>
      <c r="Q33" s="211" t="s">
        <v>185</v>
      </c>
      <c r="R33" s="212">
        <v>32.4</v>
      </c>
      <c r="S33" s="212">
        <v>23.28</v>
      </c>
      <c r="T33" s="211" t="s">
        <v>61</v>
      </c>
      <c r="U33" s="211"/>
      <c r="V33" s="211"/>
      <c r="W33" s="211"/>
      <c r="X33" s="211"/>
      <c r="Y33" s="211"/>
      <c r="Z33" s="211" t="s">
        <v>165</v>
      </c>
      <c r="AA33" s="211" t="s">
        <v>63</v>
      </c>
      <c r="AB33" s="211" t="s">
        <v>164</v>
      </c>
      <c r="AC33" s="211" t="s">
        <v>184</v>
      </c>
      <c r="AD33" s="211" t="s">
        <v>175</v>
      </c>
      <c r="AE33" s="211">
        <v>7</v>
      </c>
      <c r="AF33" s="211" t="s">
        <v>161</v>
      </c>
      <c r="AG33" s="211">
        <v>4</v>
      </c>
      <c r="AH33" s="211">
        <v>8140</v>
      </c>
      <c r="AI33" s="211">
        <v>8140</v>
      </c>
      <c r="AJ33" s="211">
        <v>624</v>
      </c>
      <c r="AK33" s="212">
        <v>0.90158409195599998</v>
      </c>
      <c r="AL33" s="213">
        <v>1</v>
      </c>
      <c r="AM33" s="214">
        <f t="shared" si="0"/>
        <v>0.90158409195599998</v>
      </c>
      <c r="AN33" s="214">
        <v>8.9435769999999994</v>
      </c>
      <c r="AO33" s="214">
        <v>1.3322039999999999</v>
      </c>
      <c r="AP33" s="214">
        <f t="shared" si="1"/>
        <v>8.0633867483835662</v>
      </c>
      <c r="AQ33" s="214">
        <f t="shared" si="2"/>
        <v>1.2010939336401509</v>
      </c>
      <c r="AR33" s="213">
        <v>0.93</v>
      </c>
      <c r="AS33" s="213">
        <v>0.92</v>
      </c>
      <c r="AT33" s="214">
        <f t="shared" si="3"/>
        <v>7.4989496759967169</v>
      </c>
      <c r="AU33" s="214">
        <f t="shared" si="4"/>
        <v>1.1050064189489388</v>
      </c>
    </row>
    <row r="34" spans="1:47" s="210" customFormat="1">
      <c r="A34" s="211">
        <v>25</v>
      </c>
      <c r="B34" s="211" t="s">
        <v>170</v>
      </c>
      <c r="C34" s="211" t="s">
        <v>186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56</v>
      </c>
      <c r="J34" s="211" t="s">
        <v>101</v>
      </c>
      <c r="K34" s="211">
        <v>0</v>
      </c>
      <c r="L34" s="211">
        <v>21</v>
      </c>
      <c r="M34" s="212">
        <v>-81.328190000000006</v>
      </c>
      <c r="N34" s="212">
        <v>28.823720000000002</v>
      </c>
      <c r="O34" s="211" t="s">
        <v>167</v>
      </c>
      <c r="P34" s="211" t="s">
        <v>59</v>
      </c>
      <c r="Q34" s="211" t="s">
        <v>185</v>
      </c>
      <c r="R34" s="212">
        <v>32.4</v>
      </c>
      <c r="S34" s="212">
        <v>23.28</v>
      </c>
      <c r="T34" s="211" t="s">
        <v>61</v>
      </c>
      <c r="U34" s="211"/>
      <c r="V34" s="211"/>
      <c r="W34" s="211"/>
      <c r="X34" s="211"/>
      <c r="Y34" s="211"/>
      <c r="Z34" s="211" t="s">
        <v>165</v>
      </c>
      <c r="AA34" s="211" t="s">
        <v>63</v>
      </c>
      <c r="AB34" s="211" t="s">
        <v>164</v>
      </c>
      <c r="AC34" s="211" t="s">
        <v>184</v>
      </c>
      <c r="AD34" s="211" t="s">
        <v>175</v>
      </c>
      <c r="AE34" s="211">
        <v>7</v>
      </c>
      <c r="AF34" s="211" t="s">
        <v>161</v>
      </c>
      <c r="AG34" s="211">
        <v>4</v>
      </c>
      <c r="AH34" s="211">
        <v>8140</v>
      </c>
      <c r="AI34" s="211">
        <v>8140</v>
      </c>
      <c r="AJ34" s="211">
        <v>624</v>
      </c>
      <c r="AK34" s="212">
        <v>0.99546599636699995</v>
      </c>
      <c r="AL34" s="213">
        <v>1</v>
      </c>
      <c r="AM34" s="214">
        <f t="shared" si="0"/>
        <v>0.99546599636699995</v>
      </c>
      <c r="AN34" s="214">
        <v>8.9435769999999994</v>
      </c>
      <c r="AO34" s="214">
        <v>1.3322039999999999</v>
      </c>
      <c r="AP34" s="214">
        <f t="shared" si="1"/>
        <v>8.9030267893899833</v>
      </c>
      <c r="AQ34" s="214">
        <f t="shared" si="2"/>
        <v>1.3261637822241028</v>
      </c>
      <c r="AR34" s="213">
        <v>0.93</v>
      </c>
      <c r="AS34" s="213">
        <v>0.92</v>
      </c>
      <c r="AT34" s="214">
        <f t="shared" si="3"/>
        <v>8.2798149141326842</v>
      </c>
      <c r="AU34" s="214">
        <f t="shared" si="4"/>
        <v>1.2200706796461747</v>
      </c>
    </row>
    <row r="35" spans="1:47">
      <c r="AK35" s="212">
        <f>SUM(AK2:AK34)</f>
        <v>30.582782513745528</v>
      </c>
      <c r="AM35" s="214">
        <f>SUM(AM2:AM34)</f>
        <v>30.582782513745528</v>
      </c>
      <c r="AT35" s="214">
        <f>SUM(AT2:AT34)</f>
        <v>175.20124057000919</v>
      </c>
      <c r="AU35" s="214">
        <f>SUM(AU2:AU34)</f>
        <v>18.845286164751943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U31"/>
  <sheetViews>
    <sheetView topLeftCell="X1" workbookViewId="0">
      <selection activeCell="AT2" sqref="AT2"/>
    </sheetView>
  </sheetViews>
  <sheetFormatPr defaultRowHeight="15"/>
  <cols>
    <col min="1" max="1" width="3" bestFit="1" customWidth="1"/>
    <col min="2" max="3" width="1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3.7109375" bestFit="1" customWidth="1"/>
    <col min="15" max="15" width="13.28515625" bestFit="1" customWidth="1"/>
    <col min="16" max="16" width="10.140625" bestFit="1" customWidth="1"/>
    <col min="17" max="17" width="15.710937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26</v>
      </c>
      <c r="B2" s="211" t="s">
        <v>194</v>
      </c>
      <c r="C2" s="211" t="s">
        <v>193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136</v>
      </c>
      <c r="J2" s="211"/>
      <c r="K2" s="211">
        <v>0</v>
      </c>
      <c r="L2" s="211">
        <v>0</v>
      </c>
      <c r="M2" s="212">
        <v>0</v>
      </c>
      <c r="N2" s="212">
        <v>0</v>
      </c>
      <c r="O2" s="211" t="s">
        <v>192</v>
      </c>
      <c r="P2" s="211"/>
      <c r="Q2" s="211" t="s">
        <v>137</v>
      </c>
      <c r="R2" s="212">
        <v>56.5</v>
      </c>
      <c r="S2" s="212">
        <v>56.5</v>
      </c>
      <c r="T2" s="211"/>
      <c r="U2" s="211"/>
      <c r="V2" s="211"/>
      <c r="W2" s="211"/>
      <c r="X2" s="211"/>
      <c r="Y2" s="211"/>
      <c r="Z2" s="211"/>
      <c r="AA2" s="211" t="s">
        <v>63</v>
      </c>
      <c r="AB2" s="211" t="s">
        <v>164</v>
      </c>
      <c r="AC2" s="211" t="s">
        <v>191</v>
      </c>
      <c r="AD2" s="211" t="s">
        <v>175</v>
      </c>
      <c r="AE2" s="211">
        <v>7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624</v>
      </c>
      <c r="AK2" s="212">
        <v>6.6412181043800006E-2</v>
      </c>
      <c r="AL2" s="213">
        <v>1</v>
      </c>
      <c r="AM2" s="214">
        <f>AK2*AL2</f>
        <v>6.6412181043800006E-2</v>
      </c>
      <c r="AN2" s="214">
        <v>8.9435769999999994</v>
      </c>
      <c r="AO2" s="214">
        <v>1.3322039999999999</v>
      </c>
      <c r="AP2" s="214">
        <f>AM2*AN2</f>
        <v>0.59396245490316568</v>
      </c>
      <c r="AQ2" s="214">
        <f>AM2*AO2</f>
        <v>8.8474573235274537E-2</v>
      </c>
      <c r="AR2" s="213">
        <v>0.93</v>
      </c>
      <c r="AS2" s="213">
        <v>0.92</v>
      </c>
      <c r="AT2" s="214">
        <f>AP2*AR2</f>
        <v>0.55238508305994416</v>
      </c>
      <c r="AU2" s="214">
        <f>AQ2*AS2</f>
        <v>8.1396607376452573E-2</v>
      </c>
    </row>
    <row r="3" spans="1:47" s="210" customFormat="1">
      <c r="A3" s="211">
        <v>26</v>
      </c>
      <c r="B3" s="211" t="s">
        <v>194</v>
      </c>
      <c r="C3" s="211" t="s">
        <v>193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136</v>
      </c>
      <c r="J3" s="211"/>
      <c r="K3" s="211">
        <v>0</v>
      </c>
      <c r="L3" s="211">
        <v>0</v>
      </c>
      <c r="M3" s="212">
        <v>0</v>
      </c>
      <c r="N3" s="212">
        <v>0</v>
      </c>
      <c r="O3" s="211" t="s">
        <v>192</v>
      </c>
      <c r="P3" s="211"/>
      <c r="Q3" s="211" t="s">
        <v>137</v>
      </c>
      <c r="R3" s="212">
        <v>56.5</v>
      </c>
      <c r="S3" s="212">
        <v>56.5</v>
      </c>
      <c r="T3" s="211"/>
      <c r="U3" s="211"/>
      <c r="V3" s="211"/>
      <c r="W3" s="211"/>
      <c r="X3" s="211"/>
      <c r="Y3" s="211"/>
      <c r="Z3" s="211"/>
      <c r="AA3" s="211" t="s">
        <v>63</v>
      </c>
      <c r="AB3" s="211" t="s">
        <v>164</v>
      </c>
      <c r="AC3" s="211" t="s">
        <v>191</v>
      </c>
      <c r="AD3" s="211" t="s">
        <v>175</v>
      </c>
      <c r="AE3" s="211">
        <v>7</v>
      </c>
      <c r="AF3" s="211" t="s">
        <v>161</v>
      </c>
      <c r="AG3" s="211">
        <v>4</v>
      </c>
      <c r="AH3" s="211">
        <v>1400</v>
      </c>
      <c r="AI3" s="211">
        <v>1400</v>
      </c>
      <c r="AJ3" s="211">
        <v>624</v>
      </c>
      <c r="AK3" s="212">
        <v>0.103908312483</v>
      </c>
      <c r="AL3" s="213">
        <v>1</v>
      </c>
      <c r="AM3" s="214">
        <f t="shared" ref="AM3:AM30" si="0">AK3*AL3</f>
        <v>0.103908312483</v>
      </c>
      <c r="AN3" s="214">
        <v>8.9435769999999994</v>
      </c>
      <c r="AO3" s="214">
        <v>1.3322039999999999</v>
      </c>
      <c r="AP3" s="214">
        <f t="shared" ref="AP3:AP30" si="1">AM3*AN3</f>
        <v>0.92931199363177164</v>
      </c>
      <c r="AQ3" s="214">
        <f t="shared" ref="AQ3:AQ30" si="2">AM3*AO3</f>
        <v>0.13842706952310252</v>
      </c>
      <c r="AR3" s="213">
        <v>0.93</v>
      </c>
      <c r="AS3" s="213">
        <v>0.92</v>
      </c>
      <c r="AT3" s="214">
        <f t="shared" ref="AT3:AT30" si="3">AP3*AR3</f>
        <v>0.86426015407754764</v>
      </c>
      <c r="AU3" s="214">
        <f t="shared" ref="AU3:AU30" si="4">AQ3*AS3</f>
        <v>0.12735290396125432</v>
      </c>
    </row>
    <row r="4" spans="1:47" s="210" customFormat="1">
      <c r="A4" s="211">
        <v>26</v>
      </c>
      <c r="B4" s="211" t="s">
        <v>194</v>
      </c>
      <c r="C4" s="211" t="s">
        <v>193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136</v>
      </c>
      <c r="J4" s="211"/>
      <c r="K4" s="211">
        <v>0</v>
      </c>
      <c r="L4" s="211">
        <v>0</v>
      </c>
      <c r="M4" s="212">
        <v>0</v>
      </c>
      <c r="N4" s="212">
        <v>0</v>
      </c>
      <c r="O4" s="211" t="s">
        <v>192</v>
      </c>
      <c r="P4" s="211"/>
      <c r="Q4" s="211" t="s">
        <v>137</v>
      </c>
      <c r="R4" s="212">
        <v>56.5</v>
      </c>
      <c r="S4" s="212">
        <v>56.5</v>
      </c>
      <c r="T4" s="211"/>
      <c r="U4" s="211"/>
      <c r="V4" s="211"/>
      <c r="W4" s="211"/>
      <c r="X4" s="211"/>
      <c r="Y4" s="211"/>
      <c r="Z4" s="211"/>
      <c r="AA4" s="211" t="s">
        <v>63</v>
      </c>
      <c r="AB4" s="211" t="s">
        <v>164</v>
      </c>
      <c r="AC4" s="211" t="s">
        <v>191</v>
      </c>
      <c r="AD4" s="211" t="s">
        <v>175</v>
      </c>
      <c r="AE4" s="211">
        <v>7</v>
      </c>
      <c r="AF4" s="211" t="s">
        <v>171</v>
      </c>
      <c r="AG4" s="211">
        <v>10</v>
      </c>
      <c r="AH4" s="211">
        <v>3200</v>
      </c>
      <c r="AI4" s="211">
        <v>1180</v>
      </c>
      <c r="AJ4" s="211">
        <v>630</v>
      </c>
      <c r="AK4" s="212">
        <v>1.7808109589299999E-3</v>
      </c>
      <c r="AL4" s="213">
        <v>1</v>
      </c>
      <c r="AM4" s="214">
        <f t="shared" si="0"/>
        <v>1.7808109589299999E-3</v>
      </c>
      <c r="AN4" s="214">
        <v>3.7313529999999999</v>
      </c>
      <c r="AO4" s="214">
        <v>0.13450200000000001</v>
      </c>
      <c r="AP4" s="214">
        <f t="shared" si="1"/>
        <v>6.6448343140363322E-3</v>
      </c>
      <c r="AQ4" s="214">
        <f t="shared" si="2"/>
        <v>2.3952263559800287E-4</v>
      </c>
      <c r="AR4" s="213">
        <v>0.93</v>
      </c>
      <c r="AS4" s="213">
        <v>0.92</v>
      </c>
      <c r="AT4" s="214">
        <f t="shared" si="3"/>
        <v>6.1796959120537891E-3</v>
      </c>
      <c r="AU4" s="214">
        <f t="shared" si="4"/>
        <v>2.2036082475016265E-4</v>
      </c>
    </row>
    <row r="5" spans="1:47" s="210" customFormat="1">
      <c r="A5" s="211">
        <v>26</v>
      </c>
      <c r="B5" s="211" t="s">
        <v>194</v>
      </c>
      <c r="C5" s="211" t="s">
        <v>193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136</v>
      </c>
      <c r="J5" s="211"/>
      <c r="K5" s="211">
        <v>0</v>
      </c>
      <c r="L5" s="211">
        <v>0</v>
      </c>
      <c r="M5" s="212">
        <v>0</v>
      </c>
      <c r="N5" s="212">
        <v>0</v>
      </c>
      <c r="O5" s="211" t="s">
        <v>192</v>
      </c>
      <c r="P5" s="211"/>
      <c r="Q5" s="211" t="s">
        <v>137</v>
      </c>
      <c r="R5" s="212">
        <v>56.5</v>
      </c>
      <c r="S5" s="212">
        <v>56.5</v>
      </c>
      <c r="T5" s="211"/>
      <c r="U5" s="211"/>
      <c r="V5" s="211"/>
      <c r="W5" s="211"/>
      <c r="X5" s="211"/>
      <c r="Y5" s="211"/>
      <c r="Z5" s="211"/>
      <c r="AA5" s="211" t="s">
        <v>63</v>
      </c>
      <c r="AB5" s="211" t="s">
        <v>164</v>
      </c>
      <c r="AC5" s="211" t="s">
        <v>191</v>
      </c>
      <c r="AD5" s="211" t="s">
        <v>175</v>
      </c>
      <c r="AE5" s="211">
        <v>7</v>
      </c>
      <c r="AF5" s="211" t="s">
        <v>161</v>
      </c>
      <c r="AG5" s="211">
        <v>4</v>
      </c>
      <c r="AH5" s="211">
        <v>8140</v>
      </c>
      <c r="AI5" s="211">
        <v>8140</v>
      </c>
      <c r="AJ5" s="211">
        <v>624</v>
      </c>
      <c r="AK5" s="212">
        <v>11.8557510458</v>
      </c>
      <c r="AL5" s="213">
        <v>1</v>
      </c>
      <c r="AM5" s="214">
        <f t="shared" si="0"/>
        <v>11.8557510458</v>
      </c>
      <c r="AN5" s="214">
        <v>8.9435769999999994</v>
      </c>
      <c r="AO5" s="214">
        <v>1.3322039999999999</v>
      </c>
      <c r="AP5" s="214">
        <f t="shared" si="1"/>
        <v>106.03282237094282</v>
      </c>
      <c r="AQ5" s="214">
        <f t="shared" si="2"/>
        <v>15.794278966218943</v>
      </c>
      <c r="AR5" s="213">
        <v>0.93</v>
      </c>
      <c r="AS5" s="213">
        <v>0.92</v>
      </c>
      <c r="AT5" s="214">
        <f t="shared" si="3"/>
        <v>98.610524804976833</v>
      </c>
      <c r="AU5" s="214">
        <f t="shared" si="4"/>
        <v>14.530736648921428</v>
      </c>
    </row>
    <row r="6" spans="1:47" s="210" customFormat="1">
      <c r="A6" s="211">
        <v>26</v>
      </c>
      <c r="B6" s="211" t="s">
        <v>194</v>
      </c>
      <c r="C6" s="211" t="s">
        <v>193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136</v>
      </c>
      <c r="J6" s="211"/>
      <c r="K6" s="211">
        <v>0</v>
      </c>
      <c r="L6" s="211">
        <v>0</v>
      </c>
      <c r="M6" s="212">
        <v>0</v>
      </c>
      <c r="N6" s="212">
        <v>0</v>
      </c>
      <c r="O6" s="211" t="s">
        <v>192</v>
      </c>
      <c r="P6" s="211"/>
      <c r="Q6" s="211" t="s">
        <v>137</v>
      </c>
      <c r="R6" s="212">
        <v>56.5</v>
      </c>
      <c r="S6" s="212">
        <v>56.5</v>
      </c>
      <c r="T6" s="211"/>
      <c r="U6" s="211"/>
      <c r="V6" s="211"/>
      <c r="W6" s="211"/>
      <c r="X6" s="211"/>
      <c r="Y6" s="211"/>
      <c r="Z6" s="211"/>
      <c r="AA6" s="211" t="s">
        <v>63</v>
      </c>
      <c r="AB6" s="211" t="s">
        <v>164</v>
      </c>
      <c r="AC6" s="211" t="s">
        <v>191</v>
      </c>
      <c r="AD6" s="211" t="s">
        <v>175</v>
      </c>
      <c r="AE6" s="211">
        <v>7</v>
      </c>
      <c r="AF6" s="211" t="s">
        <v>161</v>
      </c>
      <c r="AG6" s="211">
        <v>4</v>
      </c>
      <c r="AH6" s="211">
        <v>1400</v>
      </c>
      <c r="AI6" s="211">
        <v>1400</v>
      </c>
      <c r="AJ6" s="211">
        <v>624</v>
      </c>
      <c r="AK6" s="212">
        <v>7.1744363951699999</v>
      </c>
      <c r="AL6" s="213">
        <v>1</v>
      </c>
      <c r="AM6" s="214">
        <f t="shared" si="0"/>
        <v>7.1744363951699999</v>
      </c>
      <c r="AN6" s="214">
        <v>8.9435769999999994</v>
      </c>
      <c r="AO6" s="214">
        <v>1.3322039999999999</v>
      </c>
      <c r="AP6" s="214">
        <f t="shared" si="1"/>
        <v>64.165124331805316</v>
      </c>
      <c r="AQ6" s="214">
        <f t="shared" si="2"/>
        <v>9.5578128633910548</v>
      </c>
      <c r="AR6" s="213">
        <v>0.93</v>
      </c>
      <c r="AS6" s="213">
        <v>0.92</v>
      </c>
      <c r="AT6" s="214">
        <f t="shared" si="3"/>
        <v>59.673565628578949</v>
      </c>
      <c r="AU6" s="214">
        <f t="shared" si="4"/>
        <v>8.7931878343197702</v>
      </c>
    </row>
    <row r="7" spans="1:47" s="210" customFormat="1">
      <c r="A7" s="211">
        <v>26</v>
      </c>
      <c r="B7" s="211" t="s">
        <v>194</v>
      </c>
      <c r="C7" s="211" t="s">
        <v>193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136</v>
      </c>
      <c r="J7" s="211"/>
      <c r="K7" s="211">
        <v>0</v>
      </c>
      <c r="L7" s="211">
        <v>0</v>
      </c>
      <c r="M7" s="212">
        <v>0</v>
      </c>
      <c r="N7" s="212">
        <v>0</v>
      </c>
      <c r="O7" s="211" t="s">
        <v>192</v>
      </c>
      <c r="P7" s="211"/>
      <c r="Q7" s="211" t="s">
        <v>137</v>
      </c>
      <c r="R7" s="212">
        <v>56.5</v>
      </c>
      <c r="S7" s="212">
        <v>56.5</v>
      </c>
      <c r="T7" s="211"/>
      <c r="U7" s="211"/>
      <c r="V7" s="211"/>
      <c r="W7" s="211"/>
      <c r="X7" s="211"/>
      <c r="Y7" s="211"/>
      <c r="Z7" s="211"/>
      <c r="AA7" s="211" t="s">
        <v>63</v>
      </c>
      <c r="AB7" s="211" t="s">
        <v>164</v>
      </c>
      <c r="AC7" s="211" t="s">
        <v>191</v>
      </c>
      <c r="AD7" s="211" t="s">
        <v>175</v>
      </c>
      <c r="AE7" s="211">
        <v>7</v>
      </c>
      <c r="AF7" s="211" t="s">
        <v>171</v>
      </c>
      <c r="AG7" s="211">
        <v>10</v>
      </c>
      <c r="AH7" s="211">
        <v>3200</v>
      </c>
      <c r="AI7" s="211">
        <v>1180</v>
      </c>
      <c r="AJ7" s="211">
        <v>630</v>
      </c>
      <c r="AK7" s="212">
        <v>6.0259362459499997E-2</v>
      </c>
      <c r="AL7" s="213">
        <v>1</v>
      </c>
      <c r="AM7" s="214">
        <f t="shared" si="0"/>
        <v>6.0259362459499997E-2</v>
      </c>
      <c r="AN7" s="214">
        <v>3.7313529999999999</v>
      </c>
      <c r="AO7" s="214">
        <v>0.13450200000000001</v>
      </c>
      <c r="AP7" s="214">
        <f t="shared" si="1"/>
        <v>0.22484895289134268</v>
      </c>
      <c r="AQ7" s="214">
        <f t="shared" si="2"/>
        <v>8.1050047695276697E-3</v>
      </c>
      <c r="AR7" s="213">
        <v>0.93</v>
      </c>
      <c r="AS7" s="213">
        <v>0.92</v>
      </c>
      <c r="AT7" s="214">
        <f t="shared" si="3"/>
        <v>0.20910952618894871</v>
      </c>
      <c r="AU7" s="214">
        <f t="shared" si="4"/>
        <v>7.4566043879654561E-3</v>
      </c>
    </row>
    <row r="8" spans="1:47" s="210" customFormat="1">
      <c r="A8" s="211">
        <v>26</v>
      </c>
      <c r="B8" s="211" t="s">
        <v>194</v>
      </c>
      <c r="C8" s="211" t="s">
        <v>193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136</v>
      </c>
      <c r="J8" s="211"/>
      <c r="K8" s="211">
        <v>0</v>
      </c>
      <c r="L8" s="211">
        <v>0</v>
      </c>
      <c r="M8" s="212">
        <v>0</v>
      </c>
      <c r="N8" s="212">
        <v>0</v>
      </c>
      <c r="O8" s="211" t="s">
        <v>192</v>
      </c>
      <c r="P8" s="211"/>
      <c r="Q8" s="211" t="s">
        <v>137</v>
      </c>
      <c r="R8" s="212">
        <v>56.5</v>
      </c>
      <c r="S8" s="212">
        <v>56.5</v>
      </c>
      <c r="T8" s="211"/>
      <c r="U8" s="211"/>
      <c r="V8" s="211"/>
      <c r="W8" s="211"/>
      <c r="X8" s="211"/>
      <c r="Y8" s="211"/>
      <c r="Z8" s="211"/>
      <c r="AA8" s="211" t="s">
        <v>63</v>
      </c>
      <c r="AB8" s="211" t="s">
        <v>164</v>
      </c>
      <c r="AC8" s="211" t="s">
        <v>191</v>
      </c>
      <c r="AD8" s="211" t="s">
        <v>175</v>
      </c>
      <c r="AE8" s="211">
        <v>7</v>
      </c>
      <c r="AF8" s="211" t="s">
        <v>180</v>
      </c>
      <c r="AG8" s="211">
        <v>11</v>
      </c>
      <c r="AH8" s="211">
        <v>4340</v>
      </c>
      <c r="AI8" s="211">
        <v>4340</v>
      </c>
      <c r="AJ8" s="211">
        <v>631</v>
      </c>
      <c r="AK8" s="212">
        <v>5.4498796018199999E-2</v>
      </c>
      <c r="AL8" s="213">
        <v>1</v>
      </c>
      <c r="AM8" s="214">
        <f t="shared" si="0"/>
        <v>5.4498796018199999E-2</v>
      </c>
      <c r="AN8" s="214">
        <v>3.2994349999999999</v>
      </c>
      <c r="AO8" s="214">
        <v>0.11773699999999999</v>
      </c>
      <c r="AP8" s="214">
        <f t="shared" si="1"/>
        <v>0.17981523504030972</v>
      </c>
      <c r="AQ8" s="214">
        <f t="shared" si="2"/>
        <v>6.4165247467948133E-3</v>
      </c>
      <c r="AR8" s="213">
        <v>0.93</v>
      </c>
      <c r="AS8" s="213">
        <v>0.92</v>
      </c>
      <c r="AT8" s="214">
        <f t="shared" si="3"/>
        <v>0.16722816858748804</v>
      </c>
      <c r="AU8" s="214">
        <f t="shared" si="4"/>
        <v>5.9032027670512287E-3</v>
      </c>
    </row>
    <row r="9" spans="1:47" s="210" customFormat="1">
      <c r="A9" s="211">
        <v>26</v>
      </c>
      <c r="B9" s="211" t="s">
        <v>194</v>
      </c>
      <c r="C9" s="211" t="s">
        <v>193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136</v>
      </c>
      <c r="J9" s="211"/>
      <c r="K9" s="211">
        <v>0</v>
      </c>
      <c r="L9" s="211">
        <v>0</v>
      </c>
      <c r="M9" s="212">
        <v>0</v>
      </c>
      <c r="N9" s="212">
        <v>0</v>
      </c>
      <c r="O9" s="211" t="s">
        <v>192</v>
      </c>
      <c r="P9" s="211"/>
      <c r="Q9" s="211" t="s">
        <v>137</v>
      </c>
      <c r="R9" s="212">
        <v>56.5</v>
      </c>
      <c r="S9" s="212">
        <v>56.5</v>
      </c>
      <c r="T9" s="211"/>
      <c r="U9" s="211"/>
      <c r="V9" s="211"/>
      <c r="W9" s="211"/>
      <c r="X9" s="211"/>
      <c r="Y9" s="211"/>
      <c r="Z9" s="211"/>
      <c r="AA9" s="211" t="s">
        <v>63</v>
      </c>
      <c r="AB9" s="211" t="s">
        <v>164</v>
      </c>
      <c r="AC9" s="211" t="s">
        <v>191</v>
      </c>
      <c r="AD9" s="211" t="s">
        <v>175</v>
      </c>
      <c r="AE9" s="211">
        <v>7</v>
      </c>
      <c r="AF9" s="211" t="s">
        <v>171</v>
      </c>
      <c r="AG9" s="211">
        <v>10</v>
      </c>
      <c r="AH9" s="211">
        <v>3100</v>
      </c>
      <c r="AI9" s="211">
        <v>3100</v>
      </c>
      <c r="AJ9" s="211">
        <v>630</v>
      </c>
      <c r="AK9" s="212">
        <v>4.1379850082300003</v>
      </c>
      <c r="AL9" s="213">
        <v>1</v>
      </c>
      <c r="AM9" s="214">
        <f t="shared" si="0"/>
        <v>4.1379850082300003</v>
      </c>
      <c r="AN9" s="214">
        <v>3.7313529999999999</v>
      </c>
      <c r="AO9" s="214">
        <v>0.13450200000000001</v>
      </c>
      <c r="AP9" s="214">
        <f t="shared" si="1"/>
        <v>15.440282774414035</v>
      </c>
      <c r="AQ9" s="214">
        <f t="shared" si="2"/>
        <v>0.55656725957695152</v>
      </c>
      <c r="AR9" s="213">
        <v>0.93</v>
      </c>
      <c r="AS9" s="213">
        <v>0.92</v>
      </c>
      <c r="AT9" s="214">
        <f t="shared" si="3"/>
        <v>14.359462980205054</v>
      </c>
      <c r="AU9" s="214">
        <f t="shared" si="4"/>
        <v>0.51204187881079544</v>
      </c>
    </row>
    <row r="10" spans="1:47" s="210" customFormat="1">
      <c r="A10" s="211">
        <v>26</v>
      </c>
      <c r="B10" s="211" t="s">
        <v>194</v>
      </c>
      <c r="C10" s="211" t="s">
        <v>193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136</v>
      </c>
      <c r="J10" s="211"/>
      <c r="K10" s="211">
        <v>0</v>
      </c>
      <c r="L10" s="211">
        <v>0</v>
      </c>
      <c r="M10" s="212">
        <v>0</v>
      </c>
      <c r="N10" s="212">
        <v>0</v>
      </c>
      <c r="O10" s="211" t="s">
        <v>192</v>
      </c>
      <c r="P10" s="211"/>
      <c r="Q10" s="211" t="s">
        <v>137</v>
      </c>
      <c r="R10" s="212">
        <v>56.5</v>
      </c>
      <c r="S10" s="212">
        <v>56.5</v>
      </c>
      <c r="T10" s="211"/>
      <c r="U10" s="211"/>
      <c r="V10" s="211"/>
      <c r="W10" s="211"/>
      <c r="X10" s="211"/>
      <c r="Y10" s="211"/>
      <c r="Z10" s="211"/>
      <c r="AA10" s="211" t="s">
        <v>63</v>
      </c>
      <c r="AB10" s="211" t="s">
        <v>164</v>
      </c>
      <c r="AC10" s="211" t="s">
        <v>191</v>
      </c>
      <c r="AD10" s="211" t="s">
        <v>175</v>
      </c>
      <c r="AE10" s="211">
        <v>7</v>
      </c>
      <c r="AF10" s="211" t="s">
        <v>180</v>
      </c>
      <c r="AG10" s="211">
        <v>11</v>
      </c>
      <c r="AH10" s="211">
        <v>4340</v>
      </c>
      <c r="AI10" s="211">
        <v>4340</v>
      </c>
      <c r="AJ10" s="211">
        <v>631</v>
      </c>
      <c r="AK10" s="212">
        <v>2.77087245321</v>
      </c>
      <c r="AL10" s="213">
        <v>1</v>
      </c>
      <c r="AM10" s="214">
        <f t="shared" si="0"/>
        <v>2.77087245321</v>
      </c>
      <c r="AN10" s="214">
        <v>3.2994349999999999</v>
      </c>
      <c r="AO10" s="214">
        <v>0.11773699999999999</v>
      </c>
      <c r="AP10" s="214">
        <f t="shared" si="1"/>
        <v>9.1423135526569368</v>
      </c>
      <c r="AQ10" s="214">
        <f t="shared" si="2"/>
        <v>0.32623421002358577</v>
      </c>
      <c r="AR10" s="213">
        <v>0.93</v>
      </c>
      <c r="AS10" s="213">
        <v>0.92</v>
      </c>
      <c r="AT10" s="214">
        <f t="shared" si="3"/>
        <v>8.5023516039709524</v>
      </c>
      <c r="AU10" s="214">
        <f t="shared" si="4"/>
        <v>0.30013547322169892</v>
      </c>
    </row>
    <row r="11" spans="1:47" s="210" customFormat="1">
      <c r="A11" s="211">
        <v>26</v>
      </c>
      <c r="B11" s="211" t="s">
        <v>194</v>
      </c>
      <c r="C11" s="211" t="s">
        <v>193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136</v>
      </c>
      <c r="J11" s="211"/>
      <c r="K11" s="211">
        <v>0</v>
      </c>
      <c r="L11" s="211">
        <v>0</v>
      </c>
      <c r="M11" s="212">
        <v>0</v>
      </c>
      <c r="N11" s="212">
        <v>0</v>
      </c>
      <c r="O11" s="211" t="s">
        <v>192</v>
      </c>
      <c r="P11" s="211"/>
      <c r="Q11" s="211" t="s">
        <v>137</v>
      </c>
      <c r="R11" s="212">
        <v>56.5</v>
      </c>
      <c r="S11" s="212">
        <v>56.5</v>
      </c>
      <c r="T11" s="211"/>
      <c r="U11" s="211"/>
      <c r="V11" s="211"/>
      <c r="W11" s="211"/>
      <c r="X11" s="211"/>
      <c r="Y11" s="211"/>
      <c r="Z11" s="211"/>
      <c r="AA11" s="211" t="s">
        <v>63</v>
      </c>
      <c r="AB11" s="211" t="s">
        <v>164</v>
      </c>
      <c r="AC11" s="211" t="s">
        <v>191</v>
      </c>
      <c r="AD11" s="211" t="s">
        <v>175</v>
      </c>
      <c r="AE11" s="211">
        <v>7</v>
      </c>
      <c r="AF11" s="211" t="s">
        <v>180</v>
      </c>
      <c r="AG11" s="211">
        <v>11</v>
      </c>
      <c r="AH11" s="211">
        <v>4340</v>
      </c>
      <c r="AI11" s="211">
        <v>4340</v>
      </c>
      <c r="AJ11" s="211">
        <v>631</v>
      </c>
      <c r="AK11" s="212">
        <v>0.14565856737899999</v>
      </c>
      <c r="AL11" s="213">
        <v>1</v>
      </c>
      <c r="AM11" s="214">
        <f t="shared" si="0"/>
        <v>0.14565856737899999</v>
      </c>
      <c r="AN11" s="214">
        <v>3.2994349999999999</v>
      </c>
      <c r="AO11" s="214">
        <v>0.11773699999999999</v>
      </c>
      <c r="AP11" s="214">
        <f t="shared" si="1"/>
        <v>0.48059097526013078</v>
      </c>
      <c r="AQ11" s="214">
        <f t="shared" si="2"/>
        <v>1.7149402747501322E-2</v>
      </c>
      <c r="AR11" s="213">
        <v>0.93</v>
      </c>
      <c r="AS11" s="213">
        <v>0.92</v>
      </c>
      <c r="AT11" s="214">
        <f t="shared" si="3"/>
        <v>0.44694960699192166</v>
      </c>
      <c r="AU11" s="214">
        <f t="shared" si="4"/>
        <v>1.5777450527701218E-2</v>
      </c>
    </row>
    <row r="12" spans="1:47" s="210" customFormat="1">
      <c r="A12" s="211">
        <v>26</v>
      </c>
      <c r="B12" s="211" t="s">
        <v>194</v>
      </c>
      <c r="C12" s="211" t="s">
        <v>193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136</v>
      </c>
      <c r="J12" s="211"/>
      <c r="K12" s="211">
        <v>0</v>
      </c>
      <c r="L12" s="211">
        <v>0</v>
      </c>
      <c r="M12" s="212">
        <v>0</v>
      </c>
      <c r="N12" s="212">
        <v>0</v>
      </c>
      <c r="O12" s="211" t="s">
        <v>192</v>
      </c>
      <c r="P12" s="211"/>
      <c r="Q12" s="211" t="s">
        <v>137</v>
      </c>
      <c r="R12" s="212">
        <v>56.5</v>
      </c>
      <c r="S12" s="212">
        <v>56.5</v>
      </c>
      <c r="T12" s="211"/>
      <c r="U12" s="211"/>
      <c r="V12" s="211"/>
      <c r="W12" s="211"/>
      <c r="X12" s="211"/>
      <c r="Y12" s="211"/>
      <c r="Z12" s="211"/>
      <c r="AA12" s="211" t="s">
        <v>63</v>
      </c>
      <c r="AB12" s="211" t="s">
        <v>164</v>
      </c>
      <c r="AC12" s="211" t="s">
        <v>191</v>
      </c>
      <c r="AD12" s="211" t="s">
        <v>175</v>
      </c>
      <c r="AE12" s="211">
        <v>7</v>
      </c>
      <c r="AF12" s="211" t="s">
        <v>171</v>
      </c>
      <c r="AG12" s="211">
        <v>10</v>
      </c>
      <c r="AH12" s="211">
        <v>3100</v>
      </c>
      <c r="AI12" s="211">
        <v>3100</v>
      </c>
      <c r="AJ12" s="211">
        <v>630</v>
      </c>
      <c r="AK12" s="212">
        <v>2.2972087997299999</v>
      </c>
      <c r="AL12" s="213">
        <v>1</v>
      </c>
      <c r="AM12" s="214">
        <f t="shared" si="0"/>
        <v>2.2972087997299999</v>
      </c>
      <c r="AN12" s="214">
        <v>3.7313529999999999</v>
      </c>
      <c r="AO12" s="214">
        <v>0.13450200000000001</v>
      </c>
      <c r="AP12" s="214">
        <f t="shared" si="1"/>
        <v>8.5716969464989337</v>
      </c>
      <c r="AQ12" s="214">
        <f t="shared" si="2"/>
        <v>0.30897917798128449</v>
      </c>
      <c r="AR12" s="213">
        <v>0.93</v>
      </c>
      <c r="AS12" s="213">
        <v>0.92</v>
      </c>
      <c r="AT12" s="214">
        <f t="shared" si="3"/>
        <v>7.971678160244009</v>
      </c>
      <c r="AU12" s="214">
        <f t="shared" si="4"/>
        <v>0.28426084374278177</v>
      </c>
    </row>
    <row r="13" spans="1:47" s="210" customFormat="1">
      <c r="A13" s="211">
        <v>26</v>
      </c>
      <c r="B13" s="211" t="s">
        <v>194</v>
      </c>
      <c r="C13" s="211" t="s">
        <v>193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136</v>
      </c>
      <c r="J13" s="211"/>
      <c r="K13" s="211">
        <v>0</v>
      </c>
      <c r="L13" s="211">
        <v>0</v>
      </c>
      <c r="M13" s="212">
        <v>0</v>
      </c>
      <c r="N13" s="212">
        <v>0</v>
      </c>
      <c r="O13" s="211" t="s">
        <v>192</v>
      </c>
      <c r="P13" s="211"/>
      <c r="Q13" s="211" t="s">
        <v>137</v>
      </c>
      <c r="R13" s="212">
        <v>56.5</v>
      </c>
      <c r="S13" s="212">
        <v>56.5</v>
      </c>
      <c r="T13" s="211"/>
      <c r="U13" s="211"/>
      <c r="V13" s="211"/>
      <c r="W13" s="211"/>
      <c r="X13" s="211"/>
      <c r="Y13" s="211"/>
      <c r="Z13" s="211"/>
      <c r="AA13" s="211" t="s">
        <v>63</v>
      </c>
      <c r="AB13" s="211" t="s">
        <v>164</v>
      </c>
      <c r="AC13" s="211" t="s">
        <v>191</v>
      </c>
      <c r="AD13" s="211" t="s">
        <v>175</v>
      </c>
      <c r="AE13" s="211">
        <v>7</v>
      </c>
      <c r="AF13" s="211" t="s">
        <v>161</v>
      </c>
      <c r="AG13" s="211">
        <v>4</v>
      </c>
      <c r="AH13" s="211">
        <v>8140</v>
      </c>
      <c r="AI13" s="211">
        <v>8140</v>
      </c>
      <c r="AJ13" s="211">
        <v>624</v>
      </c>
      <c r="AK13" s="212">
        <v>0.98518821265699996</v>
      </c>
      <c r="AL13" s="213">
        <v>1</v>
      </c>
      <c r="AM13" s="214">
        <f t="shared" si="0"/>
        <v>0.98518821265699996</v>
      </c>
      <c r="AN13" s="214">
        <v>8.9435769999999994</v>
      </c>
      <c r="AO13" s="214">
        <v>1.3322039999999999</v>
      </c>
      <c r="AP13" s="214">
        <f t="shared" si="1"/>
        <v>8.8111066393902533</v>
      </c>
      <c r="AQ13" s="214">
        <f t="shared" si="2"/>
        <v>1.312471677654506</v>
      </c>
      <c r="AR13" s="213">
        <v>0.93</v>
      </c>
      <c r="AS13" s="213">
        <v>0.92</v>
      </c>
      <c r="AT13" s="214">
        <f t="shared" si="3"/>
        <v>8.1943291746329354</v>
      </c>
      <c r="AU13" s="214">
        <f t="shared" si="4"/>
        <v>1.2074739434421455</v>
      </c>
    </row>
    <row r="14" spans="1:47" s="210" customFormat="1">
      <c r="A14" s="211">
        <v>26</v>
      </c>
      <c r="B14" s="211" t="s">
        <v>194</v>
      </c>
      <c r="C14" s="211" t="s">
        <v>193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136</v>
      </c>
      <c r="J14" s="211"/>
      <c r="K14" s="211">
        <v>0</v>
      </c>
      <c r="L14" s="211">
        <v>0</v>
      </c>
      <c r="M14" s="212">
        <v>0</v>
      </c>
      <c r="N14" s="212">
        <v>0</v>
      </c>
      <c r="O14" s="211" t="s">
        <v>192</v>
      </c>
      <c r="P14" s="211"/>
      <c r="Q14" s="211" t="s">
        <v>137</v>
      </c>
      <c r="R14" s="212">
        <v>56.5</v>
      </c>
      <c r="S14" s="212">
        <v>56.5</v>
      </c>
      <c r="T14" s="211"/>
      <c r="U14" s="211"/>
      <c r="V14" s="211"/>
      <c r="W14" s="211"/>
      <c r="X14" s="211"/>
      <c r="Y14" s="211"/>
      <c r="Z14" s="211"/>
      <c r="AA14" s="211" t="s">
        <v>63</v>
      </c>
      <c r="AB14" s="211" t="s">
        <v>164</v>
      </c>
      <c r="AC14" s="211" t="s">
        <v>191</v>
      </c>
      <c r="AD14" s="211" t="s">
        <v>175</v>
      </c>
      <c r="AE14" s="211">
        <v>7</v>
      </c>
      <c r="AF14" s="211" t="s">
        <v>161</v>
      </c>
      <c r="AG14" s="211">
        <v>4</v>
      </c>
      <c r="AH14" s="211">
        <v>1400</v>
      </c>
      <c r="AI14" s="211">
        <v>1400</v>
      </c>
      <c r="AJ14" s="211">
        <v>624</v>
      </c>
      <c r="AK14" s="212">
        <v>0.93759071475300004</v>
      </c>
      <c r="AL14" s="213">
        <v>1</v>
      </c>
      <c r="AM14" s="214">
        <f t="shared" si="0"/>
        <v>0.93759071475300004</v>
      </c>
      <c r="AN14" s="214">
        <v>8.9435769999999994</v>
      </c>
      <c r="AO14" s="214">
        <v>1.3322039999999999</v>
      </c>
      <c r="AP14" s="214">
        <f t="shared" si="1"/>
        <v>8.3854147518784909</v>
      </c>
      <c r="AQ14" s="214">
        <f t="shared" si="2"/>
        <v>1.2490621005568057</v>
      </c>
      <c r="AR14" s="213">
        <v>0.93</v>
      </c>
      <c r="AS14" s="213">
        <v>0.92</v>
      </c>
      <c r="AT14" s="214">
        <f t="shared" si="3"/>
        <v>7.7984357192469966</v>
      </c>
      <c r="AU14" s="214">
        <f t="shared" si="4"/>
        <v>1.1491371325122612</v>
      </c>
    </row>
    <row r="15" spans="1:47" s="210" customFormat="1">
      <c r="A15" s="211">
        <v>26</v>
      </c>
      <c r="B15" s="211" t="s">
        <v>194</v>
      </c>
      <c r="C15" s="211" t="s">
        <v>193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136</v>
      </c>
      <c r="J15" s="211"/>
      <c r="K15" s="211">
        <v>0</v>
      </c>
      <c r="L15" s="211">
        <v>0</v>
      </c>
      <c r="M15" s="212">
        <v>0</v>
      </c>
      <c r="N15" s="212">
        <v>0</v>
      </c>
      <c r="O15" s="211" t="s">
        <v>192</v>
      </c>
      <c r="P15" s="211"/>
      <c r="Q15" s="211" t="s">
        <v>137</v>
      </c>
      <c r="R15" s="212">
        <v>56.5</v>
      </c>
      <c r="S15" s="212">
        <v>56.5</v>
      </c>
      <c r="T15" s="211"/>
      <c r="U15" s="211"/>
      <c r="V15" s="211"/>
      <c r="W15" s="211"/>
      <c r="X15" s="211"/>
      <c r="Y15" s="211"/>
      <c r="Z15" s="211"/>
      <c r="AA15" s="211" t="s">
        <v>63</v>
      </c>
      <c r="AB15" s="211" t="s">
        <v>164</v>
      </c>
      <c r="AC15" s="211" t="s">
        <v>191</v>
      </c>
      <c r="AD15" s="211" t="s">
        <v>175</v>
      </c>
      <c r="AE15" s="211">
        <v>7</v>
      </c>
      <c r="AF15" s="211" t="s">
        <v>161</v>
      </c>
      <c r="AG15" s="211">
        <v>4</v>
      </c>
      <c r="AH15" s="211">
        <v>8140</v>
      </c>
      <c r="AI15" s="211">
        <v>8140</v>
      </c>
      <c r="AJ15" s="211">
        <v>624</v>
      </c>
      <c r="AK15" s="212">
        <v>4.5976803797999999</v>
      </c>
      <c r="AL15" s="213">
        <v>1</v>
      </c>
      <c r="AM15" s="214">
        <f t="shared" si="0"/>
        <v>4.5976803797999999</v>
      </c>
      <c r="AN15" s="214">
        <v>8.9435769999999994</v>
      </c>
      <c r="AO15" s="214">
        <v>1.3322039999999999</v>
      </c>
      <c r="AP15" s="214">
        <f t="shared" si="1"/>
        <v>41.119708498130542</v>
      </c>
      <c r="AQ15" s="214">
        <f t="shared" si="2"/>
        <v>6.1250481926910787</v>
      </c>
      <c r="AR15" s="213">
        <v>0.93</v>
      </c>
      <c r="AS15" s="213">
        <v>0.92</v>
      </c>
      <c r="AT15" s="214">
        <f t="shared" si="3"/>
        <v>38.241328903261405</v>
      </c>
      <c r="AU15" s="214">
        <f t="shared" si="4"/>
        <v>5.6350443372757928</v>
      </c>
    </row>
    <row r="16" spans="1:47" s="210" customFormat="1">
      <c r="A16" s="211">
        <v>26</v>
      </c>
      <c r="B16" s="211" t="s">
        <v>194</v>
      </c>
      <c r="C16" s="211" t="s">
        <v>193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136</v>
      </c>
      <c r="J16" s="211"/>
      <c r="K16" s="211">
        <v>0</v>
      </c>
      <c r="L16" s="211">
        <v>0</v>
      </c>
      <c r="M16" s="212">
        <v>0</v>
      </c>
      <c r="N16" s="212">
        <v>0</v>
      </c>
      <c r="O16" s="211" t="s">
        <v>192</v>
      </c>
      <c r="P16" s="211"/>
      <c r="Q16" s="211" t="s">
        <v>137</v>
      </c>
      <c r="R16" s="212">
        <v>56.5</v>
      </c>
      <c r="S16" s="212">
        <v>56.5</v>
      </c>
      <c r="T16" s="211"/>
      <c r="U16" s="211"/>
      <c r="V16" s="211"/>
      <c r="W16" s="211"/>
      <c r="X16" s="211"/>
      <c r="Y16" s="211"/>
      <c r="Z16" s="211"/>
      <c r="AA16" s="211" t="s">
        <v>63</v>
      </c>
      <c r="AB16" s="211" t="s">
        <v>164</v>
      </c>
      <c r="AC16" s="211" t="s">
        <v>191</v>
      </c>
      <c r="AD16" s="211" t="s">
        <v>175</v>
      </c>
      <c r="AE16" s="211">
        <v>7</v>
      </c>
      <c r="AF16" s="211" t="s">
        <v>161</v>
      </c>
      <c r="AG16" s="211">
        <v>4</v>
      </c>
      <c r="AH16" s="211">
        <v>1400</v>
      </c>
      <c r="AI16" s="211">
        <v>1400</v>
      </c>
      <c r="AJ16" s="211">
        <v>624</v>
      </c>
      <c r="AK16" s="212">
        <v>5.51388499843</v>
      </c>
      <c r="AL16" s="213">
        <v>1</v>
      </c>
      <c r="AM16" s="214">
        <f t="shared" si="0"/>
        <v>5.51388499843</v>
      </c>
      <c r="AN16" s="214">
        <v>8.9435769999999994</v>
      </c>
      <c r="AO16" s="214">
        <v>1.3322039999999999</v>
      </c>
      <c r="AP16" s="214">
        <f t="shared" si="1"/>
        <v>49.313855052603579</v>
      </c>
      <c r="AQ16" s="214">
        <f t="shared" si="2"/>
        <v>7.3456196504484392</v>
      </c>
      <c r="AR16" s="213">
        <v>0.93</v>
      </c>
      <c r="AS16" s="213">
        <v>0.92</v>
      </c>
      <c r="AT16" s="214">
        <f t="shared" si="3"/>
        <v>45.861885198921328</v>
      </c>
      <c r="AU16" s="214">
        <f t="shared" si="4"/>
        <v>6.7579700784125647</v>
      </c>
    </row>
    <row r="17" spans="1:47" s="210" customFormat="1">
      <c r="A17" s="211">
        <v>26</v>
      </c>
      <c r="B17" s="211" t="s">
        <v>194</v>
      </c>
      <c r="C17" s="211" t="s">
        <v>193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136</v>
      </c>
      <c r="J17" s="211"/>
      <c r="K17" s="211">
        <v>0</v>
      </c>
      <c r="L17" s="211">
        <v>0</v>
      </c>
      <c r="M17" s="212">
        <v>0</v>
      </c>
      <c r="N17" s="212">
        <v>0</v>
      </c>
      <c r="O17" s="211" t="s">
        <v>192</v>
      </c>
      <c r="P17" s="211"/>
      <c r="Q17" s="211" t="s">
        <v>137</v>
      </c>
      <c r="R17" s="212">
        <v>56.5</v>
      </c>
      <c r="S17" s="212">
        <v>56.5</v>
      </c>
      <c r="T17" s="211"/>
      <c r="U17" s="211"/>
      <c r="V17" s="211"/>
      <c r="W17" s="211"/>
      <c r="X17" s="211"/>
      <c r="Y17" s="211"/>
      <c r="Z17" s="211"/>
      <c r="AA17" s="211" t="s">
        <v>63</v>
      </c>
      <c r="AB17" s="211" t="s">
        <v>164</v>
      </c>
      <c r="AC17" s="211" t="s">
        <v>191</v>
      </c>
      <c r="AD17" s="211" t="s">
        <v>175</v>
      </c>
      <c r="AE17" s="211">
        <v>7</v>
      </c>
      <c r="AF17" s="211" t="s">
        <v>171</v>
      </c>
      <c r="AG17" s="211">
        <v>10</v>
      </c>
      <c r="AH17" s="211">
        <v>3100</v>
      </c>
      <c r="AI17" s="211">
        <v>3100</v>
      </c>
      <c r="AJ17" s="211">
        <v>630</v>
      </c>
      <c r="AK17" s="212">
        <v>1.3616942520599999</v>
      </c>
      <c r="AL17" s="213">
        <v>1</v>
      </c>
      <c r="AM17" s="214">
        <f t="shared" si="0"/>
        <v>1.3616942520599999</v>
      </c>
      <c r="AN17" s="214">
        <v>3.7313529999999999</v>
      </c>
      <c r="AO17" s="214">
        <v>0.13450200000000001</v>
      </c>
      <c r="AP17" s="214">
        <f t="shared" si="1"/>
        <v>5.0809619325068365</v>
      </c>
      <c r="AQ17" s="214">
        <f t="shared" si="2"/>
        <v>0.18315060029057412</v>
      </c>
      <c r="AR17" s="213">
        <v>0.93</v>
      </c>
      <c r="AS17" s="213">
        <v>0.92</v>
      </c>
      <c r="AT17" s="214">
        <f t="shared" si="3"/>
        <v>4.7252945972313585</v>
      </c>
      <c r="AU17" s="214">
        <f t="shared" si="4"/>
        <v>0.16849855226732818</v>
      </c>
    </row>
    <row r="18" spans="1:47" s="210" customFormat="1">
      <c r="A18" s="211">
        <v>26</v>
      </c>
      <c r="B18" s="211" t="s">
        <v>194</v>
      </c>
      <c r="C18" s="211" t="s">
        <v>193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136</v>
      </c>
      <c r="J18" s="211"/>
      <c r="K18" s="211">
        <v>0</v>
      </c>
      <c r="L18" s="211">
        <v>0</v>
      </c>
      <c r="M18" s="212">
        <v>0</v>
      </c>
      <c r="N18" s="212">
        <v>0</v>
      </c>
      <c r="O18" s="211" t="s">
        <v>192</v>
      </c>
      <c r="P18" s="211"/>
      <c r="Q18" s="211" t="s">
        <v>137</v>
      </c>
      <c r="R18" s="212">
        <v>56.5</v>
      </c>
      <c r="S18" s="212">
        <v>56.5</v>
      </c>
      <c r="T18" s="211"/>
      <c r="U18" s="211"/>
      <c r="V18" s="211"/>
      <c r="W18" s="211"/>
      <c r="X18" s="211"/>
      <c r="Y18" s="211"/>
      <c r="Z18" s="211"/>
      <c r="AA18" s="211" t="s">
        <v>63</v>
      </c>
      <c r="AB18" s="211" t="s">
        <v>164</v>
      </c>
      <c r="AC18" s="211" t="s">
        <v>191</v>
      </c>
      <c r="AD18" s="211" t="s">
        <v>175</v>
      </c>
      <c r="AE18" s="211">
        <v>7</v>
      </c>
      <c r="AF18" s="211" t="s">
        <v>180</v>
      </c>
      <c r="AG18" s="211">
        <v>11</v>
      </c>
      <c r="AH18" s="211">
        <v>4340</v>
      </c>
      <c r="AI18" s="211">
        <v>4340</v>
      </c>
      <c r="AJ18" s="211">
        <v>631</v>
      </c>
      <c r="AK18" s="212">
        <v>6.2613620886800003E-2</v>
      </c>
      <c r="AL18" s="213">
        <v>1</v>
      </c>
      <c r="AM18" s="214">
        <f t="shared" si="0"/>
        <v>6.2613620886800003E-2</v>
      </c>
      <c r="AN18" s="214">
        <v>3.2994349999999999</v>
      </c>
      <c r="AO18" s="214">
        <v>0.11773699999999999</v>
      </c>
      <c r="AP18" s="214">
        <f t="shared" si="1"/>
        <v>0.20658957223063895</v>
      </c>
      <c r="AQ18" s="214">
        <f t="shared" si="2"/>
        <v>7.3719398823491713E-3</v>
      </c>
      <c r="AR18" s="213">
        <v>0.93</v>
      </c>
      <c r="AS18" s="213">
        <v>0.92</v>
      </c>
      <c r="AT18" s="214">
        <f t="shared" si="3"/>
        <v>0.19212830217449423</v>
      </c>
      <c r="AU18" s="214">
        <f t="shared" si="4"/>
        <v>6.7821846917612378E-3</v>
      </c>
    </row>
    <row r="19" spans="1:47" s="210" customFormat="1">
      <c r="A19" s="211">
        <v>26</v>
      </c>
      <c r="B19" s="211" t="s">
        <v>194</v>
      </c>
      <c r="C19" s="211" t="s">
        <v>193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136</v>
      </c>
      <c r="J19" s="211"/>
      <c r="K19" s="211">
        <v>0</v>
      </c>
      <c r="L19" s="211">
        <v>0</v>
      </c>
      <c r="M19" s="212">
        <v>0</v>
      </c>
      <c r="N19" s="212">
        <v>0</v>
      </c>
      <c r="O19" s="211" t="s">
        <v>192</v>
      </c>
      <c r="P19" s="211"/>
      <c r="Q19" s="211" t="s">
        <v>137</v>
      </c>
      <c r="R19" s="212">
        <v>56.5</v>
      </c>
      <c r="S19" s="212">
        <v>56.5</v>
      </c>
      <c r="T19" s="211"/>
      <c r="U19" s="211"/>
      <c r="V19" s="211"/>
      <c r="W19" s="211"/>
      <c r="X19" s="211"/>
      <c r="Y19" s="211"/>
      <c r="Z19" s="211"/>
      <c r="AA19" s="211" t="s">
        <v>63</v>
      </c>
      <c r="AB19" s="211" t="s">
        <v>164</v>
      </c>
      <c r="AC19" s="211" t="s">
        <v>191</v>
      </c>
      <c r="AD19" s="211" t="s">
        <v>175</v>
      </c>
      <c r="AE19" s="211">
        <v>7</v>
      </c>
      <c r="AF19" s="211" t="s">
        <v>180</v>
      </c>
      <c r="AG19" s="211">
        <v>11</v>
      </c>
      <c r="AH19" s="211">
        <v>4340</v>
      </c>
      <c r="AI19" s="211">
        <v>4340</v>
      </c>
      <c r="AJ19" s="211">
        <v>631</v>
      </c>
      <c r="AK19" s="212">
        <v>6.1274799121999998E-2</v>
      </c>
      <c r="AL19" s="213">
        <v>1</v>
      </c>
      <c r="AM19" s="214">
        <f t="shared" si="0"/>
        <v>6.1274799121999998E-2</v>
      </c>
      <c r="AN19" s="214">
        <v>3.2994349999999999</v>
      </c>
      <c r="AO19" s="214">
        <v>0.11773699999999999</v>
      </c>
      <c r="AP19" s="214">
        <f t="shared" si="1"/>
        <v>0.20217221684109607</v>
      </c>
      <c r="AQ19" s="214">
        <f t="shared" si="2"/>
        <v>7.2143110242269132E-3</v>
      </c>
      <c r="AR19" s="213">
        <v>0.93</v>
      </c>
      <c r="AS19" s="213">
        <v>0.92</v>
      </c>
      <c r="AT19" s="214">
        <f t="shared" si="3"/>
        <v>0.18802016166221935</v>
      </c>
      <c r="AU19" s="214">
        <f t="shared" si="4"/>
        <v>6.6371661422887605E-3</v>
      </c>
    </row>
    <row r="20" spans="1:47" s="210" customFormat="1">
      <c r="A20" s="211">
        <v>26</v>
      </c>
      <c r="B20" s="211" t="s">
        <v>194</v>
      </c>
      <c r="C20" s="211" t="s">
        <v>193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136</v>
      </c>
      <c r="J20" s="211"/>
      <c r="K20" s="211">
        <v>0</v>
      </c>
      <c r="L20" s="211">
        <v>0</v>
      </c>
      <c r="M20" s="212">
        <v>0</v>
      </c>
      <c r="N20" s="212">
        <v>0</v>
      </c>
      <c r="O20" s="211" t="s">
        <v>192</v>
      </c>
      <c r="P20" s="211"/>
      <c r="Q20" s="211" t="s">
        <v>137</v>
      </c>
      <c r="R20" s="212">
        <v>56.5</v>
      </c>
      <c r="S20" s="212">
        <v>56.5</v>
      </c>
      <c r="T20" s="211"/>
      <c r="U20" s="211"/>
      <c r="V20" s="211"/>
      <c r="W20" s="211"/>
      <c r="X20" s="211"/>
      <c r="Y20" s="211"/>
      <c r="Z20" s="211"/>
      <c r="AA20" s="211" t="s">
        <v>63</v>
      </c>
      <c r="AB20" s="211" t="s">
        <v>164</v>
      </c>
      <c r="AC20" s="211" t="s">
        <v>191</v>
      </c>
      <c r="AD20" s="211" t="s">
        <v>175</v>
      </c>
      <c r="AE20" s="211">
        <v>7</v>
      </c>
      <c r="AF20" s="211" t="s">
        <v>161</v>
      </c>
      <c r="AG20" s="211">
        <v>4</v>
      </c>
      <c r="AH20" s="211">
        <v>8140</v>
      </c>
      <c r="AI20" s="211">
        <v>8140</v>
      </c>
      <c r="AJ20" s="211">
        <v>624</v>
      </c>
      <c r="AK20" s="212">
        <v>2.2866768226599998E-2</v>
      </c>
      <c r="AL20" s="213">
        <v>1</v>
      </c>
      <c r="AM20" s="214">
        <f t="shared" si="0"/>
        <v>2.2866768226599998E-2</v>
      </c>
      <c r="AN20" s="214">
        <v>8.9435769999999994</v>
      </c>
      <c r="AO20" s="214">
        <v>1.3322039999999999</v>
      </c>
      <c r="AP20" s="214">
        <f t="shared" si="1"/>
        <v>0.20451070237575053</v>
      </c>
      <c r="AQ20" s="214">
        <f t="shared" si="2"/>
        <v>3.0463200098549421E-2</v>
      </c>
      <c r="AR20" s="213">
        <v>0.93</v>
      </c>
      <c r="AS20" s="213">
        <v>0.92</v>
      </c>
      <c r="AT20" s="214">
        <f t="shared" si="3"/>
        <v>0.19019495320944801</v>
      </c>
      <c r="AU20" s="214">
        <f t="shared" si="4"/>
        <v>2.8026144090665468E-2</v>
      </c>
    </row>
    <row r="21" spans="1:47" s="210" customFormat="1">
      <c r="A21" s="211">
        <v>26</v>
      </c>
      <c r="B21" s="211" t="s">
        <v>194</v>
      </c>
      <c r="C21" s="211" t="s">
        <v>193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136</v>
      </c>
      <c r="J21" s="211"/>
      <c r="K21" s="211">
        <v>0</v>
      </c>
      <c r="L21" s="211">
        <v>0</v>
      </c>
      <c r="M21" s="212">
        <v>0</v>
      </c>
      <c r="N21" s="212">
        <v>0</v>
      </c>
      <c r="O21" s="211" t="s">
        <v>192</v>
      </c>
      <c r="P21" s="211"/>
      <c r="Q21" s="211" t="s">
        <v>137</v>
      </c>
      <c r="R21" s="212">
        <v>56.5</v>
      </c>
      <c r="S21" s="212">
        <v>56.5</v>
      </c>
      <c r="T21" s="211"/>
      <c r="U21" s="211"/>
      <c r="V21" s="211"/>
      <c r="W21" s="211"/>
      <c r="X21" s="211"/>
      <c r="Y21" s="211"/>
      <c r="Z21" s="211"/>
      <c r="AA21" s="211" t="s">
        <v>63</v>
      </c>
      <c r="AB21" s="211" t="s">
        <v>164</v>
      </c>
      <c r="AC21" s="211" t="s">
        <v>191</v>
      </c>
      <c r="AD21" s="211" t="s">
        <v>175</v>
      </c>
      <c r="AE21" s="211">
        <v>7</v>
      </c>
      <c r="AF21" s="211" t="s">
        <v>161</v>
      </c>
      <c r="AG21" s="211">
        <v>4</v>
      </c>
      <c r="AH21" s="211">
        <v>8140</v>
      </c>
      <c r="AI21" s="211">
        <v>8140</v>
      </c>
      <c r="AJ21" s="211">
        <v>624</v>
      </c>
      <c r="AK21" s="212">
        <v>4.7990609582999999E-2</v>
      </c>
      <c r="AL21" s="213">
        <v>1</v>
      </c>
      <c r="AM21" s="214">
        <f t="shared" si="0"/>
        <v>4.7990609582999999E-2</v>
      </c>
      <c r="AN21" s="214">
        <v>8.9435769999999994</v>
      </c>
      <c r="AO21" s="214">
        <v>1.3322039999999999</v>
      </c>
      <c r="AP21" s="214">
        <f t="shared" si="1"/>
        <v>0.42920771208249836</v>
      </c>
      <c r="AQ21" s="214">
        <f t="shared" si="2"/>
        <v>6.3933282048910925E-2</v>
      </c>
      <c r="AR21" s="213">
        <v>0.93</v>
      </c>
      <c r="AS21" s="213">
        <v>0.92</v>
      </c>
      <c r="AT21" s="214">
        <f t="shared" si="3"/>
        <v>0.39916317223672348</v>
      </c>
      <c r="AU21" s="214">
        <f t="shared" si="4"/>
        <v>5.8818619484998051E-2</v>
      </c>
    </row>
    <row r="22" spans="1:47" s="210" customFormat="1">
      <c r="A22" s="211">
        <v>26</v>
      </c>
      <c r="B22" s="211" t="s">
        <v>194</v>
      </c>
      <c r="C22" s="211" t="s">
        <v>193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136</v>
      </c>
      <c r="J22" s="211"/>
      <c r="K22" s="211">
        <v>0</v>
      </c>
      <c r="L22" s="211">
        <v>0</v>
      </c>
      <c r="M22" s="212">
        <v>0</v>
      </c>
      <c r="N22" s="212">
        <v>0</v>
      </c>
      <c r="O22" s="211" t="s">
        <v>192</v>
      </c>
      <c r="P22" s="211"/>
      <c r="Q22" s="211" t="s">
        <v>137</v>
      </c>
      <c r="R22" s="212">
        <v>56.5</v>
      </c>
      <c r="S22" s="212">
        <v>56.5</v>
      </c>
      <c r="T22" s="211"/>
      <c r="U22" s="211"/>
      <c r="V22" s="211"/>
      <c r="W22" s="211"/>
      <c r="X22" s="211"/>
      <c r="Y22" s="211"/>
      <c r="Z22" s="211"/>
      <c r="AA22" s="211" t="s">
        <v>63</v>
      </c>
      <c r="AB22" s="211" t="s">
        <v>164</v>
      </c>
      <c r="AC22" s="211" t="s">
        <v>191</v>
      </c>
      <c r="AD22" s="211" t="s">
        <v>175</v>
      </c>
      <c r="AE22" s="211">
        <v>7</v>
      </c>
      <c r="AF22" s="211" t="s">
        <v>161</v>
      </c>
      <c r="AG22" s="211">
        <v>4</v>
      </c>
      <c r="AH22" s="211">
        <v>8140</v>
      </c>
      <c r="AI22" s="211">
        <v>8140</v>
      </c>
      <c r="AJ22" s="211">
        <v>624</v>
      </c>
      <c r="AK22" s="212">
        <v>1.9077133832699999E-2</v>
      </c>
      <c r="AL22" s="213">
        <v>1</v>
      </c>
      <c r="AM22" s="214">
        <f t="shared" si="0"/>
        <v>1.9077133832699999E-2</v>
      </c>
      <c r="AN22" s="214">
        <v>8.9435769999999994</v>
      </c>
      <c r="AO22" s="214">
        <v>1.3322039999999999</v>
      </c>
      <c r="AP22" s="214">
        <f t="shared" si="1"/>
        <v>0.17061781537205756</v>
      </c>
      <c r="AQ22" s="214">
        <f t="shared" si="2"/>
        <v>2.5414634000458267E-2</v>
      </c>
      <c r="AR22" s="213">
        <v>0.93</v>
      </c>
      <c r="AS22" s="213">
        <v>0.92</v>
      </c>
      <c r="AT22" s="214">
        <f t="shared" si="3"/>
        <v>0.15867456829601354</v>
      </c>
      <c r="AU22" s="214">
        <f t="shared" si="4"/>
        <v>2.3381463280421608E-2</v>
      </c>
    </row>
    <row r="23" spans="1:47" s="210" customFormat="1">
      <c r="A23" s="211">
        <v>26</v>
      </c>
      <c r="B23" s="211" t="s">
        <v>194</v>
      </c>
      <c r="C23" s="211" t="s">
        <v>193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136</v>
      </c>
      <c r="J23" s="211"/>
      <c r="K23" s="211">
        <v>0</v>
      </c>
      <c r="L23" s="211">
        <v>0</v>
      </c>
      <c r="M23" s="212">
        <v>0</v>
      </c>
      <c r="N23" s="212">
        <v>0</v>
      </c>
      <c r="O23" s="211" t="s">
        <v>192</v>
      </c>
      <c r="P23" s="211"/>
      <c r="Q23" s="211" t="s">
        <v>137</v>
      </c>
      <c r="R23" s="212">
        <v>56.5</v>
      </c>
      <c r="S23" s="212">
        <v>56.5</v>
      </c>
      <c r="T23" s="211"/>
      <c r="U23" s="211"/>
      <c r="V23" s="211"/>
      <c r="W23" s="211"/>
      <c r="X23" s="211"/>
      <c r="Y23" s="211"/>
      <c r="Z23" s="211"/>
      <c r="AA23" s="211" t="s">
        <v>63</v>
      </c>
      <c r="AB23" s="211" t="s">
        <v>164</v>
      </c>
      <c r="AC23" s="211" t="s">
        <v>191</v>
      </c>
      <c r="AD23" s="211" t="s">
        <v>175</v>
      </c>
      <c r="AE23" s="211">
        <v>7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624</v>
      </c>
      <c r="AK23" s="212">
        <v>7.3249529185400002</v>
      </c>
      <c r="AL23" s="213">
        <v>1</v>
      </c>
      <c r="AM23" s="214">
        <f t="shared" si="0"/>
        <v>7.3249529185400002</v>
      </c>
      <c r="AN23" s="214">
        <v>8.9435769999999994</v>
      </c>
      <c r="AO23" s="214">
        <v>1.3322039999999999</v>
      </c>
      <c r="AP23" s="214">
        <f t="shared" si="1"/>
        <v>65.511280448337217</v>
      </c>
      <c r="AQ23" s="214">
        <f t="shared" si="2"/>
        <v>9.7583315778906616</v>
      </c>
      <c r="AR23" s="213">
        <v>0.93</v>
      </c>
      <c r="AS23" s="213">
        <v>0.92</v>
      </c>
      <c r="AT23" s="214">
        <f t="shared" si="3"/>
        <v>60.925490816953612</v>
      </c>
      <c r="AU23" s="214">
        <f t="shared" si="4"/>
        <v>8.9776650516594092</v>
      </c>
    </row>
    <row r="24" spans="1:47" s="210" customFormat="1">
      <c r="A24" s="211">
        <v>26</v>
      </c>
      <c r="B24" s="211" t="s">
        <v>194</v>
      </c>
      <c r="C24" s="211" t="s">
        <v>193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136</v>
      </c>
      <c r="J24" s="211"/>
      <c r="K24" s="211">
        <v>0</v>
      </c>
      <c r="L24" s="211">
        <v>0</v>
      </c>
      <c r="M24" s="212">
        <v>0</v>
      </c>
      <c r="N24" s="212">
        <v>0</v>
      </c>
      <c r="O24" s="211" t="s">
        <v>192</v>
      </c>
      <c r="P24" s="211"/>
      <c r="Q24" s="211" t="s">
        <v>137</v>
      </c>
      <c r="R24" s="212">
        <v>56.5</v>
      </c>
      <c r="S24" s="212">
        <v>56.5</v>
      </c>
      <c r="T24" s="211"/>
      <c r="U24" s="211"/>
      <c r="V24" s="211"/>
      <c r="W24" s="211"/>
      <c r="X24" s="211"/>
      <c r="Y24" s="211"/>
      <c r="Z24" s="211"/>
      <c r="AA24" s="211" t="s">
        <v>63</v>
      </c>
      <c r="AB24" s="211" t="s">
        <v>164</v>
      </c>
      <c r="AC24" s="211" t="s">
        <v>191</v>
      </c>
      <c r="AD24" s="211" t="s">
        <v>175</v>
      </c>
      <c r="AE24" s="211">
        <v>7</v>
      </c>
      <c r="AF24" s="211" t="s">
        <v>180</v>
      </c>
      <c r="AG24" s="211">
        <v>11</v>
      </c>
      <c r="AH24" s="211">
        <v>4340</v>
      </c>
      <c r="AI24" s="211">
        <v>4340</v>
      </c>
      <c r="AJ24" s="211">
        <v>631</v>
      </c>
      <c r="AK24" s="212">
        <v>0.38514429739900002</v>
      </c>
      <c r="AL24" s="213">
        <v>1</v>
      </c>
      <c r="AM24" s="214">
        <f t="shared" si="0"/>
        <v>0.38514429739900002</v>
      </c>
      <c r="AN24" s="214">
        <v>3.2994349999999999</v>
      </c>
      <c r="AO24" s="214">
        <v>0.11773699999999999</v>
      </c>
      <c r="AP24" s="214">
        <f t="shared" si="1"/>
        <v>1.2707585748886696</v>
      </c>
      <c r="AQ24" s="214">
        <f t="shared" si="2"/>
        <v>4.5345734142866065E-2</v>
      </c>
      <c r="AR24" s="213">
        <v>0.93</v>
      </c>
      <c r="AS24" s="213">
        <v>0.92</v>
      </c>
      <c r="AT24" s="214">
        <f t="shared" si="3"/>
        <v>1.1818054746464628</v>
      </c>
      <c r="AU24" s="214">
        <f t="shared" si="4"/>
        <v>4.1718075411436781E-2</v>
      </c>
    </row>
    <row r="25" spans="1:47" s="210" customFormat="1">
      <c r="A25" s="211">
        <v>26</v>
      </c>
      <c r="B25" s="211" t="s">
        <v>194</v>
      </c>
      <c r="C25" s="211" t="s">
        <v>193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136</v>
      </c>
      <c r="J25" s="211"/>
      <c r="K25" s="211">
        <v>0</v>
      </c>
      <c r="L25" s="211">
        <v>0</v>
      </c>
      <c r="M25" s="212">
        <v>0</v>
      </c>
      <c r="N25" s="212">
        <v>0</v>
      </c>
      <c r="O25" s="211" t="s">
        <v>192</v>
      </c>
      <c r="P25" s="211"/>
      <c r="Q25" s="211" t="s">
        <v>137</v>
      </c>
      <c r="R25" s="212">
        <v>56.5</v>
      </c>
      <c r="S25" s="212">
        <v>56.5</v>
      </c>
      <c r="T25" s="211"/>
      <c r="U25" s="211"/>
      <c r="V25" s="211"/>
      <c r="W25" s="211"/>
      <c r="X25" s="211"/>
      <c r="Y25" s="211"/>
      <c r="Z25" s="211"/>
      <c r="AA25" s="211" t="s">
        <v>63</v>
      </c>
      <c r="AB25" s="211" t="s">
        <v>164</v>
      </c>
      <c r="AC25" s="211" t="s">
        <v>191</v>
      </c>
      <c r="AD25" s="211" t="s">
        <v>175</v>
      </c>
      <c r="AE25" s="211">
        <v>7</v>
      </c>
      <c r="AF25" s="211" t="s">
        <v>180</v>
      </c>
      <c r="AG25" s="211">
        <v>11</v>
      </c>
      <c r="AH25" s="211">
        <v>4340</v>
      </c>
      <c r="AI25" s="211">
        <v>4340</v>
      </c>
      <c r="AJ25" s="211">
        <v>631</v>
      </c>
      <c r="AK25" s="212">
        <v>0.61875160829800002</v>
      </c>
      <c r="AL25" s="213">
        <v>1</v>
      </c>
      <c r="AM25" s="214">
        <f t="shared" si="0"/>
        <v>0.61875160829800002</v>
      </c>
      <c r="AN25" s="214">
        <v>3.2994349999999999</v>
      </c>
      <c r="AO25" s="214">
        <v>0.11773699999999999</v>
      </c>
      <c r="AP25" s="214">
        <f t="shared" si="1"/>
        <v>2.0415307127247115</v>
      </c>
      <c r="AQ25" s="214">
        <f t="shared" si="2"/>
        <v>7.2849958106181625E-2</v>
      </c>
      <c r="AR25" s="213">
        <v>0.93</v>
      </c>
      <c r="AS25" s="213">
        <v>0.92</v>
      </c>
      <c r="AT25" s="214">
        <f t="shared" si="3"/>
        <v>1.8986235628339818</v>
      </c>
      <c r="AU25" s="214">
        <f t="shared" si="4"/>
        <v>6.7021961457687101E-2</v>
      </c>
    </row>
    <row r="26" spans="1:47" s="210" customFormat="1">
      <c r="A26" s="211">
        <v>26</v>
      </c>
      <c r="B26" s="211" t="s">
        <v>194</v>
      </c>
      <c r="C26" s="211" t="s">
        <v>193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136</v>
      </c>
      <c r="J26" s="211"/>
      <c r="K26" s="211">
        <v>0</v>
      </c>
      <c r="L26" s="211">
        <v>0</v>
      </c>
      <c r="M26" s="212">
        <v>0</v>
      </c>
      <c r="N26" s="212">
        <v>0</v>
      </c>
      <c r="O26" s="211" t="s">
        <v>192</v>
      </c>
      <c r="P26" s="211"/>
      <c r="Q26" s="211" t="s">
        <v>137</v>
      </c>
      <c r="R26" s="212">
        <v>56.5</v>
      </c>
      <c r="S26" s="212">
        <v>56.5</v>
      </c>
      <c r="T26" s="211"/>
      <c r="U26" s="211"/>
      <c r="V26" s="211"/>
      <c r="W26" s="211"/>
      <c r="X26" s="211"/>
      <c r="Y26" s="211"/>
      <c r="Z26" s="211"/>
      <c r="AA26" s="211" t="s">
        <v>63</v>
      </c>
      <c r="AB26" s="211" t="s">
        <v>164</v>
      </c>
      <c r="AC26" s="211" t="s">
        <v>191</v>
      </c>
      <c r="AD26" s="211" t="s">
        <v>175</v>
      </c>
      <c r="AE26" s="211">
        <v>7</v>
      </c>
      <c r="AF26" s="211" t="s">
        <v>180</v>
      </c>
      <c r="AG26" s="211">
        <v>11</v>
      </c>
      <c r="AH26" s="211">
        <v>4340</v>
      </c>
      <c r="AI26" s="211">
        <v>4340</v>
      </c>
      <c r="AJ26" s="211">
        <v>631</v>
      </c>
      <c r="AK26" s="212">
        <v>1.26027248208</v>
      </c>
      <c r="AL26" s="213">
        <v>1</v>
      </c>
      <c r="AM26" s="214">
        <f t="shared" si="0"/>
        <v>1.26027248208</v>
      </c>
      <c r="AN26" s="214">
        <v>3.2994349999999999</v>
      </c>
      <c r="AO26" s="214">
        <v>0.11773699999999999</v>
      </c>
      <c r="AP26" s="214">
        <f t="shared" si="1"/>
        <v>4.158187136911625</v>
      </c>
      <c r="AQ26" s="214">
        <f t="shared" si="2"/>
        <v>0.14838070122265296</v>
      </c>
      <c r="AR26" s="213">
        <v>0.93</v>
      </c>
      <c r="AS26" s="213">
        <v>0.92</v>
      </c>
      <c r="AT26" s="214">
        <f t="shared" si="3"/>
        <v>3.8671140373278114</v>
      </c>
      <c r="AU26" s="214">
        <f t="shared" si="4"/>
        <v>0.13651024512484072</v>
      </c>
    </row>
    <row r="27" spans="1:47" s="210" customFormat="1">
      <c r="A27" s="211">
        <v>26</v>
      </c>
      <c r="B27" s="211" t="s">
        <v>194</v>
      </c>
      <c r="C27" s="211" t="s">
        <v>193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136</v>
      </c>
      <c r="J27" s="211"/>
      <c r="K27" s="211">
        <v>0</v>
      </c>
      <c r="L27" s="211">
        <v>0</v>
      </c>
      <c r="M27" s="212">
        <v>0</v>
      </c>
      <c r="N27" s="212">
        <v>0</v>
      </c>
      <c r="O27" s="211" t="s">
        <v>192</v>
      </c>
      <c r="P27" s="211"/>
      <c r="Q27" s="211" t="s">
        <v>137</v>
      </c>
      <c r="R27" s="212">
        <v>56.5</v>
      </c>
      <c r="S27" s="212">
        <v>56.5</v>
      </c>
      <c r="T27" s="211"/>
      <c r="U27" s="211"/>
      <c r="V27" s="211"/>
      <c r="W27" s="211"/>
      <c r="X27" s="211"/>
      <c r="Y27" s="211"/>
      <c r="Z27" s="211"/>
      <c r="AA27" s="211" t="s">
        <v>63</v>
      </c>
      <c r="AB27" s="211" t="s">
        <v>164</v>
      </c>
      <c r="AC27" s="211" t="s">
        <v>191</v>
      </c>
      <c r="AD27" s="211" t="s">
        <v>175</v>
      </c>
      <c r="AE27" s="211">
        <v>7</v>
      </c>
      <c r="AF27" s="211" t="s">
        <v>161</v>
      </c>
      <c r="AG27" s="211">
        <v>4</v>
      </c>
      <c r="AH27" s="211">
        <v>8140</v>
      </c>
      <c r="AI27" s="211">
        <v>8140</v>
      </c>
      <c r="AJ27" s="211">
        <v>624</v>
      </c>
      <c r="AK27" s="212">
        <v>0.653944032545</v>
      </c>
      <c r="AL27" s="213">
        <v>1</v>
      </c>
      <c r="AM27" s="214">
        <f t="shared" si="0"/>
        <v>0.653944032545</v>
      </c>
      <c r="AN27" s="214">
        <v>8.9435769999999994</v>
      </c>
      <c r="AO27" s="214">
        <v>1.3322039999999999</v>
      </c>
      <c r="AP27" s="214">
        <f t="shared" si="1"/>
        <v>5.8485988087567131</v>
      </c>
      <c r="AQ27" s="214">
        <f t="shared" si="2"/>
        <v>0.87118685593257916</v>
      </c>
      <c r="AR27" s="213">
        <v>0.93</v>
      </c>
      <c r="AS27" s="213">
        <v>0.92</v>
      </c>
      <c r="AT27" s="214">
        <f t="shared" si="3"/>
        <v>5.4391968921437437</v>
      </c>
      <c r="AU27" s="214">
        <f t="shared" si="4"/>
        <v>0.80149190745797283</v>
      </c>
    </row>
    <row r="28" spans="1:47" s="210" customFormat="1">
      <c r="A28" s="211">
        <v>26</v>
      </c>
      <c r="B28" s="211" t="s">
        <v>194</v>
      </c>
      <c r="C28" s="211" t="s">
        <v>193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136</v>
      </c>
      <c r="J28" s="211"/>
      <c r="K28" s="211">
        <v>0</v>
      </c>
      <c r="L28" s="211">
        <v>0</v>
      </c>
      <c r="M28" s="212">
        <v>0</v>
      </c>
      <c r="N28" s="212">
        <v>0</v>
      </c>
      <c r="O28" s="211" t="s">
        <v>192</v>
      </c>
      <c r="P28" s="211"/>
      <c r="Q28" s="211" t="s">
        <v>137</v>
      </c>
      <c r="R28" s="212">
        <v>56.5</v>
      </c>
      <c r="S28" s="212">
        <v>56.5</v>
      </c>
      <c r="T28" s="211"/>
      <c r="U28" s="211"/>
      <c r="V28" s="211"/>
      <c r="W28" s="211"/>
      <c r="X28" s="211"/>
      <c r="Y28" s="211"/>
      <c r="Z28" s="211"/>
      <c r="AA28" s="211" t="s">
        <v>63</v>
      </c>
      <c r="AB28" s="211" t="s">
        <v>164</v>
      </c>
      <c r="AC28" s="211" t="s">
        <v>191</v>
      </c>
      <c r="AD28" s="211" t="s">
        <v>175</v>
      </c>
      <c r="AE28" s="211">
        <v>7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624</v>
      </c>
      <c r="AK28" s="212">
        <v>1.1211860527899999E-3</v>
      </c>
      <c r="AL28" s="213">
        <v>1</v>
      </c>
      <c r="AM28" s="214">
        <f t="shared" si="0"/>
        <v>1.1211860527899999E-3</v>
      </c>
      <c r="AN28" s="214">
        <v>8.9435769999999994</v>
      </c>
      <c r="AO28" s="214">
        <v>1.3322039999999999</v>
      </c>
      <c r="AP28" s="214">
        <f t="shared" si="1"/>
        <v>1.0027413794453429E-2</v>
      </c>
      <c r="AQ28" s="214">
        <f t="shared" si="2"/>
        <v>1.493648544271049E-3</v>
      </c>
      <c r="AR28" s="213">
        <v>0.93</v>
      </c>
      <c r="AS28" s="213">
        <v>0.92</v>
      </c>
      <c r="AT28" s="214">
        <f t="shared" si="3"/>
        <v>9.3254948288416899E-3</v>
      </c>
      <c r="AU28" s="214">
        <f t="shared" si="4"/>
        <v>1.3741566607293652E-3</v>
      </c>
    </row>
    <row r="29" spans="1:47" s="210" customFormat="1">
      <c r="A29" s="211">
        <v>26</v>
      </c>
      <c r="B29" s="211" t="s">
        <v>194</v>
      </c>
      <c r="C29" s="211" t="s">
        <v>193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136</v>
      </c>
      <c r="J29" s="211"/>
      <c r="K29" s="211">
        <v>0</v>
      </c>
      <c r="L29" s="211">
        <v>0</v>
      </c>
      <c r="M29" s="212">
        <v>0</v>
      </c>
      <c r="N29" s="212">
        <v>0</v>
      </c>
      <c r="O29" s="211" t="s">
        <v>192</v>
      </c>
      <c r="P29" s="211"/>
      <c r="Q29" s="211" t="s">
        <v>137</v>
      </c>
      <c r="R29" s="212">
        <v>56.5</v>
      </c>
      <c r="S29" s="212">
        <v>56.5</v>
      </c>
      <c r="T29" s="211"/>
      <c r="U29" s="211"/>
      <c r="V29" s="211"/>
      <c r="W29" s="211"/>
      <c r="X29" s="211"/>
      <c r="Y29" s="211"/>
      <c r="Z29" s="211"/>
      <c r="AA29" s="211" t="s">
        <v>63</v>
      </c>
      <c r="AB29" s="211" t="s">
        <v>164</v>
      </c>
      <c r="AC29" s="211" t="s">
        <v>191</v>
      </c>
      <c r="AD29" s="211" t="s">
        <v>175</v>
      </c>
      <c r="AE29" s="211">
        <v>7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624</v>
      </c>
      <c r="AK29" s="212">
        <v>2.97407098539</v>
      </c>
      <c r="AL29" s="213">
        <v>1</v>
      </c>
      <c r="AM29" s="214">
        <f t="shared" si="0"/>
        <v>2.97407098539</v>
      </c>
      <c r="AN29" s="214">
        <v>8.9435769999999994</v>
      </c>
      <c r="AO29" s="214">
        <v>1.3322039999999999</v>
      </c>
      <c r="AP29" s="214">
        <f t="shared" si="1"/>
        <v>26.598832861301339</v>
      </c>
      <c r="AQ29" s="214">
        <f t="shared" si="2"/>
        <v>3.9620692630204992</v>
      </c>
      <c r="AR29" s="213">
        <v>0.93</v>
      </c>
      <c r="AS29" s="213">
        <v>0.92</v>
      </c>
      <c r="AT29" s="214">
        <f t="shared" si="3"/>
        <v>24.736914561010249</v>
      </c>
      <c r="AU29" s="214">
        <f t="shared" si="4"/>
        <v>3.6451037219788596</v>
      </c>
    </row>
    <row r="30" spans="1:47" s="210" customFormat="1">
      <c r="A30" s="211">
        <v>26</v>
      </c>
      <c r="B30" s="211" t="s">
        <v>194</v>
      </c>
      <c r="C30" s="211" t="s">
        <v>193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136</v>
      </c>
      <c r="J30" s="211"/>
      <c r="K30" s="211">
        <v>0</v>
      </c>
      <c r="L30" s="211">
        <v>0</v>
      </c>
      <c r="M30" s="212">
        <v>0</v>
      </c>
      <c r="N30" s="212">
        <v>0</v>
      </c>
      <c r="O30" s="211" t="s">
        <v>192</v>
      </c>
      <c r="P30" s="211"/>
      <c r="Q30" s="211" t="s">
        <v>137</v>
      </c>
      <c r="R30" s="212">
        <v>56.5</v>
      </c>
      <c r="S30" s="212">
        <v>56.5</v>
      </c>
      <c r="T30" s="211"/>
      <c r="U30" s="211"/>
      <c r="V30" s="211"/>
      <c r="W30" s="211"/>
      <c r="X30" s="211"/>
      <c r="Y30" s="211"/>
      <c r="Z30" s="211"/>
      <c r="AA30" s="211" t="s">
        <v>63</v>
      </c>
      <c r="AB30" s="211" t="s">
        <v>164</v>
      </c>
      <c r="AC30" s="211" t="s">
        <v>191</v>
      </c>
      <c r="AD30" s="211" t="s">
        <v>175</v>
      </c>
      <c r="AE30" s="211">
        <v>7</v>
      </c>
      <c r="AF30" s="211" t="s">
        <v>180</v>
      </c>
      <c r="AG30" s="211">
        <v>11</v>
      </c>
      <c r="AH30" s="211">
        <v>4340</v>
      </c>
      <c r="AI30" s="211">
        <v>4340</v>
      </c>
      <c r="AJ30" s="211">
        <v>631</v>
      </c>
      <c r="AK30" s="212">
        <v>0.999790438808</v>
      </c>
      <c r="AL30" s="213">
        <v>1</v>
      </c>
      <c r="AM30" s="214">
        <f t="shared" si="0"/>
        <v>0.999790438808</v>
      </c>
      <c r="AN30" s="214">
        <v>3.2994349999999999</v>
      </c>
      <c r="AO30" s="214">
        <v>0.11773699999999999</v>
      </c>
      <c r="AP30" s="214">
        <f t="shared" si="1"/>
        <v>3.2987435664684734</v>
      </c>
      <c r="AQ30" s="214">
        <f t="shared" si="2"/>
        <v>0.11771232689393749</v>
      </c>
      <c r="AR30" s="213">
        <v>0.93</v>
      </c>
      <c r="AS30" s="213">
        <v>0.92</v>
      </c>
      <c r="AT30" s="214">
        <f t="shared" si="3"/>
        <v>3.0678315168156804</v>
      </c>
      <c r="AU30" s="214">
        <f t="shared" si="4"/>
        <v>0.10829534074242249</v>
      </c>
    </row>
    <row r="31" spans="1:47">
      <c r="AK31" s="212">
        <f>SUM(AK2:AK30)</f>
        <v>56.496681170946331</v>
      </c>
      <c r="AM31" s="214">
        <f>SUM(AM2:AM30)</f>
        <v>56.496681170946331</v>
      </c>
      <c r="AT31" s="214">
        <f>SUM(AT2:AT30)</f>
        <v>398.43945252022701</v>
      </c>
      <c r="AU31" s="214">
        <f>SUM(AU2:AU30)</f>
        <v>53.479419890955221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U25"/>
  <sheetViews>
    <sheetView topLeftCell="X1" workbookViewId="0">
      <selection activeCell="AU2" sqref="AU2:AU25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0.140625" bestFit="1" customWidth="1"/>
    <col min="17" max="17" width="17.42578125" bestFit="1" customWidth="1"/>
    <col min="18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9.5703125" bestFit="1" customWidth="1"/>
    <col min="43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29</v>
      </c>
      <c r="B2" s="211" t="s">
        <v>200</v>
      </c>
      <c r="C2" s="211" t="s">
        <v>199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25</v>
      </c>
      <c r="M2" s="212">
        <v>-81.321119999999993</v>
      </c>
      <c r="N2" s="212">
        <v>28.831900000000001</v>
      </c>
      <c r="O2" s="211" t="s">
        <v>198</v>
      </c>
      <c r="P2" s="211"/>
      <c r="Q2" s="211" t="s">
        <v>197</v>
      </c>
      <c r="R2" s="212">
        <v>9.59</v>
      </c>
      <c r="S2" s="212">
        <v>9.0299999999999994</v>
      </c>
      <c r="T2" s="211"/>
      <c r="U2" s="211"/>
      <c r="V2" s="211"/>
      <c r="W2" s="211"/>
      <c r="X2" s="211"/>
      <c r="Y2" s="211"/>
      <c r="Z2" s="211" t="s">
        <v>196</v>
      </c>
      <c r="AA2" s="211" t="s">
        <v>63</v>
      </c>
      <c r="AB2" s="211" t="s">
        <v>164</v>
      </c>
      <c r="AC2" s="211" t="s">
        <v>195</v>
      </c>
      <c r="AD2" s="211" t="s">
        <v>187</v>
      </c>
      <c r="AE2" s="211">
        <v>4</v>
      </c>
      <c r="AF2" s="211" t="s">
        <v>201</v>
      </c>
      <c r="AG2" s="211">
        <v>13</v>
      </c>
      <c r="AH2" s="211">
        <v>6460</v>
      </c>
      <c r="AI2" s="211">
        <v>6460</v>
      </c>
      <c r="AJ2" s="211">
        <v>573</v>
      </c>
      <c r="AK2" s="212">
        <v>0.115975451513</v>
      </c>
      <c r="AL2" s="213">
        <v>0.83</v>
      </c>
      <c r="AM2" s="214">
        <f>AK2*AL2</f>
        <v>9.6259624755789988E-2</v>
      </c>
      <c r="AN2" s="214">
        <v>2.0699999999999998</v>
      </c>
      <c r="AO2" s="214">
        <v>0.08</v>
      </c>
      <c r="AP2" s="214">
        <f>AM2*AN2</f>
        <v>0.19925742324448525</v>
      </c>
      <c r="AQ2" s="214">
        <f>AM2*AO2</f>
        <v>7.700769980463199E-3</v>
      </c>
      <c r="AR2" s="213">
        <v>0.99</v>
      </c>
      <c r="AS2" s="213">
        <v>0.98</v>
      </c>
      <c r="AT2" s="214">
        <f>AP2*AR2</f>
        <v>0.19726484901204039</v>
      </c>
      <c r="AU2" s="214">
        <f>AQ2*AS2</f>
        <v>7.5467545808539345E-3</v>
      </c>
    </row>
    <row r="3" spans="1:47" s="210" customFormat="1">
      <c r="A3" s="211">
        <v>29</v>
      </c>
      <c r="B3" s="211" t="s">
        <v>200</v>
      </c>
      <c r="C3" s="211" t="s">
        <v>199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25</v>
      </c>
      <c r="M3" s="212">
        <v>-81.321119999999993</v>
      </c>
      <c r="N3" s="212">
        <v>28.831900000000001</v>
      </c>
      <c r="O3" s="211" t="s">
        <v>198</v>
      </c>
      <c r="P3" s="211"/>
      <c r="Q3" s="211" t="s">
        <v>197</v>
      </c>
      <c r="R3" s="212">
        <v>9.59</v>
      </c>
      <c r="S3" s="212">
        <v>9.0299999999999994</v>
      </c>
      <c r="T3" s="211"/>
      <c r="U3" s="211"/>
      <c r="V3" s="211"/>
      <c r="W3" s="211"/>
      <c r="X3" s="211"/>
      <c r="Y3" s="211"/>
      <c r="Z3" s="211" t="s">
        <v>196</v>
      </c>
      <c r="AA3" s="211" t="s">
        <v>63</v>
      </c>
      <c r="AB3" s="211" t="s">
        <v>164</v>
      </c>
      <c r="AC3" s="211" t="s">
        <v>195</v>
      </c>
      <c r="AD3" s="211" t="s">
        <v>187</v>
      </c>
      <c r="AE3" s="211">
        <v>4</v>
      </c>
      <c r="AF3" s="211" t="s">
        <v>202</v>
      </c>
      <c r="AG3" s="211">
        <v>12</v>
      </c>
      <c r="AH3" s="211">
        <v>5200</v>
      </c>
      <c r="AI3" s="211">
        <v>5200</v>
      </c>
      <c r="AJ3" s="211">
        <v>572</v>
      </c>
      <c r="AK3" s="212">
        <v>1.97028408155E-2</v>
      </c>
      <c r="AL3" s="213">
        <v>0</v>
      </c>
      <c r="AM3" s="214">
        <f t="shared" ref="AM3:AM24" si="0">AK3*AL3</f>
        <v>0</v>
      </c>
      <c r="AN3" s="214">
        <v>0</v>
      </c>
      <c r="AO3" s="214">
        <v>0</v>
      </c>
      <c r="AP3" s="214">
        <f t="shared" ref="AP3:AP24" si="1">AM3*AN3</f>
        <v>0</v>
      </c>
      <c r="AQ3" s="214">
        <f t="shared" ref="AQ3:AQ24" si="2">AM3*AO3</f>
        <v>0</v>
      </c>
      <c r="AR3" s="213">
        <v>0.99</v>
      </c>
      <c r="AS3" s="213">
        <v>0.98</v>
      </c>
      <c r="AT3" s="214">
        <f t="shared" ref="AT3:AT24" si="3">AP3*AR3</f>
        <v>0</v>
      </c>
      <c r="AU3" s="214">
        <f t="shared" ref="AU3:AU24" si="4">AQ3*AS3</f>
        <v>0</v>
      </c>
    </row>
    <row r="4" spans="1:47" s="210" customFormat="1">
      <c r="A4" s="211">
        <v>29</v>
      </c>
      <c r="B4" s="211" t="s">
        <v>200</v>
      </c>
      <c r="C4" s="211" t="s">
        <v>199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25</v>
      </c>
      <c r="M4" s="212">
        <v>-81.321119999999993</v>
      </c>
      <c r="N4" s="212">
        <v>28.831900000000001</v>
      </c>
      <c r="O4" s="211" t="s">
        <v>198</v>
      </c>
      <c r="P4" s="211"/>
      <c r="Q4" s="211" t="s">
        <v>197</v>
      </c>
      <c r="R4" s="212">
        <v>9.59</v>
      </c>
      <c r="S4" s="212">
        <v>9.0299999999999994</v>
      </c>
      <c r="T4" s="211"/>
      <c r="U4" s="211"/>
      <c r="V4" s="211"/>
      <c r="W4" s="211"/>
      <c r="X4" s="211"/>
      <c r="Y4" s="211"/>
      <c r="Z4" s="211" t="s">
        <v>196</v>
      </c>
      <c r="AA4" s="211" t="s">
        <v>63</v>
      </c>
      <c r="AB4" s="211" t="s">
        <v>164</v>
      </c>
      <c r="AC4" s="211" t="s">
        <v>195</v>
      </c>
      <c r="AD4" s="211" t="s">
        <v>187</v>
      </c>
      <c r="AE4" s="211">
        <v>4</v>
      </c>
      <c r="AF4" s="211" t="s">
        <v>161</v>
      </c>
      <c r="AG4" s="211">
        <v>4</v>
      </c>
      <c r="AH4" s="211">
        <v>8191</v>
      </c>
      <c r="AI4" s="211">
        <v>8191</v>
      </c>
      <c r="AJ4" s="211">
        <v>564</v>
      </c>
      <c r="AK4" s="212">
        <v>4.2872241639399997E-2</v>
      </c>
      <c r="AL4" s="213">
        <v>1</v>
      </c>
      <c r="AM4" s="214">
        <f t="shared" si="0"/>
        <v>4.2872241639399997E-2</v>
      </c>
      <c r="AN4" s="214">
        <v>11.39</v>
      </c>
      <c r="AO4" s="214">
        <v>1.78</v>
      </c>
      <c r="AP4" s="214">
        <f t="shared" si="1"/>
        <v>0.48831483227276601</v>
      </c>
      <c r="AQ4" s="214">
        <f t="shared" si="2"/>
        <v>7.631259011813199E-2</v>
      </c>
      <c r="AR4" s="213">
        <v>0.99</v>
      </c>
      <c r="AS4" s="213">
        <v>0.98</v>
      </c>
      <c r="AT4" s="214">
        <f t="shared" si="3"/>
        <v>0.48343168395003833</v>
      </c>
      <c r="AU4" s="214">
        <f t="shared" si="4"/>
        <v>7.4786338315769349E-2</v>
      </c>
    </row>
    <row r="5" spans="1:47" s="210" customFormat="1">
      <c r="A5" s="211">
        <v>29</v>
      </c>
      <c r="B5" s="211" t="s">
        <v>200</v>
      </c>
      <c r="C5" s="211" t="s">
        <v>199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25</v>
      </c>
      <c r="M5" s="212">
        <v>-81.321119999999993</v>
      </c>
      <c r="N5" s="212">
        <v>28.831900000000001</v>
      </c>
      <c r="O5" s="211" t="s">
        <v>198</v>
      </c>
      <c r="P5" s="211"/>
      <c r="Q5" s="211" t="s">
        <v>197</v>
      </c>
      <c r="R5" s="212">
        <v>9.59</v>
      </c>
      <c r="S5" s="212">
        <v>9.0299999999999994</v>
      </c>
      <c r="T5" s="211"/>
      <c r="U5" s="211"/>
      <c r="V5" s="211"/>
      <c r="W5" s="211"/>
      <c r="X5" s="211"/>
      <c r="Y5" s="211"/>
      <c r="Z5" s="211" t="s">
        <v>196</v>
      </c>
      <c r="AA5" s="211" t="s">
        <v>63</v>
      </c>
      <c r="AB5" s="211" t="s">
        <v>164</v>
      </c>
      <c r="AC5" s="211" t="s">
        <v>195</v>
      </c>
      <c r="AD5" s="211" t="s">
        <v>190</v>
      </c>
      <c r="AE5" s="211">
        <v>9</v>
      </c>
      <c r="AF5" s="211" t="s">
        <v>161</v>
      </c>
      <c r="AG5" s="211">
        <v>4</v>
      </c>
      <c r="AH5" s="211">
        <v>8191</v>
      </c>
      <c r="AI5" s="211">
        <v>8191</v>
      </c>
      <c r="AJ5" s="211">
        <v>664</v>
      </c>
      <c r="AK5" s="212">
        <v>4.8219874037800002E-2</v>
      </c>
      <c r="AL5" s="213">
        <v>1</v>
      </c>
      <c r="AM5" s="214">
        <f t="shared" si="0"/>
        <v>4.8219874037800002E-2</v>
      </c>
      <c r="AN5" s="214">
        <v>8.7747869999999999</v>
      </c>
      <c r="AO5" s="214">
        <v>1.286198</v>
      </c>
      <c r="AP5" s="214">
        <f t="shared" si="1"/>
        <v>0.42311912384852496</v>
      </c>
      <c r="AQ5" s="214">
        <f t="shared" si="2"/>
        <v>6.2020305547670282E-2</v>
      </c>
      <c r="AR5" s="213">
        <v>0.99</v>
      </c>
      <c r="AS5" s="213">
        <v>0.99</v>
      </c>
      <c r="AT5" s="214">
        <f t="shared" si="3"/>
        <v>0.4188879326100397</v>
      </c>
      <c r="AU5" s="214">
        <f t="shared" si="4"/>
        <v>6.1400102492193576E-2</v>
      </c>
    </row>
    <row r="6" spans="1:47" s="210" customFormat="1">
      <c r="A6" s="211">
        <v>29</v>
      </c>
      <c r="B6" s="211" t="s">
        <v>200</v>
      </c>
      <c r="C6" s="211" t="s">
        <v>199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25</v>
      </c>
      <c r="M6" s="212">
        <v>-81.321119999999993</v>
      </c>
      <c r="N6" s="212">
        <v>28.831900000000001</v>
      </c>
      <c r="O6" s="211" t="s">
        <v>198</v>
      </c>
      <c r="P6" s="211"/>
      <c r="Q6" s="211" t="s">
        <v>197</v>
      </c>
      <c r="R6" s="212">
        <v>9.59</v>
      </c>
      <c r="S6" s="212">
        <v>9.0299999999999994</v>
      </c>
      <c r="T6" s="211"/>
      <c r="U6" s="211"/>
      <c r="V6" s="211"/>
      <c r="W6" s="211"/>
      <c r="X6" s="211"/>
      <c r="Y6" s="211"/>
      <c r="Z6" s="211" t="s">
        <v>196</v>
      </c>
      <c r="AA6" s="211" t="s">
        <v>63</v>
      </c>
      <c r="AB6" s="211" t="s">
        <v>164</v>
      </c>
      <c r="AC6" s="211" t="s">
        <v>195</v>
      </c>
      <c r="AD6" s="211" t="s">
        <v>187</v>
      </c>
      <c r="AE6" s="211">
        <v>4</v>
      </c>
      <c r="AF6" s="211" t="s">
        <v>201</v>
      </c>
      <c r="AG6" s="211">
        <v>13</v>
      </c>
      <c r="AH6" s="211">
        <v>6170</v>
      </c>
      <c r="AI6" s="211">
        <v>6170</v>
      </c>
      <c r="AJ6" s="211">
        <v>573</v>
      </c>
      <c r="AK6" s="212">
        <v>1.94072817803E-2</v>
      </c>
      <c r="AL6" s="213">
        <v>0.83</v>
      </c>
      <c r="AM6" s="214">
        <f t="shared" si="0"/>
        <v>1.6108043877649001E-2</v>
      </c>
      <c r="AN6" s="214">
        <v>2.0699999999999998</v>
      </c>
      <c r="AO6" s="214">
        <v>0.08</v>
      </c>
      <c r="AP6" s="214">
        <f t="shared" si="1"/>
        <v>3.3343650826733427E-2</v>
      </c>
      <c r="AQ6" s="214">
        <f t="shared" si="2"/>
        <v>1.2886435102119201E-3</v>
      </c>
      <c r="AR6" s="213">
        <v>0.99</v>
      </c>
      <c r="AS6" s="213">
        <v>0.98</v>
      </c>
      <c r="AT6" s="214">
        <f t="shared" si="3"/>
        <v>3.301021431846609E-2</v>
      </c>
      <c r="AU6" s="214">
        <f t="shared" si="4"/>
        <v>1.2628706400076818E-3</v>
      </c>
    </row>
    <row r="7" spans="1:47" s="210" customFormat="1">
      <c r="A7" s="211">
        <v>29</v>
      </c>
      <c r="B7" s="211" t="s">
        <v>200</v>
      </c>
      <c r="C7" s="211" t="s">
        <v>199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25</v>
      </c>
      <c r="M7" s="212">
        <v>-81.321119999999993</v>
      </c>
      <c r="N7" s="212">
        <v>28.831900000000001</v>
      </c>
      <c r="O7" s="211" t="s">
        <v>198</v>
      </c>
      <c r="P7" s="211"/>
      <c r="Q7" s="211" t="s">
        <v>197</v>
      </c>
      <c r="R7" s="212">
        <v>9.59</v>
      </c>
      <c r="S7" s="212">
        <v>9.0299999999999994</v>
      </c>
      <c r="T7" s="211"/>
      <c r="U7" s="211"/>
      <c r="V7" s="211"/>
      <c r="W7" s="211"/>
      <c r="X7" s="211"/>
      <c r="Y7" s="211"/>
      <c r="Z7" s="211" t="s">
        <v>196</v>
      </c>
      <c r="AA7" s="211" t="s">
        <v>63</v>
      </c>
      <c r="AB7" s="211" t="s">
        <v>164</v>
      </c>
      <c r="AC7" s="211" t="s">
        <v>195</v>
      </c>
      <c r="AD7" s="211" t="s">
        <v>187</v>
      </c>
      <c r="AE7" s="211">
        <v>4</v>
      </c>
      <c r="AF7" s="211" t="s">
        <v>201</v>
      </c>
      <c r="AG7" s="211">
        <v>13</v>
      </c>
      <c r="AH7" s="211">
        <v>6170</v>
      </c>
      <c r="AI7" s="211">
        <v>6170</v>
      </c>
      <c r="AJ7" s="211">
        <v>573</v>
      </c>
      <c r="AK7" s="212">
        <v>5.0383279588300001</v>
      </c>
      <c r="AL7" s="213">
        <v>0.83</v>
      </c>
      <c r="AM7" s="214">
        <f t="shared" si="0"/>
        <v>4.1818122058288996</v>
      </c>
      <c r="AN7" s="214">
        <v>2.0699999999999998</v>
      </c>
      <c r="AO7" s="214">
        <v>0.08</v>
      </c>
      <c r="AP7" s="214">
        <f t="shared" si="1"/>
        <v>8.6563512660658208</v>
      </c>
      <c r="AQ7" s="214">
        <f t="shared" si="2"/>
        <v>0.33454497646631198</v>
      </c>
      <c r="AR7" s="213">
        <v>0.99</v>
      </c>
      <c r="AS7" s="213">
        <v>0.98</v>
      </c>
      <c r="AT7" s="214">
        <f t="shared" si="3"/>
        <v>8.5697877534051621</v>
      </c>
      <c r="AU7" s="214">
        <f t="shared" si="4"/>
        <v>0.32785407693698576</v>
      </c>
    </row>
    <row r="8" spans="1:47" s="210" customFormat="1">
      <c r="A8" s="211">
        <v>29</v>
      </c>
      <c r="B8" s="211" t="s">
        <v>200</v>
      </c>
      <c r="C8" s="211" t="s">
        <v>199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25</v>
      </c>
      <c r="M8" s="212">
        <v>-81.321119999999993</v>
      </c>
      <c r="N8" s="212">
        <v>28.831900000000001</v>
      </c>
      <c r="O8" s="211" t="s">
        <v>198</v>
      </c>
      <c r="P8" s="211"/>
      <c r="Q8" s="211" t="s">
        <v>197</v>
      </c>
      <c r="R8" s="212">
        <v>9.59</v>
      </c>
      <c r="S8" s="212">
        <v>9.0299999999999994</v>
      </c>
      <c r="T8" s="211"/>
      <c r="U8" s="211"/>
      <c r="V8" s="211"/>
      <c r="W8" s="211"/>
      <c r="X8" s="211"/>
      <c r="Y8" s="211"/>
      <c r="Z8" s="211" t="s">
        <v>196</v>
      </c>
      <c r="AA8" s="211" t="s">
        <v>63</v>
      </c>
      <c r="AB8" s="211" t="s">
        <v>164</v>
      </c>
      <c r="AC8" s="211" t="s">
        <v>195</v>
      </c>
      <c r="AD8" s="211" t="s">
        <v>187</v>
      </c>
      <c r="AE8" s="211">
        <v>4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564</v>
      </c>
      <c r="AK8" s="212">
        <v>2.93733474103E-2</v>
      </c>
      <c r="AL8" s="213">
        <v>1</v>
      </c>
      <c r="AM8" s="214">
        <f t="shared" si="0"/>
        <v>2.93733474103E-2</v>
      </c>
      <c r="AN8" s="214">
        <v>11.39</v>
      </c>
      <c r="AO8" s="214">
        <v>1.78</v>
      </c>
      <c r="AP8" s="214">
        <f t="shared" si="1"/>
        <v>0.33456242700331701</v>
      </c>
      <c r="AQ8" s="214">
        <f t="shared" si="2"/>
        <v>5.2284558390334003E-2</v>
      </c>
      <c r="AR8" s="213">
        <v>0.99</v>
      </c>
      <c r="AS8" s="213">
        <v>0.98</v>
      </c>
      <c r="AT8" s="214">
        <f t="shared" si="3"/>
        <v>0.33121680273328385</v>
      </c>
      <c r="AU8" s="214">
        <f t="shared" si="4"/>
        <v>5.1238867222527323E-2</v>
      </c>
    </row>
    <row r="9" spans="1:47" s="210" customFormat="1">
      <c r="A9" s="211">
        <v>29</v>
      </c>
      <c r="B9" s="211" t="s">
        <v>200</v>
      </c>
      <c r="C9" s="211" t="s">
        <v>199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25</v>
      </c>
      <c r="M9" s="212">
        <v>-81.321119999999993</v>
      </c>
      <c r="N9" s="212">
        <v>28.831900000000001</v>
      </c>
      <c r="O9" s="211" t="s">
        <v>198</v>
      </c>
      <c r="P9" s="211"/>
      <c r="Q9" s="211" t="s">
        <v>197</v>
      </c>
      <c r="R9" s="212">
        <v>9.59</v>
      </c>
      <c r="S9" s="212">
        <v>9.0299999999999994</v>
      </c>
      <c r="T9" s="211"/>
      <c r="U9" s="211"/>
      <c r="V9" s="211"/>
      <c r="W9" s="211"/>
      <c r="X9" s="211"/>
      <c r="Y9" s="211"/>
      <c r="Z9" s="211" t="s">
        <v>196</v>
      </c>
      <c r="AA9" s="211" t="s">
        <v>63</v>
      </c>
      <c r="AB9" s="211" t="s">
        <v>164</v>
      </c>
      <c r="AC9" s="211" t="s">
        <v>195</v>
      </c>
      <c r="AD9" s="211" t="s">
        <v>190</v>
      </c>
      <c r="AE9" s="211">
        <v>9</v>
      </c>
      <c r="AF9" s="211" t="s">
        <v>161</v>
      </c>
      <c r="AG9" s="211">
        <v>4</v>
      </c>
      <c r="AH9" s="211">
        <v>8140</v>
      </c>
      <c r="AI9" s="211">
        <v>8140</v>
      </c>
      <c r="AJ9" s="211">
        <v>664</v>
      </c>
      <c r="AK9" s="212">
        <v>2.06181291109E-2</v>
      </c>
      <c r="AL9" s="213">
        <v>1</v>
      </c>
      <c r="AM9" s="214">
        <f t="shared" si="0"/>
        <v>2.06181291109E-2</v>
      </c>
      <c r="AN9" s="214">
        <v>8.7747869999999999</v>
      </c>
      <c r="AO9" s="214">
        <v>1.286198</v>
      </c>
      <c r="AP9" s="214">
        <f t="shared" si="1"/>
        <v>0.18091969128664687</v>
      </c>
      <c r="AQ9" s="214">
        <f t="shared" si="2"/>
        <v>2.6518996426181357E-2</v>
      </c>
      <c r="AR9" s="213">
        <v>0.99</v>
      </c>
      <c r="AS9" s="213">
        <v>0.99</v>
      </c>
      <c r="AT9" s="214">
        <f t="shared" si="3"/>
        <v>0.1791104943737804</v>
      </c>
      <c r="AU9" s="214">
        <f t="shared" si="4"/>
        <v>2.6253806461919542E-2</v>
      </c>
    </row>
    <row r="10" spans="1:47" s="210" customFormat="1">
      <c r="A10" s="211">
        <v>29</v>
      </c>
      <c r="B10" s="211" t="s">
        <v>200</v>
      </c>
      <c r="C10" s="211" t="s">
        <v>199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25</v>
      </c>
      <c r="M10" s="212">
        <v>-81.321119999999993</v>
      </c>
      <c r="N10" s="212">
        <v>28.831900000000001</v>
      </c>
      <c r="O10" s="211" t="s">
        <v>198</v>
      </c>
      <c r="P10" s="211"/>
      <c r="Q10" s="211" t="s">
        <v>197</v>
      </c>
      <c r="R10" s="212">
        <v>9.59</v>
      </c>
      <c r="S10" s="212">
        <v>9.0299999999999994</v>
      </c>
      <c r="T10" s="211"/>
      <c r="U10" s="211"/>
      <c r="V10" s="211"/>
      <c r="W10" s="211"/>
      <c r="X10" s="211"/>
      <c r="Y10" s="211"/>
      <c r="Z10" s="211" t="s">
        <v>196</v>
      </c>
      <c r="AA10" s="211" t="s">
        <v>63</v>
      </c>
      <c r="AB10" s="211" t="s">
        <v>164</v>
      </c>
      <c r="AC10" s="211" t="s">
        <v>195</v>
      </c>
      <c r="AD10" s="211" t="s">
        <v>187</v>
      </c>
      <c r="AE10" s="211">
        <v>4</v>
      </c>
      <c r="AF10" s="211" t="s">
        <v>201</v>
      </c>
      <c r="AG10" s="211">
        <v>13</v>
      </c>
      <c r="AH10" s="211">
        <v>6460</v>
      </c>
      <c r="AI10" s="211">
        <v>6460</v>
      </c>
      <c r="AJ10" s="211">
        <v>573</v>
      </c>
      <c r="AK10" s="212">
        <v>1.09256682996</v>
      </c>
      <c r="AL10" s="213">
        <v>0.83</v>
      </c>
      <c r="AM10" s="214">
        <f t="shared" si="0"/>
        <v>0.90683046886679997</v>
      </c>
      <c r="AN10" s="214">
        <v>2.0699999999999998</v>
      </c>
      <c r="AO10" s="214">
        <v>0.08</v>
      </c>
      <c r="AP10" s="214">
        <f t="shared" si="1"/>
        <v>1.8771390705542759</v>
      </c>
      <c r="AQ10" s="214">
        <f t="shared" si="2"/>
        <v>7.2546437509344003E-2</v>
      </c>
      <c r="AR10" s="213">
        <v>0.99</v>
      </c>
      <c r="AS10" s="213">
        <v>0.98</v>
      </c>
      <c r="AT10" s="214">
        <f t="shared" si="3"/>
        <v>1.8583676798487332</v>
      </c>
      <c r="AU10" s="214">
        <f t="shared" si="4"/>
        <v>7.1095508759157128E-2</v>
      </c>
    </row>
    <row r="11" spans="1:47" s="210" customFormat="1">
      <c r="A11" s="211">
        <v>29</v>
      </c>
      <c r="B11" s="211" t="s">
        <v>200</v>
      </c>
      <c r="C11" s="211" t="s">
        <v>199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25</v>
      </c>
      <c r="M11" s="212">
        <v>-81.321119999999993</v>
      </c>
      <c r="N11" s="212">
        <v>28.831900000000001</v>
      </c>
      <c r="O11" s="211" t="s">
        <v>198</v>
      </c>
      <c r="P11" s="211"/>
      <c r="Q11" s="211" t="s">
        <v>197</v>
      </c>
      <c r="R11" s="212">
        <v>9.59</v>
      </c>
      <c r="S11" s="212">
        <v>9.0299999999999994</v>
      </c>
      <c r="T11" s="211"/>
      <c r="U11" s="211"/>
      <c r="V11" s="211"/>
      <c r="W11" s="211"/>
      <c r="X11" s="211"/>
      <c r="Y11" s="211"/>
      <c r="Z11" s="211" t="s">
        <v>196</v>
      </c>
      <c r="AA11" s="211" t="s">
        <v>63</v>
      </c>
      <c r="AB11" s="211" t="s">
        <v>164</v>
      </c>
      <c r="AC11" s="211" t="s">
        <v>195</v>
      </c>
      <c r="AD11" s="211" t="s">
        <v>187</v>
      </c>
      <c r="AE11" s="211">
        <v>4</v>
      </c>
      <c r="AF11" s="211" t="s">
        <v>201</v>
      </c>
      <c r="AG11" s="211">
        <v>13</v>
      </c>
      <c r="AH11" s="211">
        <v>6430</v>
      </c>
      <c r="AI11" s="211">
        <v>6430</v>
      </c>
      <c r="AJ11" s="211">
        <v>573</v>
      </c>
      <c r="AK11" s="212">
        <v>1.02794758311</v>
      </c>
      <c r="AL11" s="213">
        <v>0.83</v>
      </c>
      <c r="AM11" s="214">
        <f t="shared" si="0"/>
        <v>0.85319649398129993</v>
      </c>
      <c r="AN11" s="214">
        <v>2.0699999999999998</v>
      </c>
      <c r="AO11" s="214">
        <v>0.08</v>
      </c>
      <c r="AP11" s="214">
        <f t="shared" si="1"/>
        <v>1.7661167425412907</v>
      </c>
      <c r="AQ11" s="214">
        <f t="shared" si="2"/>
        <v>6.8255719518503996E-2</v>
      </c>
      <c r="AR11" s="213">
        <v>0.99</v>
      </c>
      <c r="AS11" s="213">
        <v>0.98</v>
      </c>
      <c r="AT11" s="214">
        <f t="shared" si="3"/>
        <v>1.7484555751158777</v>
      </c>
      <c r="AU11" s="214">
        <f t="shared" si="4"/>
        <v>6.6890605128133912E-2</v>
      </c>
    </row>
    <row r="12" spans="1:47" s="210" customFormat="1">
      <c r="A12" s="211">
        <v>29</v>
      </c>
      <c r="B12" s="211" t="s">
        <v>200</v>
      </c>
      <c r="C12" s="211" t="s">
        <v>199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57</v>
      </c>
      <c r="K12" s="211">
        <v>0</v>
      </c>
      <c r="L12" s="211">
        <v>25</v>
      </c>
      <c r="M12" s="212">
        <v>-81.321119999999993</v>
      </c>
      <c r="N12" s="212">
        <v>28.831900000000001</v>
      </c>
      <c r="O12" s="211" t="s">
        <v>198</v>
      </c>
      <c r="P12" s="211"/>
      <c r="Q12" s="211" t="s">
        <v>197</v>
      </c>
      <c r="R12" s="212">
        <v>9.59</v>
      </c>
      <c r="S12" s="212">
        <v>9.0299999999999994</v>
      </c>
      <c r="T12" s="211"/>
      <c r="U12" s="211"/>
      <c r="V12" s="211"/>
      <c r="W12" s="211"/>
      <c r="X12" s="211"/>
      <c r="Y12" s="211"/>
      <c r="Z12" s="211" t="s">
        <v>196</v>
      </c>
      <c r="AA12" s="211" t="s">
        <v>63</v>
      </c>
      <c r="AB12" s="211" t="s">
        <v>164</v>
      </c>
      <c r="AC12" s="211" t="s">
        <v>195</v>
      </c>
      <c r="AD12" s="211" t="s">
        <v>187</v>
      </c>
      <c r="AE12" s="211">
        <v>4</v>
      </c>
      <c r="AF12" s="211" t="s">
        <v>201</v>
      </c>
      <c r="AG12" s="211">
        <v>13</v>
      </c>
      <c r="AH12" s="211">
        <v>6210</v>
      </c>
      <c r="AI12" s="211">
        <v>6210</v>
      </c>
      <c r="AJ12" s="211">
        <v>573</v>
      </c>
      <c r="AK12" s="212">
        <v>0.79215278309899995</v>
      </c>
      <c r="AL12" s="213">
        <v>0.83</v>
      </c>
      <c r="AM12" s="214">
        <f t="shared" si="0"/>
        <v>0.65748680997216991</v>
      </c>
      <c r="AN12" s="214">
        <v>2.0699999999999998</v>
      </c>
      <c r="AO12" s="214">
        <v>0.08</v>
      </c>
      <c r="AP12" s="214">
        <f t="shared" si="1"/>
        <v>1.3609976966423916</v>
      </c>
      <c r="AQ12" s="214">
        <f t="shared" si="2"/>
        <v>5.2598944797773592E-2</v>
      </c>
      <c r="AR12" s="213">
        <v>0.99</v>
      </c>
      <c r="AS12" s="213">
        <v>0.98</v>
      </c>
      <c r="AT12" s="214">
        <f t="shared" si="3"/>
        <v>1.3473877196759676</v>
      </c>
      <c r="AU12" s="214">
        <f t="shared" si="4"/>
        <v>5.154696590181812E-2</v>
      </c>
    </row>
    <row r="13" spans="1:47" s="210" customFormat="1">
      <c r="A13" s="211">
        <v>29</v>
      </c>
      <c r="B13" s="211" t="s">
        <v>200</v>
      </c>
      <c r="C13" s="211" t="s">
        <v>199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57</v>
      </c>
      <c r="K13" s="211">
        <v>0</v>
      </c>
      <c r="L13" s="211">
        <v>25</v>
      </c>
      <c r="M13" s="212">
        <v>-81.321119999999993</v>
      </c>
      <c r="N13" s="212">
        <v>28.831900000000001</v>
      </c>
      <c r="O13" s="211" t="s">
        <v>198</v>
      </c>
      <c r="P13" s="211"/>
      <c r="Q13" s="211" t="s">
        <v>197</v>
      </c>
      <c r="R13" s="212">
        <v>9.59</v>
      </c>
      <c r="S13" s="212">
        <v>9.0299999999999994</v>
      </c>
      <c r="T13" s="211"/>
      <c r="U13" s="211"/>
      <c r="V13" s="211"/>
      <c r="W13" s="211"/>
      <c r="X13" s="211"/>
      <c r="Y13" s="211"/>
      <c r="Z13" s="211" t="s">
        <v>196</v>
      </c>
      <c r="AA13" s="211" t="s">
        <v>63</v>
      </c>
      <c r="AB13" s="211" t="s">
        <v>164</v>
      </c>
      <c r="AC13" s="211" t="s">
        <v>195</v>
      </c>
      <c r="AD13" s="211" t="s">
        <v>187</v>
      </c>
      <c r="AE13" s="211">
        <v>4</v>
      </c>
      <c r="AF13" s="211" t="s">
        <v>202</v>
      </c>
      <c r="AG13" s="211">
        <v>12</v>
      </c>
      <c r="AH13" s="211">
        <v>5200</v>
      </c>
      <c r="AI13" s="211">
        <v>5200</v>
      </c>
      <c r="AJ13" s="211">
        <v>572</v>
      </c>
      <c r="AK13" s="212">
        <v>1.8313384997400001E-3</v>
      </c>
      <c r="AL13" s="213">
        <v>0</v>
      </c>
      <c r="AM13" s="214">
        <f t="shared" si="0"/>
        <v>0</v>
      </c>
      <c r="AN13" s="214">
        <v>0</v>
      </c>
      <c r="AO13" s="214">
        <v>0</v>
      </c>
      <c r="AP13" s="214">
        <f t="shared" si="1"/>
        <v>0</v>
      </c>
      <c r="AQ13" s="214">
        <f t="shared" si="2"/>
        <v>0</v>
      </c>
      <c r="AR13" s="213">
        <v>0.99</v>
      </c>
      <c r="AS13" s="213">
        <v>0.98</v>
      </c>
      <c r="AT13" s="214">
        <f t="shared" si="3"/>
        <v>0</v>
      </c>
      <c r="AU13" s="214">
        <f t="shared" si="4"/>
        <v>0</v>
      </c>
    </row>
    <row r="14" spans="1:47" s="210" customFormat="1">
      <c r="A14" s="211">
        <v>29</v>
      </c>
      <c r="B14" s="211" t="s">
        <v>200</v>
      </c>
      <c r="C14" s="211" t="s">
        <v>199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57</v>
      </c>
      <c r="K14" s="211">
        <v>0</v>
      </c>
      <c r="L14" s="211">
        <v>25</v>
      </c>
      <c r="M14" s="212">
        <v>-81.321119999999993</v>
      </c>
      <c r="N14" s="212">
        <v>28.831900000000001</v>
      </c>
      <c r="O14" s="211" t="s">
        <v>198</v>
      </c>
      <c r="P14" s="211"/>
      <c r="Q14" s="211" t="s">
        <v>197</v>
      </c>
      <c r="R14" s="212">
        <v>9.59</v>
      </c>
      <c r="S14" s="212">
        <v>9.0299999999999994</v>
      </c>
      <c r="T14" s="211"/>
      <c r="U14" s="211"/>
      <c r="V14" s="211"/>
      <c r="W14" s="211"/>
      <c r="X14" s="211"/>
      <c r="Y14" s="211"/>
      <c r="Z14" s="211" t="s">
        <v>196</v>
      </c>
      <c r="AA14" s="211" t="s">
        <v>63</v>
      </c>
      <c r="AB14" s="211" t="s">
        <v>164</v>
      </c>
      <c r="AC14" s="211" t="s">
        <v>195</v>
      </c>
      <c r="AD14" s="211" t="s">
        <v>187</v>
      </c>
      <c r="AE14" s="211">
        <v>4</v>
      </c>
      <c r="AF14" s="211" t="s">
        <v>201</v>
      </c>
      <c r="AG14" s="211">
        <v>13</v>
      </c>
      <c r="AH14" s="211">
        <v>6430</v>
      </c>
      <c r="AI14" s="211">
        <v>6430</v>
      </c>
      <c r="AJ14" s="211">
        <v>573</v>
      </c>
      <c r="AK14" s="212">
        <v>2.8413759008600001</v>
      </c>
      <c r="AL14" s="213">
        <v>0.83</v>
      </c>
      <c r="AM14" s="214">
        <f t="shared" si="0"/>
        <v>2.3583419977137998</v>
      </c>
      <c r="AN14" s="214">
        <v>2.0699999999999998</v>
      </c>
      <c r="AO14" s="214">
        <v>0.08</v>
      </c>
      <c r="AP14" s="214">
        <f t="shared" si="1"/>
        <v>4.8817679352675656</v>
      </c>
      <c r="AQ14" s="214">
        <f t="shared" si="2"/>
        <v>0.188667359817104</v>
      </c>
      <c r="AR14" s="213">
        <v>0.99</v>
      </c>
      <c r="AS14" s="213">
        <v>0.98</v>
      </c>
      <c r="AT14" s="214">
        <f t="shared" si="3"/>
        <v>4.8329502559148896</v>
      </c>
      <c r="AU14" s="214">
        <f t="shared" si="4"/>
        <v>0.18489401262076191</v>
      </c>
    </row>
    <row r="15" spans="1:47" s="210" customFormat="1">
      <c r="A15" s="211">
        <v>29</v>
      </c>
      <c r="B15" s="211" t="s">
        <v>200</v>
      </c>
      <c r="C15" s="211" t="s">
        <v>199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57</v>
      </c>
      <c r="K15" s="211">
        <v>0</v>
      </c>
      <c r="L15" s="211">
        <v>25</v>
      </c>
      <c r="M15" s="212">
        <v>-81.321119999999993</v>
      </c>
      <c r="N15" s="212">
        <v>28.831900000000001</v>
      </c>
      <c r="O15" s="211" t="s">
        <v>198</v>
      </c>
      <c r="P15" s="211"/>
      <c r="Q15" s="211" t="s">
        <v>197</v>
      </c>
      <c r="R15" s="212">
        <v>9.59</v>
      </c>
      <c r="S15" s="212">
        <v>9.0299999999999994</v>
      </c>
      <c r="T15" s="211"/>
      <c r="U15" s="211"/>
      <c r="V15" s="211"/>
      <c r="W15" s="211"/>
      <c r="X15" s="211"/>
      <c r="Y15" s="211"/>
      <c r="Z15" s="211" t="s">
        <v>196</v>
      </c>
      <c r="AA15" s="211" t="s">
        <v>63</v>
      </c>
      <c r="AB15" s="211" t="s">
        <v>164</v>
      </c>
      <c r="AC15" s="211" t="s">
        <v>195</v>
      </c>
      <c r="AD15" s="211" t="s">
        <v>187</v>
      </c>
      <c r="AE15" s="211">
        <v>4</v>
      </c>
      <c r="AF15" s="211" t="s">
        <v>201</v>
      </c>
      <c r="AG15" s="211">
        <v>13</v>
      </c>
      <c r="AH15" s="211">
        <v>6170</v>
      </c>
      <c r="AI15" s="211">
        <v>6170</v>
      </c>
      <c r="AJ15" s="211">
        <v>573</v>
      </c>
      <c r="AK15" s="212">
        <v>3.5702186978000001</v>
      </c>
      <c r="AL15" s="213">
        <v>0.83</v>
      </c>
      <c r="AM15" s="214">
        <f t="shared" si="0"/>
        <v>2.9632815191740001</v>
      </c>
      <c r="AN15" s="214">
        <v>2.0699999999999998</v>
      </c>
      <c r="AO15" s="214">
        <v>0.08</v>
      </c>
      <c r="AP15" s="214">
        <f t="shared" si="1"/>
        <v>6.1339927446901799</v>
      </c>
      <c r="AQ15" s="214">
        <f t="shared" si="2"/>
        <v>0.23706252153392002</v>
      </c>
      <c r="AR15" s="213">
        <v>0.99</v>
      </c>
      <c r="AS15" s="213">
        <v>0.98</v>
      </c>
      <c r="AT15" s="214">
        <f t="shared" si="3"/>
        <v>6.0726528172432781</v>
      </c>
      <c r="AU15" s="214">
        <f t="shared" si="4"/>
        <v>0.23232127110324161</v>
      </c>
    </row>
    <row r="16" spans="1:47" s="210" customFormat="1">
      <c r="A16" s="211">
        <v>29</v>
      </c>
      <c r="B16" s="211" t="s">
        <v>200</v>
      </c>
      <c r="C16" s="211" t="s">
        <v>199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57</v>
      </c>
      <c r="K16" s="211">
        <v>0</v>
      </c>
      <c r="L16" s="211">
        <v>25</v>
      </c>
      <c r="M16" s="212">
        <v>-81.321119999999993</v>
      </c>
      <c r="N16" s="212">
        <v>28.831900000000001</v>
      </c>
      <c r="O16" s="211" t="s">
        <v>198</v>
      </c>
      <c r="P16" s="211"/>
      <c r="Q16" s="211" t="s">
        <v>197</v>
      </c>
      <c r="R16" s="212">
        <v>9.59</v>
      </c>
      <c r="S16" s="212">
        <v>9.0299999999999994</v>
      </c>
      <c r="T16" s="211"/>
      <c r="U16" s="211"/>
      <c r="V16" s="211"/>
      <c r="W16" s="211"/>
      <c r="X16" s="211"/>
      <c r="Y16" s="211"/>
      <c r="Z16" s="211" t="s">
        <v>196</v>
      </c>
      <c r="AA16" s="211" t="s">
        <v>63</v>
      </c>
      <c r="AB16" s="211" t="s">
        <v>164</v>
      </c>
      <c r="AC16" s="211" t="s">
        <v>195</v>
      </c>
      <c r="AD16" s="211" t="s">
        <v>187</v>
      </c>
      <c r="AE16" s="211">
        <v>4</v>
      </c>
      <c r="AF16" s="211" t="s">
        <v>201</v>
      </c>
      <c r="AG16" s="211">
        <v>13</v>
      </c>
      <c r="AH16" s="211">
        <v>6210</v>
      </c>
      <c r="AI16" s="211">
        <v>6210</v>
      </c>
      <c r="AJ16" s="211">
        <v>573</v>
      </c>
      <c r="AK16" s="212">
        <v>2.74958948104E-2</v>
      </c>
      <c r="AL16" s="213">
        <v>0.83</v>
      </c>
      <c r="AM16" s="214">
        <f t="shared" si="0"/>
        <v>2.2821592692631999E-2</v>
      </c>
      <c r="AN16" s="214">
        <v>2.0699999999999998</v>
      </c>
      <c r="AO16" s="214">
        <v>0.08</v>
      </c>
      <c r="AP16" s="214">
        <f t="shared" si="1"/>
        <v>4.7240696873748232E-2</v>
      </c>
      <c r="AQ16" s="214">
        <f t="shared" si="2"/>
        <v>1.82572741541056E-3</v>
      </c>
      <c r="AR16" s="213">
        <v>0.99</v>
      </c>
      <c r="AS16" s="213">
        <v>0.98</v>
      </c>
      <c r="AT16" s="214">
        <f t="shared" si="3"/>
        <v>4.6768289905010751E-2</v>
      </c>
      <c r="AU16" s="214">
        <f t="shared" si="4"/>
        <v>1.7892128671023488E-3</v>
      </c>
    </row>
    <row r="17" spans="1:47" s="210" customFormat="1">
      <c r="A17" s="211">
        <v>29</v>
      </c>
      <c r="B17" s="211" t="s">
        <v>200</v>
      </c>
      <c r="C17" s="211" t="s">
        <v>199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57</v>
      </c>
      <c r="K17" s="211">
        <v>0</v>
      </c>
      <c r="L17" s="211">
        <v>25</v>
      </c>
      <c r="M17" s="212">
        <v>-81.321119999999993</v>
      </c>
      <c r="N17" s="212">
        <v>28.831900000000001</v>
      </c>
      <c r="O17" s="211" t="s">
        <v>198</v>
      </c>
      <c r="P17" s="211"/>
      <c r="Q17" s="211" t="s">
        <v>197</v>
      </c>
      <c r="R17" s="212">
        <v>9.59</v>
      </c>
      <c r="S17" s="212">
        <v>9.0299999999999994</v>
      </c>
      <c r="T17" s="211"/>
      <c r="U17" s="211"/>
      <c r="V17" s="211"/>
      <c r="W17" s="211"/>
      <c r="X17" s="211"/>
      <c r="Y17" s="211"/>
      <c r="Z17" s="211" t="s">
        <v>196</v>
      </c>
      <c r="AA17" s="211" t="s">
        <v>63</v>
      </c>
      <c r="AB17" s="211" t="s">
        <v>164</v>
      </c>
      <c r="AC17" s="211" t="s">
        <v>195</v>
      </c>
      <c r="AD17" s="211" t="s">
        <v>187</v>
      </c>
      <c r="AE17" s="211">
        <v>4</v>
      </c>
      <c r="AF17" s="211" t="s">
        <v>201</v>
      </c>
      <c r="AG17" s="211">
        <v>13</v>
      </c>
      <c r="AH17" s="211">
        <v>6430</v>
      </c>
      <c r="AI17" s="211">
        <v>6430</v>
      </c>
      <c r="AJ17" s="211">
        <v>573</v>
      </c>
      <c r="AK17" s="212">
        <v>1.76797670878</v>
      </c>
      <c r="AL17" s="213">
        <v>0.83</v>
      </c>
      <c r="AM17" s="214">
        <f t="shared" si="0"/>
        <v>1.4674206682874</v>
      </c>
      <c r="AN17" s="214">
        <v>2.0699999999999998</v>
      </c>
      <c r="AO17" s="214">
        <v>0.08</v>
      </c>
      <c r="AP17" s="214">
        <f t="shared" si="1"/>
        <v>3.0375607833549179</v>
      </c>
      <c r="AQ17" s="214">
        <f t="shared" si="2"/>
        <v>0.11739365346299201</v>
      </c>
      <c r="AR17" s="213">
        <v>0.99</v>
      </c>
      <c r="AS17" s="213">
        <v>0.98</v>
      </c>
      <c r="AT17" s="214">
        <f t="shared" si="3"/>
        <v>3.0071851755213688</v>
      </c>
      <c r="AU17" s="214">
        <f t="shared" si="4"/>
        <v>0.11504578039373216</v>
      </c>
    </row>
    <row r="18" spans="1:47" s="210" customFormat="1">
      <c r="A18" s="211">
        <v>29</v>
      </c>
      <c r="B18" s="211" t="s">
        <v>200</v>
      </c>
      <c r="C18" s="211" t="s">
        <v>199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57</v>
      </c>
      <c r="K18" s="211">
        <v>0</v>
      </c>
      <c r="L18" s="211">
        <v>25</v>
      </c>
      <c r="M18" s="212">
        <v>-81.321119999999993</v>
      </c>
      <c r="N18" s="212">
        <v>28.831900000000001</v>
      </c>
      <c r="O18" s="211" t="s">
        <v>198</v>
      </c>
      <c r="P18" s="211"/>
      <c r="Q18" s="211" t="s">
        <v>197</v>
      </c>
      <c r="R18" s="212">
        <v>9.59</v>
      </c>
      <c r="S18" s="212">
        <v>9.0299999999999994</v>
      </c>
      <c r="T18" s="211"/>
      <c r="U18" s="211"/>
      <c r="V18" s="211"/>
      <c r="W18" s="211"/>
      <c r="X18" s="211"/>
      <c r="Y18" s="211"/>
      <c r="Z18" s="211" t="s">
        <v>196</v>
      </c>
      <c r="AA18" s="211" t="s">
        <v>63</v>
      </c>
      <c r="AB18" s="211" t="s">
        <v>164</v>
      </c>
      <c r="AC18" s="211" t="s">
        <v>195</v>
      </c>
      <c r="AD18" s="211" t="s">
        <v>187</v>
      </c>
      <c r="AE18" s="211">
        <v>4</v>
      </c>
      <c r="AF18" s="211" t="s">
        <v>201</v>
      </c>
      <c r="AG18" s="211">
        <v>13</v>
      </c>
      <c r="AH18" s="211">
        <v>6170</v>
      </c>
      <c r="AI18" s="211">
        <v>6170</v>
      </c>
      <c r="AJ18" s="211">
        <v>573</v>
      </c>
      <c r="AK18" s="212">
        <v>0.79475301498700002</v>
      </c>
      <c r="AL18" s="213">
        <v>0.83</v>
      </c>
      <c r="AM18" s="214">
        <f t="shared" si="0"/>
        <v>0.65964500243920998</v>
      </c>
      <c r="AN18" s="214">
        <v>2.0699999999999998</v>
      </c>
      <c r="AO18" s="214">
        <v>0.08</v>
      </c>
      <c r="AP18" s="214">
        <f t="shared" si="1"/>
        <v>1.3654651550491645</v>
      </c>
      <c r="AQ18" s="214">
        <f t="shared" si="2"/>
        <v>5.2771600195136797E-2</v>
      </c>
      <c r="AR18" s="213">
        <v>0.99</v>
      </c>
      <c r="AS18" s="213">
        <v>0.98</v>
      </c>
      <c r="AT18" s="214">
        <f t="shared" si="3"/>
        <v>1.3518105034986729</v>
      </c>
      <c r="AU18" s="214">
        <f t="shared" si="4"/>
        <v>5.1716168191234063E-2</v>
      </c>
    </row>
    <row r="19" spans="1:47" s="210" customFormat="1">
      <c r="A19" s="211">
        <v>29</v>
      </c>
      <c r="B19" s="211" t="s">
        <v>200</v>
      </c>
      <c r="C19" s="211" t="s">
        <v>199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57</v>
      </c>
      <c r="K19" s="211">
        <v>0</v>
      </c>
      <c r="L19" s="211">
        <v>25</v>
      </c>
      <c r="M19" s="212">
        <v>-81.321119999999993</v>
      </c>
      <c r="N19" s="212">
        <v>28.831900000000001</v>
      </c>
      <c r="O19" s="211" t="s">
        <v>198</v>
      </c>
      <c r="P19" s="211"/>
      <c r="Q19" s="211" t="s">
        <v>197</v>
      </c>
      <c r="R19" s="212">
        <v>9.59</v>
      </c>
      <c r="S19" s="212">
        <v>9.0299999999999994</v>
      </c>
      <c r="T19" s="211"/>
      <c r="U19" s="211"/>
      <c r="V19" s="211"/>
      <c r="W19" s="211"/>
      <c r="X19" s="211"/>
      <c r="Y19" s="211"/>
      <c r="Z19" s="211" t="s">
        <v>196</v>
      </c>
      <c r="AA19" s="211" t="s">
        <v>63</v>
      </c>
      <c r="AB19" s="211" t="s">
        <v>164</v>
      </c>
      <c r="AC19" s="211" t="s">
        <v>195</v>
      </c>
      <c r="AD19" s="211" t="s">
        <v>187</v>
      </c>
      <c r="AE19" s="211">
        <v>4</v>
      </c>
      <c r="AF19" s="211" t="s">
        <v>201</v>
      </c>
      <c r="AG19" s="211">
        <v>13</v>
      </c>
      <c r="AH19" s="211">
        <v>6210</v>
      </c>
      <c r="AI19" s="211">
        <v>6210</v>
      </c>
      <c r="AJ19" s="211">
        <v>573</v>
      </c>
      <c r="AK19" s="212">
        <v>0.75297817213200002</v>
      </c>
      <c r="AL19" s="213">
        <v>0.83</v>
      </c>
      <c r="AM19" s="214">
        <f t="shared" si="0"/>
        <v>0.62497188286955996</v>
      </c>
      <c r="AN19" s="214">
        <v>2.0699999999999998</v>
      </c>
      <c r="AO19" s="214">
        <v>0.08</v>
      </c>
      <c r="AP19" s="214">
        <f t="shared" si="1"/>
        <v>1.2936917975399891</v>
      </c>
      <c r="AQ19" s="214">
        <f t="shared" si="2"/>
        <v>4.9997750629564797E-2</v>
      </c>
      <c r="AR19" s="213">
        <v>0.99</v>
      </c>
      <c r="AS19" s="213">
        <v>0.98</v>
      </c>
      <c r="AT19" s="214">
        <f t="shared" si="3"/>
        <v>1.2807548795645891</v>
      </c>
      <c r="AU19" s="214">
        <f t="shared" si="4"/>
        <v>4.8997795616973497E-2</v>
      </c>
    </row>
    <row r="20" spans="1:47" s="210" customFormat="1">
      <c r="A20" s="211">
        <v>29</v>
      </c>
      <c r="B20" s="211" t="s">
        <v>200</v>
      </c>
      <c r="C20" s="211" t="s">
        <v>199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57</v>
      </c>
      <c r="K20" s="211">
        <v>0</v>
      </c>
      <c r="L20" s="211">
        <v>25</v>
      </c>
      <c r="M20" s="212">
        <v>-81.321119999999993</v>
      </c>
      <c r="N20" s="212">
        <v>28.831900000000001</v>
      </c>
      <c r="O20" s="211" t="s">
        <v>198</v>
      </c>
      <c r="P20" s="211"/>
      <c r="Q20" s="211" t="s">
        <v>197</v>
      </c>
      <c r="R20" s="212">
        <v>9.59</v>
      </c>
      <c r="S20" s="212">
        <v>9.0299999999999994</v>
      </c>
      <c r="T20" s="211"/>
      <c r="U20" s="211"/>
      <c r="V20" s="211"/>
      <c r="W20" s="211"/>
      <c r="X20" s="211"/>
      <c r="Y20" s="211"/>
      <c r="Z20" s="211" t="s">
        <v>196</v>
      </c>
      <c r="AA20" s="211" t="s">
        <v>63</v>
      </c>
      <c r="AB20" s="211" t="s">
        <v>164</v>
      </c>
      <c r="AC20" s="211" t="s">
        <v>195</v>
      </c>
      <c r="AD20" s="211" t="s">
        <v>187</v>
      </c>
      <c r="AE20" s="211">
        <v>4</v>
      </c>
      <c r="AF20" s="211" t="s">
        <v>201</v>
      </c>
      <c r="AG20" s="211">
        <v>13</v>
      </c>
      <c r="AH20" s="211">
        <v>6430</v>
      </c>
      <c r="AI20" s="211">
        <v>6430</v>
      </c>
      <c r="AJ20" s="211">
        <v>573</v>
      </c>
      <c r="AK20" s="212">
        <v>1.1522025648500001</v>
      </c>
      <c r="AL20" s="213">
        <v>0.83</v>
      </c>
      <c r="AM20" s="214">
        <f t="shared" si="0"/>
        <v>0.9563281288255</v>
      </c>
      <c r="AN20" s="214">
        <v>2.0699999999999998</v>
      </c>
      <c r="AO20" s="214">
        <v>0.08</v>
      </c>
      <c r="AP20" s="214">
        <f t="shared" si="1"/>
        <v>1.9795992266687847</v>
      </c>
      <c r="AQ20" s="214">
        <f t="shared" si="2"/>
        <v>7.6506250306039997E-2</v>
      </c>
      <c r="AR20" s="213">
        <v>0.99</v>
      </c>
      <c r="AS20" s="213">
        <v>0.98</v>
      </c>
      <c r="AT20" s="214">
        <f t="shared" si="3"/>
        <v>1.9598032344020968</v>
      </c>
      <c r="AU20" s="214">
        <f t="shared" si="4"/>
        <v>7.4976125299919191E-2</v>
      </c>
    </row>
    <row r="21" spans="1:47" s="210" customFormat="1">
      <c r="A21" s="211">
        <v>29</v>
      </c>
      <c r="B21" s="211" t="s">
        <v>200</v>
      </c>
      <c r="C21" s="211" t="s">
        <v>199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57</v>
      </c>
      <c r="K21" s="211">
        <v>0</v>
      </c>
      <c r="L21" s="211">
        <v>25</v>
      </c>
      <c r="M21" s="212">
        <v>-81.321119999999993</v>
      </c>
      <c r="N21" s="212">
        <v>28.831900000000001</v>
      </c>
      <c r="O21" s="211" t="s">
        <v>198</v>
      </c>
      <c r="P21" s="211"/>
      <c r="Q21" s="211" t="s">
        <v>197</v>
      </c>
      <c r="R21" s="212">
        <v>9.59</v>
      </c>
      <c r="S21" s="212">
        <v>9.0299999999999994</v>
      </c>
      <c r="T21" s="211"/>
      <c r="U21" s="211"/>
      <c r="V21" s="211"/>
      <c r="W21" s="211"/>
      <c r="X21" s="211"/>
      <c r="Y21" s="211"/>
      <c r="Z21" s="211" t="s">
        <v>196</v>
      </c>
      <c r="AA21" s="211" t="s">
        <v>63</v>
      </c>
      <c r="AB21" s="211" t="s">
        <v>164</v>
      </c>
      <c r="AC21" s="211" t="s">
        <v>195</v>
      </c>
      <c r="AD21" s="211" t="s">
        <v>187</v>
      </c>
      <c r="AE21" s="211">
        <v>4</v>
      </c>
      <c r="AF21" s="211" t="s">
        <v>201</v>
      </c>
      <c r="AG21" s="211">
        <v>13</v>
      </c>
      <c r="AH21" s="211">
        <v>6170</v>
      </c>
      <c r="AI21" s="211">
        <v>6170</v>
      </c>
      <c r="AJ21" s="211">
        <v>573</v>
      </c>
      <c r="AK21" s="212">
        <v>0.2207458011</v>
      </c>
      <c r="AL21" s="213">
        <v>0.83</v>
      </c>
      <c r="AM21" s="214">
        <f t="shared" si="0"/>
        <v>0.18321901491299999</v>
      </c>
      <c r="AN21" s="214">
        <v>2.0699999999999998</v>
      </c>
      <c r="AO21" s="214">
        <v>0.08</v>
      </c>
      <c r="AP21" s="214">
        <f t="shared" si="1"/>
        <v>0.37926336086990997</v>
      </c>
      <c r="AQ21" s="214">
        <f t="shared" si="2"/>
        <v>1.465752119304E-2</v>
      </c>
      <c r="AR21" s="213">
        <v>0.99</v>
      </c>
      <c r="AS21" s="213">
        <v>0.98</v>
      </c>
      <c r="AT21" s="214">
        <f t="shared" si="3"/>
        <v>0.37547072726121089</v>
      </c>
      <c r="AU21" s="214">
        <f t="shared" si="4"/>
        <v>1.4364370769179201E-2</v>
      </c>
    </row>
    <row r="22" spans="1:47" s="210" customFormat="1">
      <c r="A22" s="211">
        <v>29</v>
      </c>
      <c r="B22" s="211" t="s">
        <v>200</v>
      </c>
      <c r="C22" s="211" t="s">
        <v>199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57</v>
      </c>
      <c r="K22" s="211">
        <v>0</v>
      </c>
      <c r="L22" s="211">
        <v>25</v>
      </c>
      <c r="M22" s="212">
        <v>-81.321119999999993</v>
      </c>
      <c r="N22" s="212">
        <v>28.831900000000001</v>
      </c>
      <c r="O22" s="211" t="s">
        <v>198</v>
      </c>
      <c r="P22" s="211"/>
      <c r="Q22" s="211" t="s">
        <v>197</v>
      </c>
      <c r="R22" s="212">
        <v>9.59</v>
      </c>
      <c r="S22" s="212">
        <v>9.0299999999999994</v>
      </c>
      <c r="T22" s="211"/>
      <c r="U22" s="211"/>
      <c r="V22" s="211"/>
      <c r="W22" s="211"/>
      <c r="X22" s="211"/>
      <c r="Y22" s="211"/>
      <c r="Z22" s="211" t="s">
        <v>196</v>
      </c>
      <c r="AA22" s="211" t="s">
        <v>63</v>
      </c>
      <c r="AB22" s="211" t="s">
        <v>164</v>
      </c>
      <c r="AC22" s="211" t="s">
        <v>195</v>
      </c>
      <c r="AD22" s="211" t="s">
        <v>187</v>
      </c>
      <c r="AE22" s="211">
        <v>4</v>
      </c>
      <c r="AF22" s="211" t="s">
        <v>201</v>
      </c>
      <c r="AG22" s="211">
        <v>13</v>
      </c>
      <c r="AH22" s="211">
        <v>6210</v>
      </c>
      <c r="AI22" s="211">
        <v>6210</v>
      </c>
      <c r="AJ22" s="211">
        <v>573</v>
      </c>
      <c r="AK22" s="212">
        <v>0.62996157719099999</v>
      </c>
      <c r="AL22" s="213">
        <v>0.83</v>
      </c>
      <c r="AM22" s="214">
        <f t="shared" si="0"/>
        <v>0.52286810906852998</v>
      </c>
      <c r="AN22" s="214">
        <v>2.0699999999999998</v>
      </c>
      <c r="AO22" s="214">
        <v>0.08</v>
      </c>
      <c r="AP22" s="214">
        <f t="shared" si="1"/>
        <v>1.082336985771857</v>
      </c>
      <c r="AQ22" s="214">
        <f t="shared" si="2"/>
        <v>4.1829448725482402E-2</v>
      </c>
      <c r="AR22" s="213">
        <v>0.99</v>
      </c>
      <c r="AS22" s="213">
        <v>0.98</v>
      </c>
      <c r="AT22" s="214">
        <f t="shared" si="3"/>
        <v>1.0715136159141385</v>
      </c>
      <c r="AU22" s="214">
        <f t="shared" si="4"/>
        <v>4.0992859750972756E-2</v>
      </c>
    </row>
    <row r="23" spans="1:47" s="210" customFormat="1">
      <c r="A23" s="211">
        <v>29</v>
      </c>
      <c r="B23" s="211" t="s">
        <v>200</v>
      </c>
      <c r="C23" s="211" t="s">
        <v>199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57</v>
      </c>
      <c r="K23" s="211">
        <v>0</v>
      </c>
      <c r="L23" s="211">
        <v>25</v>
      </c>
      <c r="M23" s="212">
        <v>-81.321119999999993</v>
      </c>
      <c r="N23" s="212">
        <v>28.831900000000001</v>
      </c>
      <c r="O23" s="211" t="s">
        <v>198</v>
      </c>
      <c r="P23" s="211"/>
      <c r="Q23" s="211" t="s">
        <v>197</v>
      </c>
      <c r="R23" s="212">
        <v>9.59</v>
      </c>
      <c r="S23" s="212">
        <v>9.0299999999999994</v>
      </c>
      <c r="T23" s="211"/>
      <c r="U23" s="211"/>
      <c r="V23" s="211"/>
      <c r="W23" s="211"/>
      <c r="X23" s="211"/>
      <c r="Y23" s="211"/>
      <c r="Z23" s="211" t="s">
        <v>196</v>
      </c>
      <c r="AA23" s="211" t="s">
        <v>63</v>
      </c>
      <c r="AB23" s="211" t="s">
        <v>164</v>
      </c>
      <c r="AC23" s="211" t="s">
        <v>195</v>
      </c>
      <c r="AD23" s="211" t="s">
        <v>187</v>
      </c>
      <c r="AE23" s="211">
        <v>4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564</v>
      </c>
      <c r="AK23" s="212">
        <v>0.31012341033899998</v>
      </c>
      <c r="AL23" s="213">
        <v>1</v>
      </c>
      <c r="AM23" s="214">
        <f t="shared" si="0"/>
        <v>0.31012341033899998</v>
      </c>
      <c r="AN23" s="214">
        <v>11.39</v>
      </c>
      <c r="AO23" s="214">
        <v>1.78</v>
      </c>
      <c r="AP23" s="214">
        <f t="shared" si="1"/>
        <v>3.5323056437612101</v>
      </c>
      <c r="AQ23" s="214">
        <f t="shared" si="2"/>
        <v>0.55201967040341993</v>
      </c>
      <c r="AR23" s="213">
        <v>0.99</v>
      </c>
      <c r="AS23" s="213">
        <v>0.98</v>
      </c>
      <c r="AT23" s="214">
        <f t="shared" si="3"/>
        <v>3.4969825873235978</v>
      </c>
      <c r="AU23" s="214">
        <f t="shared" si="4"/>
        <v>0.54097927699535153</v>
      </c>
    </row>
    <row r="24" spans="1:47" s="210" customFormat="1">
      <c r="A24" s="211">
        <v>29</v>
      </c>
      <c r="B24" s="211" t="s">
        <v>200</v>
      </c>
      <c r="C24" s="211" t="s">
        <v>199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57</v>
      </c>
      <c r="K24" s="211">
        <v>0</v>
      </c>
      <c r="L24" s="211">
        <v>25</v>
      </c>
      <c r="M24" s="212">
        <v>-81.321119999999993</v>
      </c>
      <c r="N24" s="212">
        <v>28.831900000000001</v>
      </c>
      <c r="O24" s="211" t="s">
        <v>198</v>
      </c>
      <c r="P24" s="211"/>
      <c r="Q24" s="211" t="s">
        <v>197</v>
      </c>
      <c r="R24" s="212">
        <v>9.59</v>
      </c>
      <c r="S24" s="212">
        <v>9.0299999999999994</v>
      </c>
      <c r="T24" s="211"/>
      <c r="U24" s="211"/>
      <c r="V24" s="211"/>
      <c r="W24" s="211"/>
      <c r="X24" s="211"/>
      <c r="Y24" s="211"/>
      <c r="Z24" s="211" t="s">
        <v>196</v>
      </c>
      <c r="AA24" s="211" t="s">
        <v>63</v>
      </c>
      <c r="AB24" s="211" t="s">
        <v>164</v>
      </c>
      <c r="AC24" s="211" t="s">
        <v>195</v>
      </c>
      <c r="AD24" s="211" t="s">
        <v>190</v>
      </c>
      <c r="AE24" s="211">
        <v>9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664</v>
      </c>
      <c r="AK24" s="212">
        <v>1.5525106024799999E-2</v>
      </c>
      <c r="AL24" s="213">
        <v>1</v>
      </c>
      <c r="AM24" s="214">
        <f t="shared" si="0"/>
        <v>1.5525106024799999E-2</v>
      </c>
      <c r="AN24" s="214">
        <v>8.7747869999999999</v>
      </c>
      <c r="AO24" s="214">
        <v>1.286198</v>
      </c>
      <c r="AP24" s="214">
        <f t="shared" si="1"/>
        <v>0.13622949852003671</v>
      </c>
      <c r="AQ24" s="214">
        <f t="shared" si="2"/>
        <v>1.9968360318885707E-2</v>
      </c>
      <c r="AR24" s="213">
        <v>0.99</v>
      </c>
      <c r="AS24" s="213">
        <v>0.99</v>
      </c>
      <c r="AT24" s="214">
        <f t="shared" si="3"/>
        <v>0.13486720353483633</v>
      </c>
      <c r="AU24" s="214">
        <f t="shared" si="4"/>
        <v>1.9768676715696851E-2</v>
      </c>
    </row>
    <row r="25" spans="1:47">
      <c r="AK25" s="212">
        <f>SUM(AK2:AK24)</f>
        <v>20.332352508680138</v>
      </c>
      <c r="AT25" s="214">
        <f>SUM(AT2:AT24)</f>
        <v>38.797679995127076</v>
      </c>
      <c r="AU25" s="214">
        <f>SUM(AU2:AU24)</f>
        <v>2.0657214467635319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U113"/>
  <sheetViews>
    <sheetView topLeftCell="X1" workbookViewId="0">
      <pane ySplit="1" topLeftCell="A86" activePane="bottomLeft" state="frozen"/>
      <selection activeCell="X1" sqref="X1"/>
      <selection pane="bottomLeft" activeCell="AT113" sqref="AT113"/>
    </sheetView>
  </sheetViews>
  <sheetFormatPr defaultRowHeight="15"/>
  <cols>
    <col min="1" max="1" width="3" bestFit="1" customWidth="1"/>
    <col min="2" max="2" width="10.85546875" bestFit="1" customWidth="1"/>
    <col min="3" max="3" width="36.14062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17.425781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36</v>
      </c>
      <c r="B2" s="211" t="s">
        <v>208</v>
      </c>
      <c r="C2" s="211" t="s">
        <v>207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48</v>
      </c>
      <c r="M2" s="212">
        <v>-81.323160000000001</v>
      </c>
      <c r="N2" s="212">
        <v>28.829719999999998</v>
      </c>
      <c r="O2" s="211" t="s">
        <v>206</v>
      </c>
      <c r="P2" s="211" t="s">
        <v>59</v>
      </c>
      <c r="Q2" s="211" t="s">
        <v>205</v>
      </c>
      <c r="R2" s="212">
        <v>57.73</v>
      </c>
      <c r="S2" s="212">
        <v>50.6</v>
      </c>
      <c r="T2" s="211" t="s">
        <v>61</v>
      </c>
      <c r="U2" s="211"/>
      <c r="V2" s="211"/>
      <c r="W2" s="211"/>
      <c r="X2" s="211"/>
      <c r="Y2" s="211"/>
      <c r="Z2" s="211" t="s">
        <v>204</v>
      </c>
      <c r="AA2" s="211" t="s">
        <v>63</v>
      </c>
      <c r="AB2" s="211" t="s">
        <v>164</v>
      </c>
      <c r="AC2" s="211" t="s">
        <v>203</v>
      </c>
      <c r="AD2" s="211" t="s">
        <v>187</v>
      </c>
      <c r="AE2" s="211">
        <v>4</v>
      </c>
      <c r="AF2" s="211" t="s">
        <v>202</v>
      </c>
      <c r="AG2" s="211">
        <v>12</v>
      </c>
      <c r="AH2" s="211">
        <v>5200</v>
      </c>
      <c r="AI2" s="211">
        <v>5200</v>
      </c>
      <c r="AJ2" s="211">
        <v>572</v>
      </c>
      <c r="AK2" s="212">
        <v>0.88919914709699999</v>
      </c>
      <c r="AL2" s="213">
        <v>0</v>
      </c>
      <c r="AM2" s="214">
        <f>AK2*AL2</f>
        <v>0</v>
      </c>
      <c r="AN2" s="214">
        <v>0</v>
      </c>
      <c r="AO2" s="214">
        <v>0</v>
      </c>
      <c r="AP2" s="214">
        <f>AM2*AN2</f>
        <v>0</v>
      </c>
      <c r="AQ2" s="214">
        <f>AM2*AO2</f>
        <v>0</v>
      </c>
      <c r="AR2" s="213">
        <v>0.99</v>
      </c>
      <c r="AS2" s="213">
        <v>0.98</v>
      </c>
      <c r="AT2" s="214">
        <f>AP2*AR2</f>
        <v>0</v>
      </c>
      <c r="AU2" s="214">
        <f>AQ2*AS2</f>
        <v>0</v>
      </c>
    </row>
    <row r="3" spans="1:47" s="210" customFormat="1">
      <c r="A3" s="211">
        <v>36</v>
      </c>
      <c r="B3" s="211" t="s">
        <v>208</v>
      </c>
      <c r="C3" s="211" t="s">
        <v>207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48</v>
      </c>
      <c r="M3" s="212">
        <v>-81.323160000000001</v>
      </c>
      <c r="N3" s="212">
        <v>28.829719999999998</v>
      </c>
      <c r="O3" s="211" t="s">
        <v>206</v>
      </c>
      <c r="P3" s="211" t="s">
        <v>59</v>
      </c>
      <c r="Q3" s="211" t="s">
        <v>205</v>
      </c>
      <c r="R3" s="212">
        <v>57.73</v>
      </c>
      <c r="S3" s="212">
        <v>50.6</v>
      </c>
      <c r="T3" s="211" t="s">
        <v>61</v>
      </c>
      <c r="U3" s="211"/>
      <c r="V3" s="211"/>
      <c r="W3" s="211"/>
      <c r="X3" s="211"/>
      <c r="Y3" s="211"/>
      <c r="Z3" s="211" t="s">
        <v>204</v>
      </c>
      <c r="AA3" s="211" t="s">
        <v>63</v>
      </c>
      <c r="AB3" s="211" t="s">
        <v>164</v>
      </c>
      <c r="AC3" s="211" t="s">
        <v>203</v>
      </c>
      <c r="AD3" s="211" t="s">
        <v>187</v>
      </c>
      <c r="AE3" s="211">
        <v>4</v>
      </c>
      <c r="AF3" s="211" t="s">
        <v>201</v>
      </c>
      <c r="AG3" s="211">
        <v>13</v>
      </c>
      <c r="AH3" s="211">
        <v>6170</v>
      </c>
      <c r="AI3" s="211">
        <v>6170</v>
      </c>
      <c r="AJ3" s="211">
        <v>573</v>
      </c>
      <c r="AK3" s="212">
        <v>5.3391445171299998E-2</v>
      </c>
      <c r="AL3" s="213">
        <v>0.83</v>
      </c>
      <c r="AM3" s="214">
        <f t="shared" ref="AM3:AM66" si="0">AK3*AL3</f>
        <v>4.4314899492178997E-2</v>
      </c>
      <c r="AN3" s="214">
        <v>2.0699999999999998</v>
      </c>
      <c r="AO3" s="214">
        <v>0.08</v>
      </c>
      <c r="AP3" s="214">
        <f t="shared" ref="AP3:AP66" si="1">AM3*AN3</f>
        <v>9.1731841948810511E-2</v>
      </c>
      <c r="AQ3" s="214">
        <f t="shared" ref="AQ3:AQ66" si="2">AM3*AO3</f>
        <v>3.5451919593743196E-3</v>
      </c>
      <c r="AR3" s="213">
        <v>0.99</v>
      </c>
      <c r="AS3" s="213">
        <v>0.98</v>
      </c>
      <c r="AT3" s="214">
        <f t="shared" ref="AT3:AT66" si="3">AP3*AR3</f>
        <v>9.08145235293224E-2</v>
      </c>
      <c r="AU3" s="214">
        <f t="shared" ref="AU3:AU66" si="4">AQ3*AS3</f>
        <v>3.474288120186833E-3</v>
      </c>
    </row>
    <row r="4" spans="1:47" s="210" customFormat="1">
      <c r="A4" s="211">
        <v>36</v>
      </c>
      <c r="B4" s="211" t="s">
        <v>208</v>
      </c>
      <c r="C4" s="211" t="s">
        <v>207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48</v>
      </c>
      <c r="M4" s="212">
        <v>-81.323160000000001</v>
      </c>
      <c r="N4" s="212">
        <v>28.829719999999998</v>
      </c>
      <c r="O4" s="211" t="s">
        <v>206</v>
      </c>
      <c r="P4" s="211" t="s">
        <v>59</v>
      </c>
      <c r="Q4" s="211" t="s">
        <v>205</v>
      </c>
      <c r="R4" s="212">
        <v>57.73</v>
      </c>
      <c r="S4" s="212">
        <v>50.6</v>
      </c>
      <c r="T4" s="211" t="s">
        <v>61</v>
      </c>
      <c r="U4" s="211"/>
      <c r="V4" s="211"/>
      <c r="W4" s="211"/>
      <c r="X4" s="211"/>
      <c r="Y4" s="211"/>
      <c r="Z4" s="211" t="s">
        <v>204</v>
      </c>
      <c r="AA4" s="211" t="s">
        <v>63</v>
      </c>
      <c r="AB4" s="211" t="s">
        <v>164</v>
      </c>
      <c r="AC4" s="211" t="s">
        <v>203</v>
      </c>
      <c r="AD4" s="211" t="s">
        <v>187</v>
      </c>
      <c r="AE4" s="211">
        <v>4</v>
      </c>
      <c r="AF4" s="211" t="s">
        <v>201</v>
      </c>
      <c r="AG4" s="211">
        <v>13</v>
      </c>
      <c r="AH4" s="211">
        <v>6410</v>
      </c>
      <c r="AI4" s="211">
        <v>6410</v>
      </c>
      <c r="AJ4" s="211">
        <v>573</v>
      </c>
      <c r="AK4" s="212">
        <v>0.27472498042299998</v>
      </c>
      <c r="AL4" s="213">
        <v>0.83</v>
      </c>
      <c r="AM4" s="214">
        <f t="shared" si="0"/>
        <v>0.22802173375108997</v>
      </c>
      <c r="AN4" s="214">
        <v>2.0699999999999998</v>
      </c>
      <c r="AO4" s="214">
        <v>0.08</v>
      </c>
      <c r="AP4" s="214">
        <f t="shared" si="1"/>
        <v>0.47200498886475623</v>
      </c>
      <c r="AQ4" s="214">
        <f t="shared" si="2"/>
        <v>1.8241738700087197E-2</v>
      </c>
      <c r="AR4" s="213">
        <v>0.99</v>
      </c>
      <c r="AS4" s="213">
        <v>0.98</v>
      </c>
      <c r="AT4" s="214">
        <f t="shared" si="3"/>
        <v>0.46728493897610868</v>
      </c>
      <c r="AU4" s="214">
        <f t="shared" si="4"/>
        <v>1.7876903926085454E-2</v>
      </c>
    </row>
    <row r="5" spans="1:47" s="210" customFormat="1">
      <c r="A5" s="211">
        <v>36</v>
      </c>
      <c r="B5" s="211" t="s">
        <v>208</v>
      </c>
      <c r="C5" s="211" t="s">
        <v>207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48</v>
      </c>
      <c r="M5" s="212">
        <v>-81.323160000000001</v>
      </c>
      <c r="N5" s="212">
        <v>28.829719999999998</v>
      </c>
      <c r="O5" s="211" t="s">
        <v>206</v>
      </c>
      <c r="P5" s="211" t="s">
        <v>59</v>
      </c>
      <c r="Q5" s="211" t="s">
        <v>205</v>
      </c>
      <c r="R5" s="212">
        <v>57.73</v>
      </c>
      <c r="S5" s="212">
        <v>50.6</v>
      </c>
      <c r="T5" s="211" t="s">
        <v>61</v>
      </c>
      <c r="U5" s="211"/>
      <c r="V5" s="211"/>
      <c r="W5" s="211"/>
      <c r="X5" s="211"/>
      <c r="Y5" s="211"/>
      <c r="Z5" s="211" t="s">
        <v>204</v>
      </c>
      <c r="AA5" s="211" t="s">
        <v>63</v>
      </c>
      <c r="AB5" s="211" t="s">
        <v>164</v>
      </c>
      <c r="AC5" s="211" t="s">
        <v>203</v>
      </c>
      <c r="AD5" s="211" t="s">
        <v>187</v>
      </c>
      <c r="AE5" s="211">
        <v>4</v>
      </c>
      <c r="AF5" s="211" t="s">
        <v>201</v>
      </c>
      <c r="AG5" s="211">
        <v>13</v>
      </c>
      <c r="AH5" s="211">
        <v>6170</v>
      </c>
      <c r="AI5" s="211">
        <v>6170</v>
      </c>
      <c r="AJ5" s="211">
        <v>573</v>
      </c>
      <c r="AK5" s="212">
        <v>4.1107960870299998E-2</v>
      </c>
      <c r="AL5" s="213">
        <v>0.83</v>
      </c>
      <c r="AM5" s="214">
        <f t="shared" si="0"/>
        <v>3.4119607522348994E-2</v>
      </c>
      <c r="AN5" s="214">
        <v>2.0699999999999998</v>
      </c>
      <c r="AO5" s="214">
        <v>0.08</v>
      </c>
      <c r="AP5" s="214">
        <f t="shared" si="1"/>
        <v>7.0627587571262418E-2</v>
      </c>
      <c r="AQ5" s="214">
        <f t="shared" si="2"/>
        <v>2.7295686017879193E-3</v>
      </c>
      <c r="AR5" s="213">
        <v>0.99</v>
      </c>
      <c r="AS5" s="213">
        <v>0.98</v>
      </c>
      <c r="AT5" s="214">
        <f t="shared" si="3"/>
        <v>6.9921311695549798E-2</v>
      </c>
      <c r="AU5" s="214">
        <f t="shared" si="4"/>
        <v>2.6749772297521607E-3</v>
      </c>
    </row>
    <row r="6" spans="1:47" s="210" customFormat="1">
      <c r="A6" s="211">
        <v>36</v>
      </c>
      <c r="B6" s="211" t="s">
        <v>208</v>
      </c>
      <c r="C6" s="211" t="s">
        <v>207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48</v>
      </c>
      <c r="M6" s="212">
        <v>-81.323160000000001</v>
      </c>
      <c r="N6" s="212">
        <v>28.829719999999998</v>
      </c>
      <c r="O6" s="211" t="s">
        <v>206</v>
      </c>
      <c r="P6" s="211" t="s">
        <v>59</v>
      </c>
      <c r="Q6" s="211" t="s">
        <v>205</v>
      </c>
      <c r="R6" s="212">
        <v>57.73</v>
      </c>
      <c r="S6" s="212">
        <v>50.6</v>
      </c>
      <c r="T6" s="211" t="s">
        <v>61</v>
      </c>
      <c r="U6" s="211"/>
      <c r="V6" s="211"/>
      <c r="W6" s="211"/>
      <c r="X6" s="211"/>
      <c r="Y6" s="211"/>
      <c r="Z6" s="211" t="s">
        <v>204</v>
      </c>
      <c r="AA6" s="211" t="s">
        <v>63</v>
      </c>
      <c r="AB6" s="211" t="s">
        <v>164</v>
      </c>
      <c r="AC6" s="211" t="s">
        <v>203</v>
      </c>
      <c r="AD6" s="211" t="s">
        <v>187</v>
      </c>
      <c r="AE6" s="211">
        <v>4</v>
      </c>
      <c r="AF6" s="211" t="s">
        <v>202</v>
      </c>
      <c r="AG6" s="211">
        <v>12</v>
      </c>
      <c r="AH6" s="211">
        <v>5200</v>
      </c>
      <c r="AI6" s="211">
        <v>5200</v>
      </c>
      <c r="AJ6" s="211">
        <v>572</v>
      </c>
      <c r="AK6" s="212">
        <v>1.2788225954400001</v>
      </c>
      <c r="AL6" s="213">
        <v>0</v>
      </c>
      <c r="AM6" s="214">
        <f t="shared" si="0"/>
        <v>0</v>
      </c>
      <c r="AN6" s="214">
        <v>0</v>
      </c>
      <c r="AO6" s="214">
        <v>0</v>
      </c>
      <c r="AP6" s="214">
        <f t="shared" si="1"/>
        <v>0</v>
      </c>
      <c r="AQ6" s="214">
        <f t="shared" si="2"/>
        <v>0</v>
      </c>
      <c r="AR6" s="213">
        <v>0.99</v>
      </c>
      <c r="AS6" s="213">
        <v>0.98</v>
      </c>
      <c r="AT6" s="214">
        <f t="shared" si="3"/>
        <v>0</v>
      </c>
      <c r="AU6" s="214">
        <f t="shared" si="4"/>
        <v>0</v>
      </c>
    </row>
    <row r="7" spans="1:47" s="210" customFormat="1">
      <c r="A7" s="211">
        <v>36</v>
      </c>
      <c r="B7" s="211" t="s">
        <v>208</v>
      </c>
      <c r="C7" s="211" t="s">
        <v>207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48</v>
      </c>
      <c r="M7" s="212">
        <v>-81.323160000000001</v>
      </c>
      <c r="N7" s="212">
        <v>28.829719999999998</v>
      </c>
      <c r="O7" s="211" t="s">
        <v>206</v>
      </c>
      <c r="P7" s="211" t="s">
        <v>59</v>
      </c>
      <c r="Q7" s="211" t="s">
        <v>205</v>
      </c>
      <c r="R7" s="212">
        <v>57.73</v>
      </c>
      <c r="S7" s="212">
        <v>50.6</v>
      </c>
      <c r="T7" s="211" t="s">
        <v>61</v>
      </c>
      <c r="U7" s="211"/>
      <c r="V7" s="211"/>
      <c r="W7" s="211"/>
      <c r="X7" s="211"/>
      <c r="Y7" s="211"/>
      <c r="Z7" s="211" t="s">
        <v>204</v>
      </c>
      <c r="AA7" s="211" t="s">
        <v>63</v>
      </c>
      <c r="AB7" s="211" t="s">
        <v>164</v>
      </c>
      <c r="AC7" s="211" t="s">
        <v>203</v>
      </c>
      <c r="AD7" s="211" t="s">
        <v>190</v>
      </c>
      <c r="AE7" s="211">
        <v>9</v>
      </c>
      <c r="AF7" s="211" t="s">
        <v>201</v>
      </c>
      <c r="AG7" s="211">
        <v>13</v>
      </c>
      <c r="AH7" s="211">
        <v>6210</v>
      </c>
      <c r="AI7" s="211">
        <v>6210</v>
      </c>
      <c r="AJ7" s="211">
        <v>673</v>
      </c>
      <c r="AK7" s="212">
        <v>0.14077834262</v>
      </c>
      <c r="AL7" s="213">
        <v>0.68</v>
      </c>
      <c r="AM7" s="214">
        <f t="shared" si="0"/>
        <v>9.57292729816E-2</v>
      </c>
      <c r="AN7" s="214">
        <v>1.9275119999999999</v>
      </c>
      <c r="AO7" s="214">
        <v>6.8794999999999995E-2</v>
      </c>
      <c r="AP7" s="214">
        <f t="shared" si="1"/>
        <v>0.18451932242330976</v>
      </c>
      <c r="AQ7" s="214">
        <f t="shared" si="2"/>
        <v>6.5856953347691715E-3</v>
      </c>
      <c r="AR7" s="213">
        <v>0.99</v>
      </c>
      <c r="AS7" s="213">
        <v>0.99</v>
      </c>
      <c r="AT7" s="214">
        <f t="shared" si="3"/>
        <v>0.18267412919907666</v>
      </c>
      <c r="AU7" s="214">
        <f t="shared" si="4"/>
        <v>6.5198383814214795E-3</v>
      </c>
    </row>
    <row r="8" spans="1:47" s="210" customFormat="1">
      <c r="A8" s="211">
        <v>36</v>
      </c>
      <c r="B8" s="211" t="s">
        <v>208</v>
      </c>
      <c r="C8" s="211" t="s">
        <v>207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48</v>
      </c>
      <c r="M8" s="212">
        <v>-81.323160000000001</v>
      </c>
      <c r="N8" s="212">
        <v>28.829719999999998</v>
      </c>
      <c r="O8" s="211" t="s">
        <v>206</v>
      </c>
      <c r="P8" s="211" t="s">
        <v>59</v>
      </c>
      <c r="Q8" s="211" t="s">
        <v>205</v>
      </c>
      <c r="R8" s="212">
        <v>57.73</v>
      </c>
      <c r="S8" s="212">
        <v>50.6</v>
      </c>
      <c r="T8" s="211" t="s">
        <v>61</v>
      </c>
      <c r="U8" s="211"/>
      <c r="V8" s="211"/>
      <c r="W8" s="211"/>
      <c r="X8" s="211"/>
      <c r="Y8" s="211"/>
      <c r="Z8" s="211" t="s">
        <v>204</v>
      </c>
      <c r="AA8" s="211" t="s">
        <v>63</v>
      </c>
      <c r="AB8" s="211" t="s">
        <v>164</v>
      </c>
      <c r="AC8" s="211" t="s">
        <v>203</v>
      </c>
      <c r="AD8" s="211" t="s">
        <v>187</v>
      </c>
      <c r="AE8" s="211">
        <v>4</v>
      </c>
      <c r="AF8" s="211" t="s">
        <v>161</v>
      </c>
      <c r="AG8" s="211">
        <v>4</v>
      </c>
      <c r="AH8" s="211">
        <v>8191</v>
      </c>
      <c r="AI8" s="211">
        <v>8191</v>
      </c>
      <c r="AJ8" s="211">
        <v>564</v>
      </c>
      <c r="AK8" s="212">
        <v>0.79659438899000001</v>
      </c>
      <c r="AL8" s="213">
        <v>1</v>
      </c>
      <c r="AM8" s="214">
        <f t="shared" si="0"/>
        <v>0.79659438899000001</v>
      </c>
      <c r="AN8" s="214">
        <v>11.39</v>
      </c>
      <c r="AO8" s="214">
        <v>1.78</v>
      </c>
      <c r="AP8" s="214">
        <f t="shared" si="1"/>
        <v>9.0732100905961008</v>
      </c>
      <c r="AQ8" s="214">
        <f t="shared" si="2"/>
        <v>1.4179380124022001</v>
      </c>
      <c r="AR8" s="213">
        <v>0.99</v>
      </c>
      <c r="AS8" s="213">
        <v>0.98</v>
      </c>
      <c r="AT8" s="214">
        <f t="shared" si="3"/>
        <v>8.982477989690139</v>
      </c>
      <c r="AU8" s="214">
        <f t="shared" si="4"/>
        <v>1.3895792521541561</v>
      </c>
    </row>
    <row r="9" spans="1:47" s="210" customFormat="1">
      <c r="A9" s="211">
        <v>36</v>
      </c>
      <c r="B9" s="211" t="s">
        <v>208</v>
      </c>
      <c r="C9" s="211" t="s">
        <v>207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48</v>
      </c>
      <c r="M9" s="212">
        <v>-81.323160000000001</v>
      </c>
      <c r="N9" s="212">
        <v>28.829719999999998</v>
      </c>
      <c r="O9" s="211" t="s">
        <v>206</v>
      </c>
      <c r="P9" s="211" t="s">
        <v>59</v>
      </c>
      <c r="Q9" s="211" t="s">
        <v>205</v>
      </c>
      <c r="R9" s="212">
        <v>57.73</v>
      </c>
      <c r="S9" s="212">
        <v>50.6</v>
      </c>
      <c r="T9" s="211" t="s">
        <v>61</v>
      </c>
      <c r="U9" s="211"/>
      <c r="V9" s="211"/>
      <c r="W9" s="211"/>
      <c r="X9" s="211"/>
      <c r="Y9" s="211"/>
      <c r="Z9" s="211" t="s">
        <v>204</v>
      </c>
      <c r="AA9" s="211" t="s">
        <v>63</v>
      </c>
      <c r="AB9" s="211" t="s">
        <v>164</v>
      </c>
      <c r="AC9" s="211" t="s">
        <v>203</v>
      </c>
      <c r="AD9" s="211" t="s">
        <v>190</v>
      </c>
      <c r="AE9" s="211">
        <v>9</v>
      </c>
      <c r="AF9" s="211" t="s">
        <v>161</v>
      </c>
      <c r="AG9" s="211">
        <v>4</v>
      </c>
      <c r="AH9" s="211">
        <v>8191</v>
      </c>
      <c r="AI9" s="211">
        <v>8191</v>
      </c>
      <c r="AJ9" s="211">
        <v>664</v>
      </c>
      <c r="AK9" s="212">
        <v>0.978578259555</v>
      </c>
      <c r="AL9" s="213">
        <v>1</v>
      </c>
      <c r="AM9" s="214">
        <f t="shared" si="0"/>
        <v>0.978578259555</v>
      </c>
      <c r="AN9" s="214">
        <v>8.7747869999999999</v>
      </c>
      <c r="AO9" s="214">
        <v>1.286198</v>
      </c>
      <c r="AP9" s="214">
        <f t="shared" si="1"/>
        <v>8.58681579042584</v>
      </c>
      <c r="AQ9" s="214">
        <f t="shared" si="2"/>
        <v>1.2586454002831218</v>
      </c>
      <c r="AR9" s="213">
        <v>0.99</v>
      </c>
      <c r="AS9" s="213">
        <v>0.99</v>
      </c>
      <c r="AT9" s="214">
        <f t="shared" si="3"/>
        <v>8.5009476325215818</v>
      </c>
      <c r="AU9" s="214">
        <f t="shared" si="4"/>
        <v>1.2460589462802905</v>
      </c>
    </row>
    <row r="10" spans="1:47" s="210" customFormat="1">
      <c r="A10" s="211">
        <v>36</v>
      </c>
      <c r="B10" s="211" t="s">
        <v>208</v>
      </c>
      <c r="C10" s="211" t="s">
        <v>207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48</v>
      </c>
      <c r="M10" s="212">
        <v>-81.323160000000001</v>
      </c>
      <c r="N10" s="212">
        <v>28.829719999999998</v>
      </c>
      <c r="O10" s="211" t="s">
        <v>206</v>
      </c>
      <c r="P10" s="211" t="s">
        <v>59</v>
      </c>
      <c r="Q10" s="211" t="s">
        <v>205</v>
      </c>
      <c r="R10" s="212">
        <v>57.73</v>
      </c>
      <c r="S10" s="212">
        <v>50.6</v>
      </c>
      <c r="T10" s="211" t="s">
        <v>61</v>
      </c>
      <c r="U10" s="211"/>
      <c r="V10" s="211"/>
      <c r="W10" s="211"/>
      <c r="X10" s="211"/>
      <c r="Y10" s="211"/>
      <c r="Z10" s="211" t="s">
        <v>204</v>
      </c>
      <c r="AA10" s="211" t="s">
        <v>63</v>
      </c>
      <c r="AB10" s="211" t="s">
        <v>164</v>
      </c>
      <c r="AC10" s="211" t="s">
        <v>203</v>
      </c>
      <c r="AD10" s="211" t="s">
        <v>187</v>
      </c>
      <c r="AE10" s="211">
        <v>4</v>
      </c>
      <c r="AF10" s="211" t="s">
        <v>201</v>
      </c>
      <c r="AG10" s="211">
        <v>13</v>
      </c>
      <c r="AH10" s="211">
        <v>6170</v>
      </c>
      <c r="AI10" s="211">
        <v>6170</v>
      </c>
      <c r="AJ10" s="211">
        <v>573</v>
      </c>
      <c r="AK10" s="212">
        <v>0.85600032854100006</v>
      </c>
      <c r="AL10" s="213">
        <v>0.83</v>
      </c>
      <c r="AM10" s="214">
        <f t="shared" si="0"/>
        <v>0.71048027268903002</v>
      </c>
      <c r="AN10" s="214">
        <v>2.0699999999999998</v>
      </c>
      <c r="AO10" s="214">
        <v>0.08</v>
      </c>
      <c r="AP10" s="214">
        <f t="shared" si="1"/>
        <v>1.4706941644662921</v>
      </c>
      <c r="AQ10" s="214">
        <f t="shared" si="2"/>
        <v>5.68384218151224E-2</v>
      </c>
      <c r="AR10" s="213">
        <v>0.99</v>
      </c>
      <c r="AS10" s="213">
        <v>0.98</v>
      </c>
      <c r="AT10" s="214">
        <f t="shared" si="3"/>
        <v>1.4559872228216291</v>
      </c>
      <c r="AU10" s="214">
        <f t="shared" si="4"/>
        <v>5.5701653378819951E-2</v>
      </c>
    </row>
    <row r="11" spans="1:47" s="210" customFormat="1">
      <c r="A11" s="211">
        <v>36</v>
      </c>
      <c r="B11" s="211" t="s">
        <v>208</v>
      </c>
      <c r="C11" s="211" t="s">
        <v>207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48</v>
      </c>
      <c r="M11" s="212">
        <v>-81.323160000000001</v>
      </c>
      <c r="N11" s="212">
        <v>28.829719999999998</v>
      </c>
      <c r="O11" s="211" t="s">
        <v>206</v>
      </c>
      <c r="P11" s="211" t="s">
        <v>59</v>
      </c>
      <c r="Q11" s="211" t="s">
        <v>205</v>
      </c>
      <c r="R11" s="212">
        <v>57.73</v>
      </c>
      <c r="S11" s="212">
        <v>50.6</v>
      </c>
      <c r="T11" s="211" t="s">
        <v>61</v>
      </c>
      <c r="U11" s="211"/>
      <c r="V11" s="211"/>
      <c r="W11" s="211"/>
      <c r="X11" s="211"/>
      <c r="Y11" s="211"/>
      <c r="Z11" s="211" t="s">
        <v>204</v>
      </c>
      <c r="AA11" s="211" t="s">
        <v>63</v>
      </c>
      <c r="AB11" s="211" t="s">
        <v>164</v>
      </c>
      <c r="AC11" s="211" t="s">
        <v>203</v>
      </c>
      <c r="AD11" s="211" t="s">
        <v>190</v>
      </c>
      <c r="AE11" s="211">
        <v>9</v>
      </c>
      <c r="AF11" s="211" t="s">
        <v>201</v>
      </c>
      <c r="AG11" s="211">
        <v>13</v>
      </c>
      <c r="AH11" s="211">
        <v>6170</v>
      </c>
      <c r="AI11" s="211">
        <v>6170</v>
      </c>
      <c r="AJ11" s="211">
        <v>673</v>
      </c>
      <c r="AK11" s="212">
        <v>7.6424805873000004E-3</v>
      </c>
      <c r="AL11" s="213">
        <v>0.68</v>
      </c>
      <c r="AM11" s="214">
        <f t="shared" si="0"/>
        <v>5.1968867993640007E-3</v>
      </c>
      <c r="AN11" s="214">
        <v>1.9275119999999999</v>
      </c>
      <c r="AO11" s="214">
        <v>6.8794999999999995E-2</v>
      </c>
      <c r="AP11" s="214">
        <f t="shared" si="1"/>
        <v>1.0017061668415704E-2</v>
      </c>
      <c r="AQ11" s="214">
        <f t="shared" si="2"/>
        <v>3.5751982736224641E-4</v>
      </c>
      <c r="AR11" s="213">
        <v>0.99</v>
      </c>
      <c r="AS11" s="213">
        <v>0.99</v>
      </c>
      <c r="AT11" s="214">
        <f t="shared" si="3"/>
        <v>9.9168910517315467E-3</v>
      </c>
      <c r="AU11" s="214">
        <f t="shared" si="4"/>
        <v>3.5394462908862394E-4</v>
      </c>
    </row>
    <row r="12" spans="1:47" s="210" customFormat="1">
      <c r="A12" s="211">
        <v>36</v>
      </c>
      <c r="B12" s="211" t="s">
        <v>208</v>
      </c>
      <c r="C12" s="211" t="s">
        <v>207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57</v>
      </c>
      <c r="K12" s="211">
        <v>0</v>
      </c>
      <c r="L12" s="211">
        <v>48</v>
      </c>
      <c r="M12" s="212">
        <v>-81.323160000000001</v>
      </c>
      <c r="N12" s="212">
        <v>28.829719999999998</v>
      </c>
      <c r="O12" s="211" t="s">
        <v>206</v>
      </c>
      <c r="P12" s="211" t="s">
        <v>59</v>
      </c>
      <c r="Q12" s="211" t="s">
        <v>205</v>
      </c>
      <c r="R12" s="212">
        <v>57.73</v>
      </c>
      <c r="S12" s="212">
        <v>50.6</v>
      </c>
      <c r="T12" s="211" t="s">
        <v>61</v>
      </c>
      <c r="U12" s="211"/>
      <c r="V12" s="211"/>
      <c r="W12" s="211"/>
      <c r="X12" s="211"/>
      <c r="Y12" s="211"/>
      <c r="Z12" s="211" t="s">
        <v>204</v>
      </c>
      <c r="AA12" s="211" t="s">
        <v>63</v>
      </c>
      <c r="AB12" s="211" t="s">
        <v>164</v>
      </c>
      <c r="AC12" s="211" t="s">
        <v>203</v>
      </c>
      <c r="AD12" s="211" t="s">
        <v>187</v>
      </c>
      <c r="AE12" s="211">
        <v>4</v>
      </c>
      <c r="AF12" s="211" t="s">
        <v>201</v>
      </c>
      <c r="AG12" s="211">
        <v>13</v>
      </c>
      <c r="AH12" s="211">
        <v>6410</v>
      </c>
      <c r="AI12" s="211">
        <v>6410</v>
      </c>
      <c r="AJ12" s="211">
        <v>573</v>
      </c>
      <c r="AK12" s="212">
        <v>2.75606416626E-3</v>
      </c>
      <c r="AL12" s="213">
        <v>0.83</v>
      </c>
      <c r="AM12" s="214">
        <f t="shared" si="0"/>
        <v>2.2875332579958001E-3</v>
      </c>
      <c r="AN12" s="214">
        <v>2.0699999999999998</v>
      </c>
      <c r="AO12" s="214">
        <v>0.08</v>
      </c>
      <c r="AP12" s="214">
        <f t="shared" si="1"/>
        <v>4.7351938440513058E-3</v>
      </c>
      <c r="AQ12" s="214">
        <f t="shared" si="2"/>
        <v>1.8300266063966402E-4</v>
      </c>
      <c r="AR12" s="213">
        <v>0.99</v>
      </c>
      <c r="AS12" s="213">
        <v>0.98</v>
      </c>
      <c r="AT12" s="214">
        <f t="shared" si="3"/>
        <v>4.6878419056107928E-3</v>
      </c>
      <c r="AU12" s="214">
        <f t="shared" si="4"/>
        <v>1.7934260742687074E-4</v>
      </c>
    </row>
    <row r="13" spans="1:47" s="210" customFormat="1">
      <c r="A13" s="211">
        <v>36</v>
      </c>
      <c r="B13" s="211" t="s">
        <v>208</v>
      </c>
      <c r="C13" s="211" t="s">
        <v>207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57</v>
      </c>
      <c r="K13" s="211">
        <v>0</v>
      </c>
      <c r="L13" s="211">
        <v>48</v>
      </c>
      <c r="M13" s="212">
        <v>-81.323160000000001</v>
      </c>
      <c r="N13" s="212">
        <v>28.829719999999998</v>
      </c>
      <c r="O13" s="211" t="s">
        <v>206</v>
      </c>
      <c r="P13" s="211" t="s">
        <v>59</v>
      </c>
      <c r="Q13" s="211" t="s">
        <v>205</v>
      </c>
      <c r="R13" s="212">
        <v>57.73</v>
      </c>
      <c r="S13" s="212">
        <v>50.6</v>
      </c>
      <c r="T13" s="211" t="s">
        <v>61</v>
      </c>
      <c r="U13" s="211"/>
      <c r="V13" s="211"/>
      <c r="W13" s="211"/>
      <c r="X13" s="211"/>
      <c r="Y13" s="211"/>
      <c r="Z13" s="211" t="s">
        <v>204</v>
      </c>
      <c r="AA13" s="211" t="s">
        <v>63</v>
      </c>
      <c r="AB13" s="211" t="s">
        <v>164</v>
      </c>
      <c r="AC13" s="211" t="s">
        <v>203</v>
      </c>
      <c r="AD13" s="211" t="s">
        <v>187</v>
      </c>
      <c r="AE13" s="211">
        <v>4</v>
      </c>
      <c r="AF13" s="211" t="s">
        <v>201</v>
      </c>
      <c r="AG13" s="211">
        <v>13</v>
      </c>
      <c r="AH13" s="211">
        <v>6170</v>
      </c>
      <c r="AI13" s="211">
        <v>6170</v>
      </c>
      <c r="AJ13" s="211">
        <v>573</v>
      </c>
      <c r="AK13" s="212">
        <v>0.97213120338199999</v>
      </c>
      <c r="AL13" s="213">
        <v>0.83</v>
      </c>
      <c r="AM13" s="214">
        <f t="shared" si="0"/>
        <v>0.80686889880705992</v>
      </c>
      <c r="AN13" s="214">
        <v>2.0699999999999998</v>
      </c>
      <c r="AO13" s="214">
        <v>0.08</v>
      </c>
      <c r="AP13" s="214">
        <f t="shared" si="1"/>
        <v>1.670218620530614</v>
      </c>
      <c r="AQ13" s="214">
        <f t="shared" si="2"/>
        <v>6.4549511904564788E-2</v>
      </c>
      <c r="AR13" s="213">
        <v>0.99</v>
      </c>
      <c r="AS13" s="213">
        <v>0.98</v>
      </c>
      <c r="AT13" s="214">
        <f t="shared" si="3"/>
        <v>1.6535164343253079</v>
      </c>
      <c r="AU13" s="214">
        <f t="shared" si="4"/>
        <v>6.3258521666473486E-2</v>
      </c>
    </row>
    <row r="14" spans="1:47" s="210" customFormat="1">
      <c r="A14" s="211">
        <v>36</v>
      </c>
      <c r="B14" s="211" t="s">
        <v>208</v>
      </c>
      <c r="C14" s="211" t="s">
        <v>207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57</v>
      </c>
      <c r="K14" s="211">
        <v>0</v>
      </c>
      <c r="L14" s="211">
        <v>48</v>
      </c>
      <c r="M14" s="212">
        <v>-81.323160000000001</v>
      </c>
      <c r="N14" s="212">
        <v>28.829719999999998</v>
      </c>
      <c r="O14" s="211" t="s">
        <v>206</v>
      </c>
      <c r="P14" s="211" t="s">
        <v>59</v>
      </c>
      <c r="Q14" s="211" t="s">
        <v>205</v>
      </c>
      <c r="R14" s="212">
        <v>57.73</v>
      </c>
      <c r="S14" s="212">
        <v>50.6</v>
      </c>
      <c r="T14" s="211" t="s">
        <v>61</v>
      </c>
      <c r="U14" s="211"/>
      <c r="V14" s="211"/>
      <c r="W14" s="211"/>
      <c r="X14" s="211"/>
      <c r="Y14" s="211"/>
      <c r="Z14" s="211" t="s">
        <v>204</v>
      </c>
      <c r="AA14" s="211" t="s">
        <v>63</v>
      </c>
      <c r="AB14" s="211" t="s">
        <v>164</v>
      </c>
      <c r="AC14" s="211" t="s">
        <v>203</v>
      </c>
      <c r="AD14" s="211" t="s">
        <v>187</v>
      </c>
      <c r="AE14" s="211">
        <v>4</v>
      </c>
      <c r="AF14" s="211" t="s">
        <v>161</v>
      </c>
      <c r="AG14" s="211">
        <v>4</v>
      </c>
      <c r="AH14" s="211">
        <v>8140</v>
      </c>
      <c r="AI14" s="211">
        <v>8140</v>
      </c>
      <c r="AJ14" s="211">
        <v>564</v>
      </c>
      <c r="AK14" s="212">
        <v>1.00936908433E-2</v>
      </c>
      <c r="AL14" s="213">
        <v>1</v>
      </c>
      <c r="AM14" s="214">
        <f t="shared" si="0"/>
        <v>1.00936908433E-2</v>
      </c>
      <c r="AN14" s="214">
        <v>11.39</v>
      </c>
      <c r="AO14" s="214">
        <v>1.78</v>
      </c>
      <c r="AP14" s="214">
        <f t="shared" si="1"/>
        <v>0.114967138705187</v>
      </c>
      <c r="AQ14" s="214">
        <f t="shared" si="2"/>
        <v>1.7966769701074001E-2</v>
      </c>
      <c r="AR14" s="213">
        <v>0.99</v>
      </c>
      <c r="AS14" s="213">
        <v>0.98</v>
      </c>
      <c r="AT14" s="214">
        <f t="shared" si="3"/>
        <v>0.11381746731813513</v>
      </c>
      <c r="AU14" s="214">
        <f t="shared" si="4"/>
        <v>1.760743430705252E-2</v>
      </c>
    </row>
    <row r="15" spans="1:47" s="210" customFormat="1">
      <c r="A15" s="211">
        <v>36</v>
      </c>
      <c r="B15" s="211" t="s">
        <v>208</v>
      </c>
      <c r="C15" s="211" t="s">
        <v>207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57</v>
      </c>
      <c r="K15" s="211">
        <v>0</v>
      </c>
      <c r="L15" s="211">
        <v>48</v>
      </c>
      <c r="M15" s="212">
        <v>-81.323160000000001</v>
      </c>
      <c r="N15" s="212">
        <v>28.829719999999998</v>
      </c>
      <c r="O15" s="211" t="s">
        <v>206</v>
      </c>
      <c r="P15" s="211" t="s">
        <v>59</v>
      </c>
      <c r="Q15" s="211" t="s">
        <v>205</v>
      </c>
      <c r="R15" s="212">
        <v>57.73</v>
      </c>
      <c r="S15" s="212">
        <v>50.6</v>
      </c>
      <c r="T15" s="211" t="s">
        <v>61</v>
      </c>
      <c r="U15" s="211"/>
      <c r="V15" s="211"/>
      <c r="W15" s="211"/>
      <c r="X15" s="211"/>
      <c r="Y15" s="211"/>
      <c r="Z15" s="211" t="s">
        <v>204</v>
      </c>
      <c r="AA15" s="211" t="s">
        <v>63</v>
      </c>
      <c r="AB15" s="211" t="s">
        <v>164</v>
      </c>
      <c r="AC15" s="211" t="s">
        <v>203</v>
      </c>
      <c r="AD15" s="211" t="s">
        <v>190</v>
      </c>
      <c r="AE15" s="211">
        <v>9</v>
      </c>
      <c r="AF15" s="211" t="s">
        <v>161</v>
      </c>
      <c r="AG15" s="211">
        <v>4</v>
      </c>
      <c r="AH15" s="211">
        <v>8140</v>
      </c>
      <c r="AI15" s="211">
        <v>8140</v>
      </c>
      <c r="AJ15" s="211">
        <v>664</v>
      </c>
      <c r="AK15" s="212">
        <v>4.7465856461699997E-3</v>
      </c>
      <c r="AL15" s="213">
        <v>1</v>
      </c>
      <c r="AM15" s="214">
        <f t="shared" si="0"/>
        <v>4.7465856461699997E-3</v>
      </c>
      <c r="AN15" s="214">
        <v>8.7747869999999999</v>
      </c>
      <c r="AO15" s="214">
        <v>1.286198</v>
      </c>
      <c r="AP15" s="214">
        <f t="shared" si="1"/>
        <v>4.1650278022399109E-2</v>
      </c>
      <c r="AQ15" s="214">
        <f t="shared" si="2"/>
        <v>6.105048964932561E-3</v>
      </c>
      <c r="AR15" s="213">
        <v>0.99</v>
      </c>
      <c r="AS15" s="213">
        <v>0.99</v>
      </c>
      <c r="AT15" s="214">
        <f t="shared" si="3"/>
        <v>4.1233775242175121E-2</v>
      </c>
      <c r="AU15" s="214">
        <f t="shared" si="4"/>
        <v>6.0439984752832356E-3</v>
      </c>
    </row>
    <row r="16" spans="1:47" s="210" customFormat="1">
      <c r="A16" s="211">
        <v>36</v>
      </c>
      <c r="B16" s="211" t="s">
        <v>208</v>
      </c>
      <c r="C16" s="211" t="s">
        <v>207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57</v>
      </c>
      <c r="K16" s="211">
        <v>0</v>
      </c>
      <c r="L16" s="211">
        <v>48</v>
      </c>
      <c r="M16" s="212">
        <v>-81.323160000000001</v>
      </c>
      <c r="N16" s="212">
        <v>28.829719999999998</v>
      </c>
      <c r="O16" s="211" t="s">
        <v>206</v>
      </c>
      <c r="P16" s="211" t="s">
        <v>59</v>
      </c>
      <c r="Q16" s="211" t="s">
        <v>205</v>
      </c>
      <c r="R16" s="212">
        <v>57.73</v>
      </c>
      <c r="S16" s="212">
        <v>50.6</v>
      </c>
      <c r="T16" s="211" t="s">
        <v>61</v>
      </c>
      <c r="U16" s="211"/>
      <c r="V16" s="211"/>
      <c r="W16" s="211"/>
      <c r="X16" s="211"/>
      <c r="Y16" s="211"/>
      <c r="Z16" s="211" t="s">
        <v>204</v>
      </c>
      <c r="AA16" s="211" t="s">
        <v>63</v>
      </c>
      <c r="AB16" s="211" t="s">
        <v>164</v>
      </c>
      <c r="AC16" s="211" t="s">
        <v>203</v>
      </c>
      <c r="AD16" s="211" t="s">
        <v>187</v>
      </c>
      <c r="AE16" s="211">
        <v>4</v>
      </c>
      <c r="AF16" s="211" t="s">
        <v>201</v>
      </c>
      <c r="AG16" s="211">
        <v>13</v>
      </c>
      <c r="AH16" s="211">
        <v>6430</v>
      </c>
      <c r="AI16" s="211">
        <v>6430</v>
      </c>
      <c r="AJ16" s="211">
        <v>573</v>
      </c>
      <c r="AK16" s="212">
        <v>0.14315911718900001</v>
      </c>
      <c r="AL16" s="213">
        <v>0.83</v>
      </c>
      <c r="AM16" s="214">
        <f t="shared" si="0"/>
        <v>0.11882206726687</v>
      </c>
      <c r="AN16" s="214">
        <v>2.0699999999999998</v>
      </c>
      <c r="AO16" s="214">
        <v>0.08</v>
      </c>
      <c r="AP16" s="214">
        <f t="shared" si="1"/>
        <v>0.24596167924242088</v>
      </c>
      <c r="AQ16" s="214">
        <f t="shared" si="2"/>
        <v>9.5057653813496006E-3</v>
      </c>
      <c r="AR16" s="213">
        <v>0.99</v>
      </c>
      <c r="AS16" s="213">
        <v>0.98</v>
      </c>
      <c r="AT16" s="214">
        <f t="shared" si="3"/>
        <v>0.24350206244999667</v>
      </c>
      <c r="AU16" s="214">
        <f t="shared" si="4"/>
        <v>9.3156500737226079E-3</v>
      </c>
    </row>
    <row r="17" spans="1:47" s="210" customFormat="1">
      <c r="A17" s="211">
        <v>36</v>
      </c>
      <c r="B17" s="211" t="s">
        <v>208</v>
      </c>
      <c r="C17" s="211" t="s">
        <v>207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57</v>
      </c>
      <c r="K17" s="211">
        <v>0</v>
      </c>
      <c r="L17" s="211">
        <v>48</v>
      </c>
      <c r="M17" s="212">
        <v>-81.323160000000001</v>
      </c>
      <c r="N17" s="212">
        <v>28.829719999999998</v>
      </c>
      <c r="O17" s="211" t="s">
        <v>206</v>
      </c>
      <c r="P17" s="211" t="s">
        <v>59</v>
      </c>
      <c r="Q17" s="211" t="s">
        <v>205</v>
      </c>
      <c r="R17" s="212">
        <v>57.73</v>
      </c>
      <c r="S17" s="212">
        <v>50.6</v>
      </c>
      <c r="T17" s="211" t="s">
        <v>61</v>
      </c>
      <c r="U17" s="211"/>
      <c r="V17" s="211"/>
      <c r="W17" s="211"/>
      <c r="X17" s="211"/>
      <c r="Y17" s="211"/>
      <c r="Z17" s="211" t="s">
        <v>204</v>
      </c>
      <c r="AA17" s="211" t="s">
        <v>63</v>
      </c>
      <c r="AB17" s="211" t="s">
        <v>164</v>
      </c>
      <c r="AC17" s="211" t="s">
        <v>203</v>
      </c>
      <c r="AD17" s="211" t="s">
        <v>187</v>
      </c>
      <c r="AE17" s="211">
        <v>4</v>
      </c>
      <c r="AF17" s="211" t="s">
        <v>202</v>
      </c>
      <c r="AG17" s="211">
        <v>12</v>
      </c>
      <c r="AH17" s="211">
        <v>5200</v>
      </c>
      <c r="AI17" s="211">
        <v>5200</v>
      </c>
      <c r="AJ17" s="211">
        <v>572</v>
      </c>
      <c r="AK17" s="212">
        <v>5.2689171571699998E-3</v>
      </c>
      <c r="AL17" s="213">
        <v>0</v>
      </c>
      <c r="AM17" s="214">
        <f t="shared" si="0"/>
        <v>0</v>
      </c>
      <c r="AN17" s="214">
        <v>0</v>
      </c>
      <c r="AO17" s="214">
        <v>0</v>
      </c>
      <c r="AP17" s="214">
        <f t="shared" si="1"/>
        <v>0</v>
      </c>
      <c r="AQ17" s="214">
        <f t="shared" si="2"/>
        <v>0</v>
      </c>
      <c r="AR17" s="213">
        <v>0.99</v>
      </c>
      <c r="AS17" s="213">
        <v>0.98</v>
      </c>
      <c r="AT17" s="214">
        <f t="shared" si="3"/>
        <v>0</v>
      </c>
      <c r="AU17" s="214">
        <f t="shared" si="4"/>
        <v>0</v>
      </c>
    </row>
    <row r="18" spans="1:47" s="210" customFormat="1">
      <c r="A18" s="211">
        <v>36</v>
      </c>
      <c r="B18" s="211" t="s">
        <v>208</v>
      </c>
      <c r="C18" s="211" t="s">
        <v>207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57</v>
      </c>
      <c r="K18" s="211">
        <v>0</v>
      </c>
      <c r="L18" s="211">
        <v>48</v>
      </c>
      <c r="M18" s="212">
        <v>-81.323160000000001</v>
      </c>
      <c r="N18" s="212">
        <v>28.829719999999998</v>
      </c>
      <c r="O18" s="211" t="s">
        <v>206</v>
      </c>
      <c r="P18" s="211" t="s">
        <v>59</v>
      </c>
      <c r="Q18" s="211" t="s">
        <v>205</v>
      </c>
      <c r="R18" s="212">
        <v>57.73</v>
      </c>
      <c r="S18" s="212">
        <v>50.6</v>
      </c>
      <c r="T18" s="211" t="s">
        <v>61</v>
      </c>
      <c r="U18" s="211"/>
      <c r="V18" s="211"/>
      <c r="W18" s="211"/>
      <c r="X18" s="211"/>
      <c r="Y18" s="211"/>
      <c r="Z18" s="211" t="s">
        <v>204</v>
      </c>
      <c r="AA18" s="211" t="s">
        <v>63</v>
      </c>
      <c r="AB18" s="211" t="s">
        <v>164</v>
      </c>
      <c r="AC18" s="211" t="s">
        <v>203</v>
      </c>
      <c r="AD18" s="211" t="s">
        <v>190</v>
      </c>
      <c r="AE18" s="211">
        <v>9</v>
      </c>
      <c r="AF18" s="211" t="s">
        <v>201</v>
      </c>
      <c r="AG18" s="211">
        <v>13</v>
      </c>
      <c r="AH18" s="211">
        <v>6210</v>
      </c>
      <c r="AI18" s="211">
        <v>6210</v>
      </c>
      <c r="AJ18" s="211">
        <v>673</v>
      </c>
      <c r="AK18" s="212">
        <v>1.1816893804799999</v>
      </c>
      <c r="AL18" s="213">
        <v>0.68</v>
      </c>
      <c r="AM18" s="214">
        <f t="shared" si="0"/>
        <v>0.80354877872640007</v>
      </c>
      <c r="AN18" s="214">
        <v>1.9275119999999999</v>
      </c>
      <c r="AO18" s="214">
        <v>6.8794999999999995E-2</v>
      </c>
      <c r="AP18" s="214">
        <f t="shared" si="1"/>
        <v>1.5488499135804807</v>
      </c>
      <c r="AQ18" s="214">
        <f t="shared" si="2"/>
        <v>5.5280138232482692E-2</v>
      </c>
      <c r="AR18" s="213">
        <v>0.99</v>
      </c>
      <c r="AS18" s="213">
        <v>0.99</v>
      </c>
      <c r="AT18" s="214">
        <f t="shared" si="3"/>
        <v>1.5333614144446759</v>
      </c>
      <c r="AU18" s="214">
        <f t="shared" si="4"/>
        <v>5.4727336850157862E-2</v>
      </c>
    </row>
    <row r="19" spans="1:47" s="210" customFormat="1">
      <c r="A19" s="211">
        <v>36</v>
      </c>
      <c r="B19" s="211" t="s">
        <v>208</v>
      </c>
      <c r="C19" s="211" t="s">
        <v>207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57</v>
      </c>
      <c r="K19" s="211">
        <v>0</v>
      </c>
      <c r="L19" s="211">
        <v>48</v>
      </c>
      <c r="M19" s="212">
        <v>-81.323160000000001</v>
      </c>
      <c r="N19" s="212">
        <v>28.829719999999998</v>
      </c>
      <c r="O19" s="211" t="s">
        <v>206</v>
      </c>
      <c r="P19" s="211" t="s">
        <v>59</v>
      </c>
      <c r="Q19" s="211" t="s">
        <v>205</v>
      </c>
      <c r="R19" s="212">
        <v>57.73</v>
      </c>
      <c r="S19" s="212">
        <v>50.6</v>
      </c>
      <c r="T19" s="211" t="s">
        <v>61</v>
      </c>
      <c r="U19" s="211"/>
      <c r="V19" s="211"/>
      <c r="W19" s="211"/>
      <c r="X19" s="211"/>
      <c r="Y19" s="211"/>
      <c r="Z19" s="211" t="s">
        <v>204</v>
      </c>
      <c r="AA19" s="211" t="s">
        <v>63</v>
      </c>
      <c r="AB19" s="211" t="s">
        <v>164</v>
      </c>
      <c r="AC19" s="211" t="s">
        <v>203</v>
      </c>
      <c r="AD19" s="211" t="s">
        <v>187</v>
      </c>
      <c r="AE19" s="211">
        <v>4</v>
      </c>
      <c r="AF19" s="211" t="s">
        <v>161</v>
      </c>
      <c r="AG19" s="211">
        <v>4</v>
      </c>
      <c r="AH19" s="211">
        <v>8191</v>
      </c>
      <c r="AI19" s="211">
        <v>8191</v>
      </c>
      <c r="AJ19" s="211">
        <v>564</v>
      </c>
      <c r="AK19" s="212">
        <v>4.5131979981100002E-2</v>
      </c>
      <c r="AL19" s="213">
        <v>1</v>
      </c>
      <c r="AM19" s="214">
        <f t="shared" si="0"/>
        <v>4.5131979981100002E-2</v>
      </c>
      <c r="AN19" s="214">
        <v>11.39</v>
      </c>
      <c r="AO19" s="214">
        <v>1.78</v>
      </c>
      <c r="AP19" s="214">
        <f t="shared" si="1"/>
        <v>0.51405325198472906</v>
      </c>
      <c r="AQ19" s="214">
        <f t="shared" si="2"/>
        <v>8.0334924366358001E-2</v>
      </c>
      <c r="AR19" s="213">
        <v>0.99</v>
      </c>
      <c r="AS19" s="213">
        <v>0.98</v>
      </c>
      <c r="AT19" s="214">
        <f t="shared" si="3"/>
        <v>0.50891271946488181</v>
      </c>
      <c r="AU19" s="214">
        <f t="shared" si="4"/>
        <v>7.8728225879030833E-2</v>
      </c>
    </row>
    <row r="20" spans="1:47" s="210" customFormat="1">
      <c r="A20" s="211">
        <v>36</v>
      </c>
      <c r="B20" s="211" t="s">
        <v>208</v>
      </c>
      <c r="C20" s="211" t="s">
        <v>207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57</v>
      </c>
      <c r="K20" s="211">
        <v>0</v>
      </c>
      <c r="L20" s="211">
        <v>48</v>
      </c>
      <c r="M20" s="212">
        <v>-81.323160000000001</v>
      </c>
      <c r="N20" s="212">
        <v>28.829719999999998</v>
      </c>
      <c r="O20" s="211" t="s">
        <v>206</v>
      </c>
      <c r="P20" s="211" t="s">
        <v>59</v>
      </c>
      <c r="Q20" s="211" t="s">
        <v>205</v>
      </c>
      <c r="R20" s="212">
        <v>57.73</v>
      </c>
      <c r="S20" s="212">
        <v>50.6</v>
      </c>
      <c r="T20" s="211" t="s">
        <v>61</v>
      </c>
      <c r="U20" s="211"/>
      <c r="V20" s="211"/>
      <c r="W20" s="211"/>
      <c r="X20" s="211"/>
      <c r="Y20" s="211"/>
      <c r="Z20" s="211" t="s">
        <v>204</v>
      </c>
      <c r="AA20" s="211" t="s">
        <v>63</v>
      </c>
      <c r="AB20" s="211" t="s">
        <v>164</v>
      </c>
      <c r="AC20" s="211" t="s">
        <v>203</v>
      </c>
      <c r="AD20" s="211" t="s">
        <v>190</v>
      </c>
      <c r="AE20" s="211">
        <v>9</v>
      </c>
      <c r="AF20" s="211" t="s">
        <v>161</v>
      </c>
      <c r="AG20" s="211">
        <v>4</v>
      </c>
      <c r="AH20" s="211">
        <v>8191</v>
      </c>
      <c r="AI20" s="211">
        <v>8191</v>
      </c>
      <c r="AJ20" s="211">
        <v>664</v>
      </c>
      <c r="AK20" s="212">
        <v>0.27557205890999997</v>
      </c>
      <c r="AL20" s="213">
        <v>1</v>
      </c>
      <c r="AM20" s="214">
        <f t="shared" si="0"/>
        <v>0.27557205890999997</v>
      </c>
      <c r="AN20" s="214">
        <v>8.7747869999999999</v>
      </c>
      <c r="AO20" s="214">
        <v>1.286198</v>
      </c>
      <c r="AP20" s="214">
        <f t="shared" si="1"/>
        <v>2.4180861200867021</v>
      </c>
      <c r="AQ20" s="214">
        <f t="shared" si="2"/>
        <v>0.35444023102592415</v>
      </c>
      <c r="AR20" s="213">
        <v>0.99</v>
      </c>
      <c r="AS20" s="213">
        <v>0.99</v>
      </c>
      <c r="AT20" s="214">
        <f t="shared" si="3"/>
        <v>2.3939052588858352</v>
      </c>
      <c r="AU20" s="214">
        <f t="shared" si="4"/>
        <v>0.35089582871566488</v>
      </c>
    </row>
    <row r="21" spans="1:47" s="210" customFormat="1">
      <c r="A21" s="211">
        <v>36</v>
      </c>
      <c r="B21" s="211" t="s">
        <v>208</v>
      </c>
      <c r="C21" s="211" t="s">
        <v>207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57</v>
      </c>
      <c r="K21" s="211">
        <v>0</v>
      </c>
      <c r="L21" s="211">
        <v>48</v>
      </c>
      <c r="M21" s="212">
        <v>-81.323160000000001</v>
      </c>
      <c r="N21" s="212">
        <v>28.829719999999998</v>
      </c>
      <c r="O21" s="211" t="s">
        <v>206</v>
      </c>
      <c r="P21" s="211" t="s">
        <v>59</v>
      </c>
      <c r="Q21" s="211" t="s">
        <v>205</v>
      </c>
      <c r="R21" s="212">
        <v>57.73</v>
      </c>
      <c r="S21" s="212">
        <v>50.6</v>
      </c>
      <c r="T21" s="211" t="s">
        <v>61</v>
      </c>
      <c r="U21" s="211"/>
      <c r="V21" s="211"/>
      <c r="W21" s="211"/>
      <c r="X21" s="211"/>
      <c r="Y21" s="211"/>
      <c r="Z21" s="211" t="s">
        <v>204</v>
      </c>
      <c r="AA21" s="211" t="s">
        <v>63</v>
      </c>
      <c r="AB21" s="211" t="s">
        <v>164</v>
      </c>
      <c r="AC21" s="211" t="s">
        <v>203</v>
      </c>
      <c r="AD21" s="211" t="s">
        <v>190</v>
      </c>
      <c r="AE21" s="211">
        <v>9</v>
      </c>
      <c r="AF21" s="211" t="s">
        <v>201</v>
      </c>
      <c r="AG21" s="211">
        <v>13</v>
      </c>
      <c r="AH21" s="211">
        <v>6170</v>
      </c>
      <c r="AI21" s="211">
        <v>6170</v>
      </c>
      <c r="AJ21" s="211">
        <v>673</v>
      </c>
      <c r="AK21" s="212">
        <v>5.3229460846100001E-4</v>
      </c>
      <c r="AL21" s="213">
        <v>0.68</v>
      </c>
      <c r="AM21" s="214">
        <f t="shared" si="0"/>
        <v>3.6196033375348002E-4</v>
      </c>
      <c r="AN21" s="214">
        <v>1.9275119999999999</v>
      </c>
      <c r="AO21" s="214">
        <v>6.8794999999999995E-2</v>
      </c>
      <c r="AP21" s="214">
        <f t="shared" si="1"/>
        <v>6.9768288683383774E-4</v>
      </c>
      <c r="AQ21" s="214">
        <f t="shared" si="2"/>
        <v>2.4901061160570658E-5</v>
      </c>
      <c r="AR21" s="213">
        <v>0.99</v>
      </c>
      <c r="AS21" s="213">
        <v>0.99</v>
      </c>
      <c r="AT21" s="214">
        <f t="shared" si="3"/>
        <v>6.9070605796549939E-4</v>
      </c>
      <c r="AU21" s="214">
        <f t="shared" si="4"/>
        <v>2.4652050548964951E-5</v>
      </c>
    </row>
    <row r="22" spans="1:47" s="210" customFormat="1">
      <c r="A22" s="211">
        <v>36</v>
      </c>
      <c r="B22" s="211" t="s">
        <v>208</v>
      </c>
      <c r="C22" s="211" t="s">
        <v>207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57</v>
      </c>
      <c r="K22" s="211">
        <v>0</v>
      </c>
      <c r="L22" s="211">
        <v>48</v>
      </c>
      <c r="M22" s="212">
        <v>-81.323160000000001</v>
      </c>
      <c r="N22" s="212">
        <v>28.829719999999998</v>
      </c>
      <c r="O22" s="211" t="s">
        <v>206</v>
      </c>
      <c r="P22" s="211" t="s">
        <v>59</v>
      </c>
      <c r="Q22" s="211" t="s">
        <v>205</v>
      </c>
      <c r="R22" s="212">
        <v>57.73</v>
      </c>
      <c r="S22" s="212">
        <v>50.6</v>
      </c>
      <c r="T22" s="211" t="s">
        <v>61</v>
      </c>
      <c r="U22" s="211"/>
      <c r="V22" s="211"/>
      <c r="W22" s="211"/>
      <c r="X22" s="211"/>
      <c r="Y22" s="211"/>
      <c r="Z22" s="211" t="s">
        <v>204</v>
      </c>
      <c r="AA22" s="211" t="s">
        <v>63</v>
      </c>
      <c r="AB22" s="211" t="s">
        <v>164</v>
      </c>
      <c r="AC22" s="211" t="s">
        <v>203</v>
      </c>
      <c r="AD22" s="211" t="s">
        <v>187</v>
      </c>
      <c r="AE22" s="211">
        <v>4</v>
      </c>
      <c r="AF22" s="211" t="s">
        <v>202</v>
      </c>
      <c r="AG22" s="211">
        <v>12</v>
      </c>
      <c r="AH22" s="211">
        <v>5200</v>
      </c>
      <c r="AI22" s="211">
        <v>5200</v>
      </c>
      <c r="AJ22" s="211">
        <v>572</v>
      </c>
      <c r="AK22" s="212">
        <v>1.26657462211E-2</v>
      </c>
      <c r="AL22" s="213">
        <v>0</v>
      </c>
      <c r="AM22" s="214">
        <f t="shared" si="0"/>
        <v>0</v>
      </c>
      <c r="AN22" s="214">
        <v>0</v>
      </c>
      <c r="AO22" s="214">
        <v>0</v>
      </c>
      <c r="AP22" s="214">
        <f t="shared" si="1"/>
        <v>0</v>
      </c>
      <c r="AQ22" s="214">
        <f t="shared" si="2"/>
        <v>0</v>
      </c>
      <c r="AR22" s="213">
        <v>0.99</v>
      </c>
      <c r="AS22" s="213">
        <v>0.98</v>
      </c>
      <c r="AT22" s="214">
        <f t="shared" si="3"/>
        <v>0</v>
      </c>
      <c r="AU22" s="214">
        <f t="shared" si="4"/>
        <v>0</v>
      </c>
    </row>
    <row r="23" spans="1:47" s="210" customFormat="1">
      <c r="A23" s="211">
        <v>36</v>
      </c>
      <c r="B23" s="211" t="s">
        <v>208</v>
      </c>
      <c r="C23" s="211" t="s">
        <v>207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57</v>
      </c>
      <c r="K23" s="211">
        <v>0</v>
      </c>
      <c r="L23" s="211">
        <v>48</v>
      </c>
      <c r="M23" s="212">
        <v>-81.323160000000001</v>
      </c>
      <c r="N23" s="212">
        <v>28.829719999999998</v>
      </c>
      <c r="O23" s="211" t="s">
        <v>206</v>
      </c>
      <c r="P23" s="211" t="s">
        <v>59</v>
      </c>
      <c r="Q23" s="211" t="s">
        <v>205</v>
      </c>
      <c r="R23" s="212">
        <v>57.73</v>
      </c>
      <c r="S23" s="212">
        <v>50.6</v>
      </c>
      <c r="T23" s="211" t="s">
        <v>61</v>
      </c>
      <c r="U23" s="211"/>
      <c r="V23" s="211"/>
      <c r="W23" s="211"/>
      <c r="X23" s="211"/>
      <c r="Y23" s="211"/>
      <c r="Z23" s="211" t="s">
        <v>204</v>
      </c>
      <c r="AA23" s="211" t="s">
        <v>63</v>
      </c>
      <c r="AB23" s="211" t="s">
        <v>164</v>
      </c>
      <c r="AC23" s="211" t="s">
        <v>203</v>
      </c>
      <c r="AD23" s="211" t="s">
        <v>187</v>
      </c>
      <c r="AE23" s="211">
        <v>4</v>
      </c>
      <c r="AF23" s="211" t="s">
        <v>202</v>
      </c>
      <c r="AG23" s="211">
        <v>12</v>
      </c>
      <c r="AH23" s="211">
        <v>5200</v>
      </c>
      <c r="AI23" s="211">
        <v>5200</v>
      </c>
      <c r="AJ23" s="211">
        <v>572</v>
      </c>
      <c r="AK23" s="212">
        <v>2.1099948296700002E-2</v>
      </c>
      <c r="AL23" s="213">
        <v>0</v>
      </c>
      <c r="AM23" s="214">
        <f t="shared" si="0"/>
        <v>0</v>
      </c>
      <c r="AN23" s="214">
        <v>0</v>
      </c>
      <c r="AO23" s="214">
        <v>0</v>
      </c>
      <c r="AP23" s="214">
        <f t="shared" si="1"/>
        <v>0</v>
      </c>
      <c r="AQ23" s="214">
        <f t="shared" si="2"/>
        <v>0</v>
      </c>
      <c r="AR23" s="213">
        <v>0.99</v>
      </c>
      <c r="AS23" s="213">
        <v>0.98</v>
      </c>
      <c r="AT23" s="214">
        <f t="shared" si="3"/>
        <v>0</v>
      </c>
      <c r="AU23" s="214">
        <f t="shared" si="4"/>
        <v>0</v>
      </c>
    </row>
    <row r="24" spans="1:47" s="210" customFormat="1">
      <c r="A24" s="211">
        <v>36</v>
      </c>
      <c r="B24" s="211" t="s">
        <v>208</v>
      </c>
      <c r="C24" s="211" t="s">
        <v>207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57</v>
      </c>
      <c r="K24" s="211">
        <v>0</v>
      </c>
      <c r="L24" s="211">
        <v>48</v>
      </c>
      <c r="M24" s="212">
        <v>-81.323160000000001</v>
      </c>
      <c r="N24" s="212">
        <v>28.829719999999998</v>
      </c>
      <c r="O24" s="211" t="s">
        <v>206</v>
      </c>
      <c r="P24" s="211" t="s">
        <v>59</v>
      </c>
      <c r="Q24" s="211" t="s">
        <v>205</v>
      </c>
      <c r="R24" s="212">
        <v>57.73</v>
      </c>
      <c r="S24" s="212">
        <v>50.6</v>
      </c>
      <c r="T24" s="211" t="s">
        <v>61</v>
      </c>
      <c r="U24" s="211"/>
      <c r="V24" s="211"/>
      <c r="W24" s="211"/>
      <c r="X24" s="211"/>
      <c r="Y24" s="211"/>
      <c r="Z24" s="211" t="s">
        <v>204</v>
      </c>
      <c r="AA24" s="211" t="s">
        <v>63</v>
      </c>
      <c r="AB24" s="211" t="s">
        <v>164</v>
      </c>
      <c r="AC24" s="211" t="s">
        <v>203</v>
      </c>
      <c r="AD24" s="211" t="s">
        <v>190</v>
      </c>
      <c r="AE24" s="211">
        <v>9</v>
      </c>
      <c r="AF24" s="211" t="s">
        <v>201</v>
      </c>
      <c r="AG24" s="211">
        <v>13</v>
      </c>
      <c r="AH24" s="211">
        <v>6210</v>
      </c>
      <c r="AI24" s="211">
        <v>6210</v>
      </c>
      <c r="AJ24" s="211">
        <v>673</v>
      </c>
      <c r="AK24" s="212">
        <v>3.6500970226299998</v>
      </c>
      <c r="AL24" s="213">
        <v>0.68</v>
      </c>
      <c r="AM24" s="214">
        <f t="shared" si="0"/>
        <v>2.4820659753884002</v>
      </c>
      <c r="AN24" s="214">
        <v>1.9275119999999999</v>
      </c>
      <c r="AO24" s="214">
        <v>6.8794999999999995E-2</v>
      </c>
      <c r="AP24" s="214">
        <f t="shared" si="1"/>
        <v>4.7842119523528455</v>
      </c>
      <c r="AQ24" s="214">
        <f t="shared" si="2"/>
        <v>0.17075372877684497</v>
      </c>
      <c r="AR24" s="213">
        <v>0.99</v>
      </c>
      <c r="AS24" s="213">
        <v>0.99</v>
      </c>
      <c r="AT24" s="214">
        <f t="shared" si="3"/>
        <v>4.7363698328293173</v>
      </c>
      <c r="AU24" s="214">
        <f t="shared" si="4"/>
        <v>0.16904619148907651</v>
      </c>
    </row>
    <row r="25" spans="1:47" s="210" customFormat="1">
      <c r="A25" s="211">
        <v>36</v>
      </c>
      <c r="B25" s="211" t="s">
        <v>208</v>
      </c>
      <c r="C25" s="211" t="s">
        <v>207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57</v>
      </c>
      <c r="K25" s="211">
        <v>0</v>
      </c>
      <c r="L25" s="211">
        <v>48</v>
      </c>
      <c r="M25" s="212">
        <v>-81.323160000000001</v>
      </c>
      <c r="N25" s="212">
        <v>28.829719999999998</v>
      </c>
      <c r="O25" s="211" t="s">
        <v>206</v>
      </c>
      <c r="P25" s="211" t="s">
        <v>59</v>
      </c>
      <c r="Q25" s="211" t="s">
        <v>205</v>
      </c>
      <c r="R25" s="212">
        <v>57.73</v>
      </c>
      <c r="S25" s="212">
        <v>50.6</v>
      </c>
      <c r="T25" s="211" t="s">
        <v>61</v>
      </c>
      <c r="U25" s="211"/>
      <c r="V25" s="211"/>
      <c r="W25" s="211"/>
      <c r="X25" s="211"/>
      <c r="Y25" s="211"/>
      <c r="Z25" s="211" t="s">
        <v>204</v>
      </c>
      <c r="AA25" s="211" t="s">
        <v>63</v>
      </c>
      <c r="AB25" s="211" t="s">
        <v>164</v>
      </c>
      <c r="AC25" s="211" t="s">
        <v>203</v>
      </c>
      <c r="AD25" s="211" t="s">
        <v>190</v>
      </c>
      <c r="AE25" s="211">
        <v>9</v>
      </c>
      <c r="AF25" s="211" t="s">
        <v>201</v>
      </c>
      <c r="AG25" s="211">
        <v>13</v>
      </c>
      <c r="AH25" s="211">
        <v>6170</v>
      </c>
      <c r="AI25" s="211">
        <v>6170</v>
      </c>
      <c r="AJ25" s="211">
        <v>673</v>
      </c>
      <c r="AK25" s="212">
        <v>6.9267177487899998</v>
      </c>
      <c r="AL25" s="213">
        <v>0.68</v>
      </c>
      <c r="AM25" s="214">
        <f t="shared" si="0"/>
        <v>4.7101680691772003</v>
      </c>
      <c r="AN25" s="214">
        <v>1.9275119999999999</v>
      </c>
      <c r="AO25" s="214">
        <v>6.8794999999999995E-2</v>
      </c>
      <c r="AP25" s="214">
        <f t="shared" si="1"/>
        <v>9.0789054753558833</v>
      </c>
      <c r="AQ25" s="214">
        <f t="shared" si="2"/>
        <v>0.3240360123190455</v>
      </c>
      <c r="AR25" s="213">
        <v>0.99</v>
      </c>
      <c r="AS25" s="213">
        <v>0.99</v>
      </c>
      <c r="AT25" s="214">
        <f t="shared" si="3"/>
        <v>8.9881164206023243</v>
      </c>
      <c r="AU25" s="214">
        <f t="shared" si="4"/>
        <v>0.32079565219585504</v>
      </c>
    </row>
    <row r="26" spans="1:47" s="210" customFormat="1">
      <c r="A26" s="211">
        <v>36</v>
      </c>
      <c r="B26" s="211" t="s">
        <v>208</v>
      </c>
      <c r="C26" s="211" t="s">
        <v>207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57</v>
      </c>
      <c r="K26" s="211">
        <v>0</v>
      </c>
      <c r="L26" s="211">
        <v>48</v>
      </c>
      <c r="M26" s="212">
        <v>-81.323160000000001</v>
      </c>
      <c r="N26" s="212">
        <v>28.829719999999998</v>
      </c>
      <c r="O26" s="211" t="s">
        <v>206</v>
      </c>
      <c r="P26" s="211" t="s">
        <v>59</v>
      </c>
      <c r="Q26" s="211" t="s">
        <v>205</v>
      </c>
      <c r="R26" s="212">
        <v>57.73</v>
      </c>
      <c r="S26" s="212">
        <v>50.6</v>
      </c>
      <c r="T26" s="211" t="s">
        <v>61</v>
      </c>
      <c r="U26" s="211"/>
      <c r="V26" s="211"/>
      <c r="W26" s="211"/>
      <c r="X26" s="211"/>
      <c r="Y26" s="211"/>
      <c r="Z26" s="211" t="s">
        <v>204</v>
      </c>
      <c r="AA26" s="211" t="s">
        <v>63</v>
      </c>
      <c r="AB26" s="211" t="s">
        <v>164</v>
      </c>
      <c r="AC26" s="211" t="s">
        <v>203</v>
      </c>
      <c r="AD26" s="211" t="s">
        <v>187</v>
      </c>
      <c r="AE26" s="211">
        <v>4</v>
      </c>
      <c r="AF26" s="211" t="s">
        <v>161</v>
      </c>
      <c r="AG26" s="211">
        <v>4</v>
      </c>
      <c r="AH26" s="211">
        <v>8140</v>
      </c>
      <c r="AI26" s="211">
        <v>8140</v>
      </c>
      <c r="AJ26" s="211">
        <v>564</v>
      </c>
      <c r="AK26" s="212">
        <v>0.30014900726799998</v>
      </c>
      <c r="AL26" s="213">
        <v>1</v>
      </c>
      <c r="AM26" s="214">
        <f t="shared" si="0"/>
        <v>0.30014900726799998</v>
      </c>
      <c r="AN26" s="214">
        <v>11.39</v>
      </c>
      <c r="AO26" s="214">
        <v>1.78</v>
      </c>
      <c r="AP26" s="214">
        <f t="shared" si="1"/>
        <v>3.41869719278252</v>
      </c>
      <c r="AQ26" s="214">
        <f t="shared" si="2"/>
        <v>0.53426523293703998</v>
      </c>
      <c r="AR26" s="213">
        <v>0.99</v>
      </c>
      <c r="AS26" s="213">
        <v>0.98</v>
      </c>
      <c r="AT26" s="214">
        <f t="shared" si="3"/>
        <v>3.3845102208546947</v>
      </c>
      <c r="AU26" s="214">
        <f t="shared" si="4"/>
        <v>0.52357992827829913</v>
      </c>
    </row>
    <row r="27" spans="1:47" s="210" customFormat="1">
      <c r="A27" s="211">
        <v>36</v>
      </c>
      <c r="B27" s="211" t="s">
        <v>208</v>
      </c>
      <c r="C27" s="211" t="s">
        <v>207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57</v>
      </c>
      <c r="K27" s="211">
        <v>0</v>
      </c>
      <c r="L27" s="211">
        <v>48</v>
      </c>
      <c r="M27" s="212">
        <v>-81.323160000000001</v>
      </c>
      <c r="N27" s="212">
        <v>28.829719999999998</v>
      </c>
      <c r="O27" s="211" t="s">
        <v>206</v>
      </c>
      <c r="P27" s="211" t="s">
        <v>59</v>
      </c>
      <c r="Q27" s="211" t="s">
        <v>205</v>
      </c>
      <c r="R27" s="212">
        <v>57.73</v>
      </c>
      <c r="S27" s="212">
        <v>50.6</v>
      </c>
      <c r="T27" s="211" t="s">
        <v>61</v>
      </c>
      <c r="U27" s="211"/>
      <c r="V27" s="211"/>
      <c r="W27" s="211"/>
      <c r="X27" s="211"/>
      <c r="Y27" s="211"/>
      <c r="Z27" s="211" t="s">
        <v>204</v>
      </c>
      <c r="AA27" s="211" t="s">
        <v>63</v>
      </c>
      <c r="AB27" s="211" t="s">
        <v>164</v>
      </c>
      <c r="AC27" s="211" t="s">
        <v>203</v>
      </c>
      <c r="AD27" s="211" t="s">
        <v>190</v>
      </c>
      <c r="AE27" s="211">
        <v>9</v>
      </c>
      <c r="AF27" s="211" t="s">
        <v>161</v>
      </c>
      <c r="AG27" s="211">
        <v>4</v>
      </c>
      <c r="AH27" s="211">
        <v>8140</v>
      </c>
      <c r="AI27" s="211">
        <v>8140</v>
      </c>
      <c r="AJ27" s="211">
        <v>664</v>
      </c>
      <c r="AK27" s="212">
        <v>0.106517406011</v>
      </c>
      <c r="AL27" s="213">
        <v>1</v>
      </c>
      <c r="AM27" s="214">
        <f t="shared" si="0"/>
        <v>0.106517406011</v>
      </c>
      <c r="AN27" s="214">
        <v>8.7747869999999999</v>
      </c>
      <c r="AO27" s="214">
        <v>1.286198</v>
      </c>
      <c r="AP27" s="214">
        <f t="shared" si="1"/>
        <v>0.93466754953904463</v>
      </c>
      <c r="AQ27" s="214">
        <f t="shared" si="2"/>
        <v>0.13700247457653617</v>
      </c>
      <c r="AR27" s="213">
        <v>0.99</v>
      </c>
      <c r="AS27" s="213">
        <v>0.99</v>
      </c>
      <c r="AT27" s="214">
        <f t="shared" si="3"/>
        <v>0.92532087404365415</v>
      </c>
      <c r="AU27" s="214">
        <f t="shared" si="4"/>
        <v>0.1356324498307708</v>
      </c>
    </row>
    <row r="28" spans="1:47" s="210" customFormat="1">
      <c r="A28" s="211">
        <v>36</v>
      </c>
      <c r="B28" s="211" t="s">
        <v>208</v>
      </c>
      <c r="C28" s="211" t="s">
        <v>207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57</v>
      </c>
      <c r="K28" s="211">
        <v>0</v>
      </c>
      <c r="L28" s="211">
        <v>48</v>
      </c>
      <c r="M28" s="212">
        <v>-81.323160000000001</v>
      </c>
      <c r="N28" s="212">
        <v>28.829719999999998</v>
      </c>
      <c r="O28" s="211" t="s">
        <v>206</v>
      </c>
      <c r="P28" s="211" t="s">
        <v>59</v>
      </c>
      <c r="Q28" s="211" t="s">
        <v>205</v>
      </c>
      <c r="R28" s="212">
        <v>57.73</v>
      </c>
      <c r="S28" s="212">
        <v>50.6</v>
      </c>
      <c r="T28" s="211" t="s">
        <v>61</v>
      </c>
      <c r="U28" s="211"/>
      <c r="V28" s="211"/>
      <c r="W28" s="211"/>
      <c r="X28" s="211"/>
      <c r="Y28" s="211"/>
      <c r="Z28" s="211" t="s">
        <v>204</v>
      </c>
      <c r="AA28" s="211" t="s">
        <v>63</v>
      </c>
      <c r="AB28" s="211" t="s">
        <v>164</v>
      </c>
      <c r="AC28" s="211" t="s">
        <v>203</v>
      </c>
      <c r="AD28" s="211" t="s">
        <v>187</v>
      </c>
      <c r="AE28" s="211">
        <v>4</v>
      </c>
      <c r="AF28" s="211" t="s">
        <v>201</v>
      </c>
      <c r="AG28" s="211">
        <v>13</v>
      </c>
      <c r="AH28" s="211">
        <v>6430</v>
      </c>
      <c r="AI28" s="211">
        <v>6430</v>
      </c>
      <c r="AJ28" s="211">
        <v>573</v>
      </c>
      <c r="AK28" s="212">
        <v>0.66792859171999996</v>
      </c>
      <c r="AL28" s="213">
        <v>0.83</v>
      </c>
      <c r="AM28" s="214">
        <f t="shared" si="0"/>
        <v>0.55438073112759989</v>
      </c>
      <c r="AN28" s="214">
        <v>2.0699999999999998</v>
      </c>
      <c r="AO28" s="214">
        <v>0.08</v>
      </c>
      <c r="AP28" s="214">
        <f t="shared" si="1"/>
        <v>1.1475681134341318</v>
      </c>
      <c r="AQ28" s="214">
        <f t="shared" si="2"/>
        <v>4.4350458490207995E-2</v>
      </c>
      <c r="AR28" s="213">
        <v>0.99</v>
      </c>
      <c r="AS28" s="213">
        <v>0.98</v>
      </c>
      <c r="AT28" s="214">
        <f t="shared" si="3"/>
        <v>1.1360924322997905</v>
      </c>
      <c r="AU28" s="214">
        <f t="shared" si="4"/>
        <v>4.3463449320403837E-2</v>
      </c>
    </row>
    <row r="29" spans="1:47" s="210" customFormat="1">
      <c r="A29" s="211">
        <v>36</v>
      </c>
      <c r="B29" s="211" t="s">
        <v>208</v>
      </c>
      <c r="C29" s="211" t="s">
        <v>207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57</v>
      </c>
      <c r="K29" s="211">
        <v>0</v>
      </c>
      <c r="L29" s="211">
        <v>48</v>
      </c>
      <c r="M29" s="212">
        <v>-81.323160000000001</v>
      </c>
      <c r="N29" s="212">
        <v>28.829719999999998</v>
      </c>
      <c r="O29" s="211" t="s">
        <v>206</v>
      </c>
      <c r="P29" s="211" t="s">
        <v>59</v>
      </c>
      <c r="Q29" s="211" t="s">
        <v>205</v>
      </c>
      <c r="R29" s="212">
        <v>57.73</v>
      </c>
      <c r="S29" s="212">
        <v>50.6</v>
      </c>
      <c r="T29" s="211" t="s">
        <v>61</v>
      </c>
      <c r="U29" s="211"/>
      <c r="V29" s="211"/>
      <c r="W29" s="211"/>
      <c r="X29" s="211"/>
      <c r="Y29" s="211"/>
      <c r="Z29" s="211" t="s">
        <v>204</v>
      </c>
      <c r="AA29" s="211" t="s">
        <v>63</v>
      </c>
      <c r="AB29" s="211" t="s">
        <v>164</v>
      </c>
      <c r="AC29" s="211" t="s">
        <v>203</v>
      </c>
      <c r="AD29" s="211" t="s">
        <v>187</v>
      </c>
      <c r="AE29" s="211">
        <v>4</v>
      </c>
      <c r="AF29" s="211" t="s">
        <v>201</v>
      </c>
      <c r="AG29" s="211">
        <v>13</v>
      </c>
      <c r="AH29" s="211">
        <v>6170</v>
      </c>
      <c r="AI29" s="211">
        <v>6170</v>
      </c>
      <c r="AJ29" s="211">
        <v>573</v>
      </c>
      <c r="AK29" s="212">
        <v>7.3945683402200002</v>
      </c>
      <c r="AL29" s="213">
        <v>0.83</v>
      </c>
      <c r="AM29" s="214">
        <f t="shared" si="0"/>
        <v>6.1374917223825998</v>
      </c>
      <c r="AN29" s="214">
        <v>2.0699999999999998</v>
      </c>
      <c r="AO29" s="214">
        <v>0.08</v>
      </c>
      <c r="AP29" s="214">
        <f t="shared" si="1"/>
        <v>12.704607865331981</v>
      </c>
      <c r="AQ29" s="214">
        <f t="shared" si="2"/>
        <v>0.490999337790608</v>
      </c>
      <c r="AR29" s="213">
        <v>0.99</v>
      </c>
      <c r="AS29" s="213">
        <v>0.98</v>
      </c>
      <c r="AT29" s="214">
        <f t="shared" si="3"/>
        <v>12.577561786678661</v>
      </c>
      <c r="AU29" s="214">
        <f t="shared" si="4"/>
        <v>0.48117935103479581</v>
      </c>
    </row>
    <row r="30" spans="1:47" s="210" customFormat="1">
      <c r="A30" s="211">
        <v>36</v>
      </c>
      <c r="B30" s="211" t="s">
        <v>208</v>
      </c>
      <c r="C30" s="211" t="s">
        <v>207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57</v>
      </c>
      <c r="K30" s="211">
        <v>0</v>
      </c>
      <c r="L30" s="211">
        <v>48</v>
      </c>
      <c r="M30" s="212">
        <v>-81.323160000000001</v>
      </c>
      <c r="N30" s="212">
        <v>28.829719999999998</v>
      </c>
      <c r="O30" s="211" t="s">
        <v>206</v>
      </c>
      <c r="P30" s="211" t="s">
        <v>59</v>
      </c>
      <c r="Q30" s="211" t="s">
        <v>205</v>
      </c>
      <c r="R30" s="212">
        <v>57.73</v>
      </c>
      <c r="S30" s="212">
        <v>50.6</v>
      </c>
      <c r="T30" s="211" t="s">
        <v>61</v>
      </c>
      <c r="U30" s="211"/>
      <c r="V30" s="211"/>
      <c r="W30" s="211"/>
      <c r="X30" s="211"/>
      <c r="Y30" s="211"/>
      <c r="Z30" s="211" t="s">
        <v>204</v>
      </c>
      <c r="AA30" s="211" t="s">
        <v>63</v>
      </c>
      <c r="AB30" s="211" t="s">
        <v>164</v>
      </c>
      <c r="AC30" s="211" t="s">
        <v>203</v>
      </c>
      <c r="AD30" s="211" t="s">
        <v>187</v>
      </c>
      <c r="AE30" s="211">
        <v>4</v>
      </c>
      <c r="AF30" s="211" t="s">
        <v>172</v>
      </c>
      <c r="AG30" s="211">
        <v>6</v>
      </c>
      <c r="AH30" s="211">
        <v>8120</v>
      </c>
      <c r="AI30" s="211">
        <v>8120</v>
      </c>
      <c r="AJ30" s="211">
        <v>566</v>
      </c>
      <c r="AK30" s="212">
        <v>0.50675916119800002</v>
      </c>
      <c r="AL30" s="213">
        <v>1</v>
      </c>
      <c r="AM30" s="214">
        <f t="shared" si="0"/>
        <v>0.50675916119800002</v>
      </c>
      <c r="AN30" s="214">
        <v>4.6100000000000003</v>
      </c>
      <c r="AO30" s="214">
        <v>0.18</v>
      </c>
      <c r="AP30" s="214">
        <f t="shared" si="1"/>
        <v>2.3361597331227801</v>
      </c>
      <c r="AQ30" s="214">
        <f t="shared" si="2"/>
        <v>9.121664901564E-2</v>
      </c>
      <c r="AR30" s="213">
        <v>0.99</v>
      </c>
      <c r="AS30" s="213">
        <v>0.98</v>
      </c>
      <c r="AT30" s="214">
        <f t="shared" si="3"/>
        <v>2.3127981357915521</v>
      </c>
      <c r="AU30" s="214">
        <f t="shared" si="4"/>
        <v>8.9392316035327199E-2</v>
      </c>
    </row>
    <row r="31" spans="1:47" s="210" customFormat="1">
      <c r="A31" s="211">
        <v>36</v>
      </c>
      <c r="B31" s="211" t="s">
        <v>208</v>
      </c>
      <c r="C31" s="211" t="s">
        <v>207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57</v>
      </c>
      <c r="K31" s="211">
        <v>0</v>
      </c>
      <c r="L31" s="211">
        <v>48</v>
      </c>
      <c r="M31" s="212">
        <v>-81.323160000000001</v>
      </c>
      <c r="N31" s="212">
        <v>28.829719999999998</v>
      </c>
      <c r="O31" s="211" t="s">
        <v>206</v>
      </c>
      <c r="P31" s="211" t="s">
        <v>59</v>
      </c>
      <c r="Q31" s="211" t="s">
        <v>205</v>
      </c>
      <c r="R31" s="212">
        <v>57.73</v>
      </c>
      <c r="S31" s="212">
        <v>50.6</v>
      </c>
      <c r="T31" s="211" t="s">
        <v>61</v>
      </c>
      <c r="U31" s="211"/>
      <c r="V31" s="211"/>
      <c r="W31" s="211"/>
      <c r="X31" s="211"/>
      <c r="Y31" s="211"/>
      <c r="Z31" s="211" t="s">
        <v>204</v>
      </c>
      <c r="AA31" s="211" t="s">
        <v>63</v>
      </c>
      <c r="AB31" s="211" t="s">
        <v>164</v>
      </c>
      <c r="AC31" s="211" t="s">
        <v>203</v>
      </c>
      <c r="AD31" s="211" t="s">
        <v>187</v>
      </c>
      <c r="AE31" s="211">
        <v>4</v>
      </c>
      <c r="AF31" s="211" t="s">
        <v>171</v>
      </c>
      <c r="AG31" s="211">
        <v>10</v>
      </c>
      <c r="AH31" s="211">
        <v>3200</v>
      </c>
      <c r="AI31" s="211">
        <v>3200</v>
      </c>
      <c r="AJ31" s="211">
        <v>570</v>
      </c>
      <c r="AK31" s="212">
        <v>9.1410913504499994E-2</v>
      </c>
      <c r="AL31" s="213">
        <v>1</v>
      </c>
      <c r="AM31" s="214">
        <f t="shared" si="0"/>
        <v>9.1410913504499994E-2</v>
      </c>
      <c r="AN31" s="214">
        <v>4.29</v>
      </c>
      <c r="AO31" s="214">
        <v>0.16</v>
      </c>
      <c r="AP31" s="214">
        <f t="shared" si="1"/>
        <v>0.39215281893430498</v>
      </c>
      <c r="AQ31" s="214">
        <f t="shared" si="2"/>
        <v>1.462574616072E-2</v>
      </c>
      <c r="AR31" s="213">
        <v>0.99</v>
      </c>
      <c r="AS31" s="213">
        <v>0.98</v>
      </c>
      <c r="AT31" s="214">
        <f t="shared" si="3"/>
        <v>0.38823129074496193</v>
      </c>
      <c r="AU31" s="214">
        <f t="shared" si="4"/>
        <v>1.43332312375056E-2</v>
      </c>
    </row>
    <row r="32" spans="1:47" s="210" customFormat="1">
      <c r="A32" s="211">
        <v>36</v>
      </c>
      <c r="B32" s="211" t="s">
        <v>208</v>
      </c>
      <c r="C32" s="211" t="s">
        <v>207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57</v>
      </c>
      <c r="K32" s="211">
        <v>0</v>
      </c>
      <c r="L32" s="211">
        <v>48</v>
      </c>
      <c r="M32" s="212">
        <v>-81.323160000000001</v>
      </c>
      <c r="N32" s="212">
        <v>28.829719999999998</v>
      </c>
      <c r="O32" s="211" t="s">
        <v>206</v>
      </c>
      <c r="P32" s="211" t="s">
        <v>59</v>
      </c>
      <c r="Q32" s="211" t="s">
        <v>205</v>
      </c>
      <c r="R32" s="212">
        <v>57.73</v>
      </c>
      <c r="S32" s="212">
        <v>50.6</v>
      </c>
      <c r="T32" s="211" t="s">
        <v>61</v>
      </c>
      <c r="U32" s="211"/>
      <c r="V32" s="211"/>
      <c r="W32" s="211"/>
      <c r="X32" s="211"/>
      <c r="Y32" s="211"/>
      <c r="Z32" s="211" t="s">
        <v>204</v>
      </c>
      <c r="AA32" s="211" t="s">
        <v>63</v>
      </c>
      <c r="AB32" s="211" t="s">
        <v>164</v>
      </c>
      <c r="AC32" s="211" t="s">
        <v>203</v>
      </c>
      <c r="AD32" s="211" t="s">
        <v>187</v>
      </c>
      <c r="AE32" s="211">
        <v>4</v>
      </c>
      <c r="AF32" s="211" t="s">
        <v>161</v>
      </c>
      <c r="AG32" s="211">
        <v>4</v>
      </c>
      <c r="AH32" s="211">
        <v>1400</v>
      </c>
      <c r="AI32" s="211">
        <v>1400</v>
      </c>
      <c r="AJ32" s="211">
        <v>564</v>
      </c>
      <c r="AK32" s="212">
        <v>9.7242259624900004E-2</v>
      </c>
      <c r="AL32" s="213">
        <v>1</v>
      </c>
      <c r="AM32" s="214">
        <f t="shared" si="0"/>
        <v>9.7242259624900004E-2</v>
      </c>
      <c r="AN32" s="214">
        <v>11.39</v>
      </c>
      <c r="AO32" s="214">
        <v>1.78</v>
      </c>
      <c r="AP32" s="214">
        <f t="shared" si="1"/>
        <v>1.1075893371276111</v>
      </c>
      <c r="AQ32" s="214">
        <f t="shared" si="2"/>
        <v>0.173091222132322</v>
      </c>
      <c r="AR32" s="213">
        <v>0.99</v>
      </c>
      <c r="AS32" s="213">
        <v>0.98</v>
      </c>
      <c r="AT32" s="214">
        <f t="shared" si="3"/>
        <v>1.0965134437563351</v>
      </c>
      <c r="AU32" s="214">
        <f t="shared" si="4"/>
        <v>0.16962939768967555</v>
      </c>
    </row>
    <row r="33" spans="1:47" s="210" customFormat="1">
      <c r="A33" s="211">
        <v>36</v>
      </c>
      <c r="B33" s="211" t="s">
        <v>208</v>
      </c>
      <c r="C33" s="211" t="s">
        <v>207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56</v>
      </c>
      <c r="J33" s="211" t="s">
        <v>57</v>
      </c>
      <c r="K33" s="211">
        <v>0</v>
      </c>
      <c r="L33" s="211">
        <v>48</v>
      </c>
      <c r="M33" s="212">
        <v>-81.323160000000001</v>
      </c>
      <c r="N33" s="212">
        <v>28.829719999999998</v>
      </c>
      <c r="O33" s="211" t="s">
        <v>206</v>
      </c>
      <c r="P33" s="211" t="s">
        <v>59</v>
      </c>
      <c r="Q33" s="211" t="s">
        <v>205</v>
      </c>
      <c r="R33" s="212">
        <v>57.73</v>
      </c>
      <c r="S33" s="212">
        <v>50.6</v>
      </c>
      <c r="T33" s="211" t="s">
        <v>61</v>
      </c>
      <c r="U33" s="211"/>
      <c r="V33" s="211"/>
      <c r="W33" s="211"/>
      <c r="X33" s="211"/>
      <c r="Y33" s="211"/>
      <c r="Z33" s="211" t="s">
        <v>204</v>
      </c>
      <c r="AA33" s="211" t="s">
        <v>63</v>
      </c>
      <c r="AB33" s="211" t="s">
        <v>164</v>
      </c>
      <c r="AC33" s="211" t="s">
        <v>203</v>
      </c>
      <c r="AD33" s="211" t="s">
        <v>187</v>
      </c>
      <c r="AE33" s="211">
        <v>4</v>
      </c>
      <c r="AF33" s="211" t="s">
        <v>172</v>
      </c>
      <c r="AG33" s="211">
        <v>6</v>
      </c>
      <c r="AH33" s="211">
        <v>7400</v>
      </c>
      <c r="AI33" s="211">
        <v>7400</v>
      </c>
      <c r="AJ33" s="211">
        <v>566</v>
      </c>
      <c r="AK33" s="212">
        <v>1.15004299703E-2</v>
      </c>
      <c r="AL33" s="213">
        <v>1</v>
      </c>
      <c r="AM33" s="214">
        <f t="shared" si="0"/>
        <v>1.15004299703E-2</v>
      </c>
      <c r="AN33" s="214">
        <v>4.6100000000000003</v>
      </c>
      <c r="AO33" s="214">
        <v>0.18</v>
      </c>
      <c r="AP33" s="214">
        <f t="shared" si="1"/>
        <v>5.3016982163083003E-2</v>
      </c>
      <c r="AQ33" s="214">
        <f t="shared" si="2"/>
        <v>2.070077394654E-3</v>
      </c>
      <c r="AR33" s="213">
        <v>0.99</v>
      </c>
      <c r="AS33" s="213">
        <v>0.98</v>
      </c>
      <c r="AT33" s="214">
        <f t="shared" si="3"/>
        <v>5.2486812341452173E-2</v>
      </c>
      <c r="AU33" s="214">
        <f t="shared" si="4"/>
        <v>2.0286758467609198E-3</v>
      </c>
    </row>
    <row r="34" spans="1:47" s="210" customFormat="1">
      <c r="A34" s="211">
        <v>36</v>
      </c>
      <c r="B34" s="211" t="s">
        <v>208</v>
      </c>
      <c r="C34" s="211" t="s">
        <v>207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56</v>
      </c>
      <c r="J34" s="211" t="s">
        <v>57</v>
      </c>
      <c r="K34" s="211">
        <v>0</v>
      </c>
      <c r="L34" s="211">
        <v>48</v>
      </c>
      <c r="M34" s="212">
        <v>-81.323160000000001</v>
      </c>
      <c r="N34" s="212">
        <v>28.829719999999998</v>
      </c>
      <c r="O34" s="211" t="s">
        <v>206</v>
      </c>
      <c r="P34" s="211" t="s">
        <v>59</v>
      </c>
      <c r="Q34" s="211" t="s">
        <v>205</v>
      </c>
      <c r="R34" s="212">
        <v>57.73</v>
      </c>
      <c r="S34" s="212">
        <v>50.6</v>
      </c>
      <c r="T34" s="211" t="s">
        <v>61</v>
      </c>
      <c r="U34" s="211"/>
      <c r="V34" s="211"/>
      <c r="W34" s="211"/>
      <c r="X34" s="211"/>
      <c r="Y34" s="211"/>
      <c r="Z34" s="211" t="s">
        <v>204</v>
      </c>
      <c r="AA34" s="211" t="s">
        <v>63</v>
      </c>
      <c r="AB34" s="211" t="s">
        <v>164</v>
      </c>
      <c r="AC34" s="211" t="s">
        <v>203</v>
      </c>
      <c r="AD34" s="211" t="s">
        <v>190</v>
      </c>
      <c r="AE34" s="211">
        <v>9</v>
      </c>
      <c r="AF34" s="211" t="s">
        <v>201</v>
      </c>
      <c r="AG34" s="211">
        <v>13</v>
      </c>
      <c r="AH34" s="211">
        <v>6210</v>
      </c>
      <c r="AI34" s="211">
        <v>6210</v>
      </c>
      <c r="AJ34" s="211">
        <v>673</v>
      </c>
      <c r="AK34" s="212">
        <v>1.8001286510700001</v>
      </c>
      <c r="AL34" s="213">
        <v>0.68</v>
      </c>
      <c r="AM34" s="214">
        <f t="shared" si="0"/>
        <v>1.2240874827276</v>
      </c>
      <c r="AN34" s="214">
        <v>1.9275119999999999</v>
      </c>
      <c r="AO34" s="214">
        <v>6.8794999999999995E-2</v>
      </c>
      <c r="AP34" s="214">
        <f t="shared" si="1"/>
        <v>2.3594433120072416</v>
      </c>
      <c r="AQ34" s="214">
        <f t="shared" si="2"/>
        <v>8.4211098374245244E-2</v>
      </c>
      <c r="AR34" s="213">
        <v>0.99</v>
      </c>
      <c r="AS34" s="213">
        <v>0.99</v>
      </c>
      <c r="AT34" s="214">
        <f t="shared" si="3"/>
        <v>2.3358488788871692</v>
      </c>
      <c r="AU34" s="214">
        <f t="shared" si="4"/>
        <v>8.3368987390502788E-2</v>
      </c>
    </row>
    <row r="35" spans="1:47" s="210" customFormat="1">
      <c r="A35" s="211">
        <v>36</v>
      </c>
      <c r="B35" s="211" t="s">
        <v>208</v>
      </c>
      <c r="C35" s="211" t="s">
        <v>207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56</v>
      </c>
      <c r="J35" s="211" t="s">
        <v>57</v>
      </c>
      <c r="K35" s="211">
        <v>0</v>
      </c>
      <c r="L35" s="211">
        <v>48</v>
      </c>
      <c r="M35" s="212">
        <v>-81.323160000000001</v>
      </c>
      <c r="N35" s="212">
        <v>28.829719999999998</v>
      </c>
      <c r="O35" s="211" t="s">
        <v>206</v>
      </c>
      <c r="P35" s="211" t="s">
        <v>59</v>
      </c>
      <c r="Q35" s="211" t="s">
        <v>205</v>
      </c>
      <c r="R35" s="212">
        <v>57.73</v>
      </c>
      <c r="S35" s="212">
        <v>50.6</v>
      </c>
      <c r="T35" s="211" t="s">
        <v>61</v>
      </c>
      <c r="U35" s="211"/>
      <c r="V35" s="211"/>
      <c r="W35" s="211"/>
      <c r="X35" s="211"/>
      <c r="Y35" s="211"/>
      <c r="Z35" s="211" t="s">
        <v>204</v>
      </c>
      <c r="AA35" s="211" t="s">
        <v>63</v>
      </c>
      <c r="AB35" s="211" t="s">
        <v>164</v>
      </c>
      <c r="AC35" s="211" t="s">
        <v>203</v>
      </c>
      <c r="AD35" s="211" t="s">
        <v>190</v>
      </c>
      <c r="AE35" s="211">
        <v>9</v>
      </c>
      <c r="AF35" s="211" t="s">
        <v>161</v>
      </c>
      <c r="AG35" s="211">
        <v>4</v>
      </c>
      <c r="AH35" s="211">
        <v>8191</v>
      </c>
      <c r="AI35" s="211">
        <v>8191</v>
      </c>
      <c r="AJ35" s="211">
        <v>664</v>
      </c>
      <c r="AK35" s="212">
        <v>1.9022059863500002E-2</v>
      </c>
      <c r="AL35" s="213">
        <v>1</v>
      </c>
      <c r="AM35" s="214">
        <f t="shared" si="0"/>
        <v>1.9022059863500002E-2</v>
      </c>
      <c r="AN35" s="214">
        <v>8.7747869999999999</v>
      </c>
      <c r="AO35" s="214">
        <v>1.286198</v>
      </c>
      <c r="AP35" s="214">
        <f t="shared" si="1"/>
        <v>0.1669145236034616</v>
      </c>
      <c r="AQ35" s="214">
        <f t="shared" si="2"/>
        <v>2.4466135352313973E-2</v>
      </c>
      <c r="AR35" s="213">
        <v>0.99</v>
      </c>
      <c r="AS35" s="213">
        <v>0.99</v>
      </c>
      <c r="AT35" s="214">
        <f t="shared" si="3"/>
        <v>0.16524537836742698</v>
      </c>
      <c r="AU35" s="214">
        <f t="shared" si="4"/>
        <v>2.4221473998790832E-2</v>
      </c>
    </row>
    <row r="36" spans="1:47" s="210" customFormat="1">
      <c r="A36" s="211">
        <v>36</v>
      </c>
      <c r="B36" s="211" t="s">
        <v>208</v>
      </c>
      <c r="C36" s="211" t="s">
        <v>207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1"/>
      <c r="I36" s="211" t="s">
        <v>56</v>
      </c>
      <c r="J36" s="211" t="s">
        <v>57</v>
      </c>
      <c r="K36" s="211">
        <v>0</v>
      </c>
      <c r="L36" s="211">
        <v>48</v>
      </c>
      <c r="M36" s="212">
        <v>-81.323160000000001</v>
      </c>
      <c r="N36" s="212">
        <v>28.829719999999998</v>
      </c>
      <c r="O36" s="211" t="s">
        <v>206</v>
      </c>
      <c r="P36" s="211" t="s">
        <v>59</v>
      </c>
      <c r="Q36" s="211" t="s">
        <v>205</v>
      </c>
      <c r="R36" s="212">
        <v>57.73</v>
      </c>
      <c r="S36" s="212">
        <v>50.6</v>
      </c>
      <c r="T36" s="211" t="s">
        <v>61</v>
      </c>
      <c r="U36" s="211"/>
      <c r="V36" s="211"/>
      <c r="W36" s="211"/>
      <c r="X36" s="211"/>
      <c r="Y36" s="211"/>
      <c r="Z36" s="211" t="s">
        <v>204</v>
      </c>
      <c r="AA36" s="211" t="s">
        <v>63</v>
      </c>
      <c r="AB36" s="211" t="s">
        <v>164</v>
      </c>
      <c r="AC36" s="211" t="s">
        <v>203</v>
      </c>
      <c r="AD36" s="211" t="s">
        <v>190</v>
      </c>
      <c r="AE36" s="211">
        <v>9</v>
      </c>
      <c r="AF36" s="211" t="s">
        <v>201</v>
      </c>
      <c r="AG36" s="211">
        <v>13</v>
      </c>
      <c r="AH36" s="211">
        <v>6170</v>
      </c>
      <c r="AI36" s="211">
        <v>6170</v>
      </c>
      <c r="AJ36" s="211">
        <v>673</v>
      </c>
      <c r="AK36" s="212">
        <v>0.84671520422900004</v>
      </c>
      <c r="AL36" s="213">
        <v>0.68</v>
      </c>
      <c r="AM36" s="214">
        <f t="shared" si="0"/>
        <v>0.57576633887572004</v>
      </c>
      <c r="AN36" s="214">
        <v>1.9275119999999999</v>
      </c>
      <c r="AO36" s="214">
        <v>6.8794999999999995E-2</v>
      </c>
      <c r="AP36" s="214">
        <f t="shared" si="1"/>
        <v>1.1097965273790169</v>
      </c>
      <c r="AQ36" s="214">
        <f t="shared" si="2"/>
        <v>3.9609845282955157E-2</v>
      </c>
      <c r="AR36" s="213">
        <v>0.99</v>
      </c>
      <c r="AS36" s="213">
        <v>0.99</v>
      </c>
      <c r="AT36" s="214">
        <f t="shared" si="3"/>
        <v>1.0986985621052268</v>
      </c>
      <c r="AU36" s="214">
        <f t="shared" si="4"/>
        <v>3.9213746830125608E-2</v>
      </c>
    </row>
    <row r="37" spans="1:47" s="210" customFormat="1">
      <c r="A37" s="211">
        <v>36</v>
      </c>
      <c r="B37" s="211" t="s">
        <v>208</v>
      </c>
      <c r="C37" s="211" t="s">
        <v>207</v>
      </c>
      <c r="D37" s="211" t="s">
        <v>52</v>
      </c>
      <c r="E37" s="211" t="s">
        <v>53</v>
      </c>
      <c r="F37" s="211" t="s">
        <v>54</v>
      </c>
      <c r="G37" s="211" t="s">
        <v>55</v>
      </c>
      <c r="H37" s="211"/>
      <c r="I37" s="211" t="s">
        <v>56</v>
      </c>
      <c r="J37" s="211" t="s">
        <v>57</v>
      </c>
      <c r="K37" s="211">
        <v>0</v>
      </c>
      <c r="L37" s="211">
        <v>48</v>
      </c>
      <c r="M37" s="212">
        <v>-81.323160000000001</v>
      </c>
      <c r="N37" s="212">
        <v>28.829719999999998</v>
      </c>
      <c r="O37" s="211" t="s">
        <v>206</v>
      </c>
      <c r="P37" s="211" t="s">
        <v>59</v>
      </c>
      <c r="Q37" s="211" t="s">
        <v>205</v>
      </c>
      <c r="R37" s="212">
        <v>57.73</v>
      </c>
      <c r="S37" s="212">
        <v>50.6</v>
      </c>
      <c r="T37" s="211" t="s">
        <v>61</v>
      </c>
      <c r="U37" s="211"/>
      <c r="V37" s="211"/>
      <c r="W37" s="211"/>
      <c r="X37" s="211"/>
      <c r="Y37" s="211"/>
      <c r="Z37" s="211" t="s">
        <v>204</v>
      </c>
      <c r="AA37" s="211" t="s">
        <v>63</v>
      </c>
      <c r="AB37" s="211" t="s">
        <v>164</v>
      </c>
      <c r="AC37" s="211" t="s">
        <v>203</v>
      </c>
      <c r="AD37" s="211" t="s">
        <v>187</v>
      </c>
      <c r="AE37" s="211">
        <v>4</v>
      </c>
      <c r="AF37" s="211" t="s">
        <v>161</v>
      </c>
      <c r="AG37" s="211">
        <v>4</v>
      </c>
      <c r="AH37" s="211">
        <v>8140</v>
      </c>
      <c r="AI37" s="211">
        <v>8140</v>
      </c>
      <c r="AJ37" s="211">
        <v>564</v>
      </c>
      <c r="AK37" s="212">
        <v>4.1874845528799998E-2</v>
      </c>
      <c r="AL37" s="213">
        <v>1</v>
      </c>
      <c r="AM37" s="214">
        <f t="shared" si="0"/>
        <v>4.1874845528799998E-2</v>
      </c>
      <c r="AN37" s="214">
        <v>11.39</v>
      </c>
      <c r="AO37" s="214">
        <v>1.78</v>
      </c>
      <c r="AP37" s="214">
        <f t="shared" si="1"/>
        <v>0.47695449057303202</v>
      </c>
      <c r="AQ37" s="214">
        <f t="shared" si="2"/>
        <v>7.4537225041263991E-2</v>
      </c>
      <c r="AR37" s="213">
        <v>0.99</v>
      </c>
      <c r="AS37" s="213">
        <v>0.98</v>
      </c>
      <c r="AT37" s="214">
        <f t="shared" si="3"/>
        <v>0.47218494566730168</v>
      </c>
      <c r="AU37" s="214">
        <f t="shared" si="4"/>
        <v>7.3046480540438705E-2</v>
      </c>
    </row>
    <row r="38" spans="1:47" s="210" customFormat="1">
      <c r="A38" s="211">
        <v>36</v>
      </c>
      <c r="B38" s="211" t="s">
        <v>208</v>
      </c>
      <c r="C38" s="211" t="s">
        <v>207</v>
      </c>
      <c r="D38" s="211" t="s">
        <v>52</v>
      </c>
      <c r="E38" s="211" t="s">
        <v>53</v>
      </c>
      <c r="F38" s="211" t="s">
        <v>54</v>
      </c>
      <c r="G38" s="211" t="s">
        <v>55</v>
      </c>
      <c r="H38" s="211"/>
      <c r="I38" s="211" t="s">
        <v>56</v>
      </c>
      <c r="J38" s="211" t="s">
        <v>57</v>
      </c>
      <c r="K38" s="211">
        <v>0</v>
      </c>
      <c r="L38" s="211">
        <v>48</v>
      </c>
      <c r="M38" s="212">
        <v>-81.323160000000001</v>
      </c>
      <c r="N38" s="212">
        <v>28.829719999999998</v>
      </c>
      <c r="O38" s="211" t="s">
        <v>206</v>
      </c>
      <c r="P38" s="211" t="s">
        <v>59</v>
      </c>
      <c r="Q38" s="211" t="s">
        <v>205</v>
      </c>
      <c r="R38" s="212">
        <v>57.73</v>
      </c>
      <c r="S38" s="212">
        <v>50.6</v>
      </c>
      <c r="T38" s="211" t="s">
        <v>61</v>
      </c>
      <c r="U38" s="211"/>
      <c r="V38" s="211"/>
      <c r="W38" s="211"/>
      <c r="X38" s="211"/>
      <c r="Y38" s="211"/>
      <c r="Z38" s="211" t="s">
        <v>204</v>
      </c>
      <c r="AA38" s="211" t="s">
        <v>63</v>
      </c>
      <c r="AB38" s="211" t="s">
        <v>164</v>
      </c>
      <c r="AC38" s="211" t="s">
        <v>203</v>
      </c>
      <c r="AD38" s="211" t="s">
        <v>190</v>
      </c>
      <c r="AE38" s="211">
        <v>9</v>
      </c>
      <c r="AF38" s="211" t="s">
        <v>161</v>
      </c>
      <c r="AG38" s="211">
        <v>4</v>
      </c>
      <c r="AH38" s="211">
        <v>8140</v>
      </c>
      <c r="AI38" s="211">
        <v>8140</v>
      </c>
      <c r="AJ38" s="211">
        <v>664</v>
      </c>
      <c r="AK38" s="212">
        <v>0.103155373437</v>
      </c>
      <c r="AL38" s="213">
        <v>1</v>
      </c>
      <c r="AM38" s="214">
        <f t="shared" si="0"/>
        <v>0.103155373437</v>
      </c>
      <c r="AN38" s="214">
        <v>8.7747869999999999</v>
      </c>
      <c r="AO38" s="214">
        <v>1.286198</v>
      </c>
      <c r="AP38" s="214">
        <f t="shared" si="1"/>
        <v>0.90516642981513296</v>
      </c>
      <c r="AQ38" s="214">
        <f t="shared" si="2"/>
        <v>0.13267823500392253</v>
      </c>
      <c r="AR38" s="213">
        <v>0.99</v>
      </c>
      <c r="AS38" s="213">
        <v>0.99</v>
      </c>
      <c r="AT38" s="214">
        <f t="shared" si="3"/>
        <v>0.89611476551698166</v>
      </c>
      <c r="AU38" s="214">
        <f t="shared" si="4"/>
        <v>0.13135145265388332</v>
      </c>
    </row>
    <row r="39" spans="1:47" s="210" customFormat="1">
      <c r="A39" s="211">
        <v>36</v>
      </c>
      <c r="B39" s="211" t="s">
        <v>208</v>
      </c>
      <c r="C39" s="211" t="s">
        <v>207</v>
      </c>
      <c r="D39" s="211" t="s">
        <v>52</v>
      </c>
      <c r="E39" s="211" t="s">
        <v>53</v>
      </c>
      <c r="F39" s="211" t="s">
        <v>54</v>
      </c>
      <c r="G39" s="211" t="s">
        <v>55</v>
      </c>
      <c r="H39" s="211"/>
      <c r="I39" s="211" t="s">
        <v>56</v>
      </c>
      <c r="J39" s="211" t="s">
        <v>57</v>
      </c>
      <c r="K39" s="211">
        <v>0</v>
      </c>
      <c r="L39" s="211">
        <v>48</v>
      </c>
      <c r="M39" s="212">
        <v>-81.323160000000001</v>
      </c>
      <c r="N39" s="212">
        <v>28.829719999999998</v>
      </c>
      <c r="O39" s="211" t="s">
        <v>206</v>
      </c>
      <c r="P39" s="211" t="s">
        <v>59</v>
      </c>
      <c r="Q39" s="211" t="s">
        <v>205</v>
      </c>
      <c r="R39" s="212">
        <v>57.73</v>
      </c>
      <c r="S39" s="212">
        <v>50.6</v>
      </c>
      <c r="T39" s="211" t="s">
        <v>61</v>
      </c>
      <c r="U39" s="211"/>
      <c r="V39" s="211"/>
      <c r="W39" s="211"/>
      <c r="X39" s="211"/>
      <c r="Y39" s="211"/>
      <c r="Z39" s="211" t="s">
        <v>204</v>
      </c>
      <c r="AA39" s="211" t="s">
        <v>63</v>
      </c>
      <c r="AB39" s="211" t="s">
        <v>164</v>
      </c>
      <c r="AC39" s="211" t="s">
        <v>203</v>
      </c>
      <c r="AD39" s="211" t="s">
        <v>187</v>
      </c>
      <c r="AE39" s="211">
        <v>4</v>
      </c>
      <c r="AF39" s="211" t="s">
        <v>201</v>
      </c>
      <c r="AG39" s="211">
        <v>13</v>
      </c>
      <c r="AH39" s="211">
        <v>6430</v>
      </c>
      <c r="AI39" s="211">
        <v>6430</v>
      </c>
      <c r="AJ39" s="211">
        <v>573</v>
      </c>
      <c r="AK39" s="212">
        <v>4.9941924895899999E-2</v>
      </c>
      <c r="AL39" s="213">
        <v>0.83</v>
      </c>
      <c r="AM39" s="214">
        <f t="shared" si="0"/>
        <v>4.1451797663596995E-2</v>
      </c>
      <c r="AN39" s="214">
        <v>2.0699999999999998</v>
      </c>
      <c r="AO39" s="214">
        <v>0.08</v>
      </c>
      <c r="AP39" s="214">
        <f t="shared" si="1"/>
        <v>8.5805221163645778E-2</v>
      </c>
      <c r="AQ39" s="214">
        <f t="shared" si="2"/>
        <v>3.3161438130877596E-3</v>
      </c>
      <c r="AR39" s="213">
        <v>0.99</v>
      </c>
      <c r="AS39" s="213">
        <v>0.98</v>
      </c>
      <c r="AT39" s="214">
        <f t="shared" si="3"/>
        <v>8.4947168952009322E-2</v>
      </c>
      <c r="AU39" s="214">
        <f t="shared" si="4"/>
        <v>3.2498209368260044E-3</v>
      </c>
    </row>
    <row r="40" spans="1:47" s="210" customFormat="1">
      <c r="A40" s="211">
        <v>36</v>
      </c>
      <c r="B40" s="211" t="s">
        <v>208</v>
      </c>
      <c r="C40" s="211" t="s">
        <v>207</v>
      </c>
      <c r="D40" s="211" t="s">
        <v>52</v>
      </c>
      <c r="E40" s="211" t="s">
        <v>53</v>
      </c>
      <c r="F40" s="211" t="s">
        <v>54</v>
      </c>
      <c r="G40" s="211" t="s">
        <v>55</v>
      </c>
      <c r="H40" s="211"/>
      <c r="I40" s="211" t="s">
        <v>56</v>
      </c>
      <c r="J40" s="211" t="s">
        <v>57</v>
      </c>
      <c r="K40" s="211">
        <v>0</v>
      </c>
      <c r="L40" s="211">
        <v>48</v>
      </c>
      <c r="M40" s="212">
        <v>-81.323160000000001</v>
      </c>
      <c r="N40" s="212">
        <v>28.829719999999998</v>
      </c>
      <c r="O40" s="211" t="s">
        <v>206</v>
      </c>
      <c r="P40" s="211" t="s">
        <v>59</v>
      </c>
      <c r="Q40" s="211" t="s">
        <v>205</v>
      </c>
      <c r="R40" s="212">
        <v>57.73</v>
      </c>
      <c r="S40" s="212">
        <v>50.6</v>
      </c>
      <c r="T40" s="211" t="s">
        <v>61</v>
      </c>
      <c r="U40" s="211"/>
      <c r="V40" s="211"/>
      <c r="W40" s="211"/>
      <c r="X40" s="211"/>
      <c r="Y40" s="211"/>
      <c r="Z40" s="211" t="s">
        <v>204</v>
      </c>
      <c r="AA40" s="211" t="s">
        <v>63</v>
      </c>
      <c r="AB40" s="211" t="s">
        <v>164</v>
      </c>
      <c r="AC40" s="211" t="s">
        <v>203</v>
      </c>
      <c r="AD40" s="211" t="s">
        <v>187</v>
      </c>
      <c r="AE40" s="211">
        <v>4</v>
      </c>
      <c r="AF40" s="211" t="s">
        <v>201</v>
      </c>
      <c r="AG40" s="211">
        <v>13</v>
      </c>
      <c r="AH40" s="211">
        <v>6170</v>
      </c>
      <c r="AI40" s="211">
        <v>6170</v>
      </c>
      <c r="AJ40" s="211">
        <v>573</v>
      </c>
      <c r="AK40" s="212">
        <v>0.61105241054399995</v>
      </c>
      <c r="AL40" s="213">
        <v>0.83</v>
      </c>
      <c r="AM40" s="214">
        <f t="shared" si="0"/>
        <v>0.5071735007515199</v>
      </c>
      <c r="AN40" s="214">
        <v>2.0699999999999998</v>
      </c>
      <c r="AO40" s="214">
        <v>0.08</v>
      </c>
      <c r="AP40" s="214">
        <f t="shared" si="1"/>
        <v>1.0498491465556461</v>
      </c>
      <c r="AQ40" s="214">
        <f t="shared" si="2"/>
        <v>4.0573880060121595E-2</v>
      </c>
      <c r="AR40" s="213">
        <v>0.99</v>
      </c>
      <c r="AS40" s="213">
        <v>0.98</v>
      </c>
      <c r="AT40" s="214">
        <f t="shared" si="3"/>
        <v>1.0393506550900897</v>
      </c>
      <c r="AU40" s="214">
        <f t="shared" si="4"/>
        <v>3.9762402458919162E-2</v>
      </c>
    </row>
    <row r="41" spans="1:47" s="210" customFormat="1">
      <c r="A41" s="211">
        <v>36</v>
      </c>
      <c r="B41" s="211" t="s">
        <v>208</v>
      </c>
      <c r="C41" s="211" t="s">
        <v>207</v>
      </c>
      <c r="D41" s="211" t="s">
        <v>52</v>
      </c>
      <c r="E41" s="211" t="s">
        <v>53</v>
      </c>
      <c r="F41" s="211" t="s">
        <v>54</v>
      </c>
      <c r="G41" s="211" t="s">
        <v>55</v>
      </c>
      <c r="H41" s="211"/>
      <c r="I41" s="211" t="s">
        <v>56</v>
      </c>
      <c r="J41" s="211" t="s">
        <v>57</v>
      </c>
      <c r="K41" s="211">
        <v>0</v>
      </c>
      <c r="L41" s="211">
        <v>48</v>
      </c>
      <c r="M41" s="212">
        <v>-81.323160000000001</v>
      </c>
      <c r="N41" s="212">
        <v>28.829719999999998</v>
      </c>
      <c r="O41" s="211" t="s">
        <v>206</v>
      </c>
      <c r="P41" s="211" t="s">
        <v>59</v>
      </c>
      <c r="Q41" s="211" t="s">
        <v>205</v>
      </c>
      <c r="R41" s="212">
        <v>57.73</v>
      </c>
      <c r="S41" s="212">
        <v>50.6</v>
      </c>
      <c r="T41" s="211" t="s">
        <v>61</v>
      </c>
      <c r="U41" s="211"/>
      <c r="V41" s="211"/>
      <c r="W41" s="211"/>
      <c r="X41" s="211"/>
      <c r="Y41" s="211"/>
      <c r="Z41" s="211" t="s">
        <v>204</v>
      </c>
      <c r="AA41" s="211" t="s">
        <v>63</v>
      </c>
      <c r="AB41" s="211" t="s">
        <v>164</v>
      </c>
      <c r="AC41" s="211" t="s">
        <v>203</v>
      </c>
      <c r="AD41" s="211" t="s">
        <v>190</v>
      </c>
      <c r="AE41" s="211">
        <v>9</v>
      </c>
      <c r="AF41" s="211" t="s">
        <v>201</v>
      </c>
      <c r="AG41" s="211">
        <v>13</v>
      </c>
      <c r="AH41" s="211">
        <v>6170</v>
      </c>
      <c r="AI41" s="211">
        <v>6170</v>
      </c>
      <c r="AJ41" s="211">
        <v>673</v>
      </c>
      <c r="AK41" s="212">
        <v>3.0298913467999999</v>
      </c>
      <c r="AL41" s="213">
        <v>0.68</v>
      </c>
      <c r="AM41" s="214">
        <f t="shared" si="0"/>
        <v>2.060326115824</v>
      </c>
      <c r="AN41" s="214">
        <v>1.9275119999999999</v>
      </c>
      <c r="AO41" s="214">
        <v>6.8794999999999995E-2</v>
      </c>
      <c r="AP41" s="214">
        <f t="shared" si="1"/>
        <v>3.9713033121641499</v>
      </c>
      <c r="AQ41" s="214">
        <f t="shared" si="2"/>
        <v>0.14174013513811207</v>
      </c>
      <c r="AR41" s="213">
        <v>0.99</v>
      </c>
      <c r="AS41" s="213">
        <v>0.99</v>
      </c>
      <c r="AT41" s="214">
        <f t="shared" si="3"/>
        <v>3.9315902790425086</v>
      </c>
      <c r="AU41" s="214">
        <f t="shared" si="4"/>
        <v>0.14032273378673094</v>
      </c>
    </row>
    <row r="42" spans="1:47" s="210" customFormat="1">
      <c r="A42" s="211">
        <v>36</v>
      </c>
      <c r="B42" s="211" t="s">
        <v>208</v>
      </c>
      <c r="C42" s="211" t="s">
        <v>207</v>
      </c>
      <c r="D42" s="211" t="s">
        <v>52</v>
      </c>
      <c r="E42" s="211" t="s">
        <v>53</v>
      </c>
      <c r="F42" s="211" t="s">
        <v>54</v>
      </c>
      <c r="G42" s="211" t="s">
        <v>55</v>
      </c>
      <c r="H42" s="211"/>
      <c r="I42" s="211" t="s">
        <v>56</v>
      </c>
      <c r="J42" s="211" t="s">
        <v>57</v>
      </c>
      <c r="K42" s="211">
        <v>0</v>
      </c>
      <c r="L42" s="211">
        <v>48</v>
      </c>
      <c r="M42" s="212">
        <v>-81.323160000000001</v>
      </c>
      <c r="N42" s="212">
        <v>28.829719999999998</v>
      </c>
      <c r="O42" s="211" t="s">
        <v>206</v>
      </c>
      <c r="P42" s="211" t="s">
        <v>59</v>
      </c>
      <c r="Q42" s="211" t="s">
        <v>205</v>
      </c>
      <c r="R42" s="212">
        <v>57.73</v>
      </c>
      <c r="S42" s="212">
        <v>50.6</v>
      </c>
      <c r="T42" s="211" t="s">
        <v>61</v>
      </c>
      <c r="U42" s="211"/>
      <c r="V42" s="211"/>
      <c r="W42" s="211"/>
      <c r="X42" s="211"/>
      <c r="Y42" s="211"/>
      <c r="Z42" s="211" t="s">
        <v>204</v>
      </c>
      <c r="AA42" s="211" t="s">
        <v>63</v>
      </c>
      <c r="AB42" s="211" t="s">
        <v>164</v>
      </c>
      <c r="AC42" s="211" t="s">
        <v>203</v>
      </c>
      <c r="AD42" s="211" t="s">
        <v>190</v>
      </c>
      <c r="AE42" s="211">
        <v>9</v>
      </c>
      <c r="AF42" s="211" t="s">
        <v>161</v>
      </c>
      <c r="AG42" s="211">
        <v>4</v>
      </c>
      <c r="AH42" s="211">
        <v>1550</v>
      </c>
      <c r="AI42" s="211">
        <v>1550</v>
      </c>
      <c r="AJ42" s="211">
        <v>664</v>
      </c>
      <c r="AK42" s="212">
        <v>1.3839466522699999</v>
      </c>
      <c r="AL42" s="213">
        <v>1</v>
      </c>
      <c r="AM42" s="214">
        <f t="shared" si="0"/>
        <v>1.3839466522699999</v>
      </c>
      <c r="AN42" s="214">
        <v>8.7747869999999999</v>
      </c>
      <c r="AO42" s="214">
        <v>1.286198</v>
      </c>
      <c r="AP42" s="214">
        <f t="shared" si="1"/>
        <v>12.143837093032316</v>
      </c>
      <c r="AQ42" s="214">
        <f t="shared" si="2"/>
        <v>1.7800294162563692</v>
      </c>
      <c r="AR42" s="213">
        <v>0.99</v>
      </c>
      <c r="AS42" s="213">
        <v>0.99</v>
      </c>
      <c r="AT42" s="214">
        <f t="shared" si="3"/>
        <v>12.022398722101993</v>
      </c>
      <c r="AU42" s="214">
        <f t="shared" si="4"/>
        <v>1.7622291220938056</v>
      </c>
    </row>
    <row r="43" spans="1:47" s="210" customFormat="1">
      <c r="A43" s="211">
        <v>36</v>
      </c>
      <c r="B43" s="211" t="s">
        <v>208</v>
      </c>
      <c r="C43" s="211" t="s">
        <v>207</v>
      </c>
      <c r="D43" s="211" t="s">
        <v>52</v>
      </c>
      <c r="E43" s="211" t="s">
        <v>53</v>
      </c>
      <c r="F43" s="211" t="s">
        <v>54</v>
      </c>
      <c r="G43" s="211" t="s">
        <v>55</v>
      </c>
      <c r="H43" s="211"/>
      <c r="I43" s="211" t="s">
        <v>56</v>
      </c>
      <c r="J43" s="211" t="s">
        <v>57</v>
      </c>
      <c r="K43" s="211">
        <v>0</v>
      </c>
      <c r="L43" s="211">
        <v>48</v>
      </c>
      <c r="M43" s="212">
        <v>-81.323160000000001</v>
      </c>
      <c r="N43" s="212">
        <v>28.829719999999998</v>
      </c>
      <c r="O43" s="211" t="s">
        <v>206</v>
      </c>
      <c r="P43" s="211" t="s">
        <v>59</v>
      </c>
      <c r="Q43" s="211" t="s">
        <v>205</v>
      </c>
      <c r="R43" s="212">
        <v>57.73</v>
      </c>
      <c r="S43" s="212">
        <v>50.6</v>
      </c>
      <c r="T43" s="211" t="s">
        <v>61</v>
      </c>
      <c r="U43" s="211"/>
      <c r="V43" s="211"/>
      <c r="W43" s="211"/>
      <c r="X43" s="211"/>
      <c r="Y43" s="211"/>
      <c r="Z43" s="211" t="s">
        <v>204</v>
      </c>
      <c r="AA43" s="211" t="s">
        <v>63</v>
      </c>
      <c r="AB43" s="211" t="s">
        <v>164</v>
      </c>
      <c r="AC43" s="211" t="s">
        <v>203</v>
      </c>
      <c r="AD43" s="211" t="s">
        <v>187</v>
      </c>
      <c r="AE43" s="211">
        <v>4</v>
      </c>
      <c r="AF43" s="211" t="s">
        <v>161</v>
      </c>
      <c r="AG43" s="211">
        <v>4</v>
      </c>
      <c r="AH43" s="211">
        <v>8140</v>
      </c>
      <c r="AI43" s="211">
        <v>8140</v>
      </c>
      <c r="AJ43" s="211">
        <v>564</v>
      </c>
      <c r="AK43" s="212">
        <v>1.1394465088900001</v>
      </c>
      <c r="AL43" s="213">
        <v>1</v>
      </c>
      <c r="AM43" s="214">
        <f t="shared" si="0"/>
        <v>1.1394465088900001</v>
      </c>
      <c r="AN43" s="214">
        <v>11.39</v>
      </c>
      <c r="AO43" s="214">
        <v>1.78</v>
      </c>
      <c r="AP43" s="214">
        <f t="shared" si="1"/>
        <v>12.978295736257103</v>
      </c>
      <c r="AQ43" s="214">
        <f t="shared" si="2"/>
        <v>2.0282147858242001</v>
      </c>
      <c r="AR43" s="213">
        <v>0.99</v>
      </c>
      <c r="AS43" s="213">
        <v>0.98</v>
      </c>
      <c r="AT43" s="214">
        <f t="shared" si="3"/>
        <v>12.848512778894531</v>
      </c>
      <c r="AU43" s="214">
        <f t="shared" si="4"/>
        <v>1.9876504901077161</v>
      </c>
    </row>
    <row r="44" spans="1:47" s="210" customFormat="1">
      <c r="A44" s="211">
        <v>36</v>
      </c>
      <c r="B44" s="211" t="s">
        <v>208</v>
      </c>
      <c r="C44" s="211" t="s">
        <v>207</v>
      </c>
      <c r="D44" s="211" t="s">
        <v>52</v>
      </c>
      <c r="E44" s="211" t="s">
        <v>53</v>
      </c>
      <c r="F44" s="211" t="s">
        <v>54</v>
      </c>
      <c r="G44" s="211" t="s">
        <v>55</v>
      </c>
      <c r="H44" s="211"/>
      <c r="I44" s="211" t="s">
        <v>56</v>
      </c>
      <c r="J44" s="211" t="s">
        <v>57</v>
      </c>
      <c r="K44" s="211">
        <v>0</v>
      </c>
      <c r="L44" s="211">
        <v>48</v>
      </c>
      <c r="M44" s="212">
        <v>-81.323160000000001</v>
      </c>
      <c r="N44" s="212">
        <v>28.829719999999998</v>
      </c>
      <c r="O44" s="211" t="s">
        <v>206</v>
      </c>
      <c r="P44" s="211" t="s">
        <v>59</v>
      </c>
      <c r="Q44" s="211" t="s">
        <v>205</v>
      </c>
      <c r="R44" s="212">
        <v>57.73</v>
      </c>
      <c r="S44" s="212">
        <v>50.6</v>
      </c>
      <c r="T44" s="211" t="s">
        <v>61</v>
      </c>
      <c r="U44" s="211"/>
      <c r="V44" s="211"/>
      <c r="W44" s="211"/>
      <c r="X44" s="211"/>
      <c r="Y44" s="211"/>
      <c r="Z44" s="211" t="s">
        <v>204</v>
      </c>
      <c r="AA44" s="211" t="s">
        <v>63</v>
      </c>
      <c r="AB44" s="211" t="s">
        <v>164</v>
      </c>
      <c r="AC44" s="211" t="s">
        <v>203</v>
      </c>
      <c r="AD44" s="211" t="s">
        <v>190</v>
      </c>
      <c r="AE44" s="211">
        <v>9</v>
      </c>
      <c r="AF44" s="211" t="s">
        <v>161</v>
      </c>
      <c r="AG44" s="211">
        <v>4</v>
      </c>
      <c r="AH44" s="211">
        <v>8140</v>
      </c>
      <c r="AI44" s="211">
        <v>8140</v>
      </c>
      <c r="AJ44" s="211">
        <v>664</v>
      </c>
      <c r="AK44" s="212">
        <v>0.106854390057</v>
      </c>
      <c r="AL44" s="213">
        <v>1</v>
      </c>
      <c r="AM44" s="214">
        <f t="shared" si="0"/>
        <v>0.106854390057</v>
      </c>
      <c r="AN44" s="214">
        <v>8.7747869999999999</v>
      </c>
      <c r="AO44" s="214">
        <v>1.286198</v>
      </c>
      <c r="AP44" s="214">
        <f t="shared" si="1"/>
        <v>0.93762451276509284</v>
      </c>
      <c r="AQ44" s="214">
        <f t="shared" si="2"/>
        <v>0.13743590278253329</v>
      </c>
      <c r="AR44" s="213">
        <v>0.99</v>
      </c>
      <c r="AS44" s="213">
        <v>0.99</v>
      </c>
      <c r="AT44" s="214">
        <f t="shared" si="3"/>
        <v>0.92824826763744195</v>
      </c>
      <c r="AU44" s="214">
        <f t="shared" si="4"/>
        <v>0.13606154375470794</v>
      </c>
    </row>
    <row r="45" spans="1:47" s="210" customFormat="1">
      <c r="A45" s="211">
        <v>36</v>
      </c>
      <c r="B45" s="211" t="s">
        <v>208</v>
      </c>
      <c r="C45" s="211" t="s">
        <v>207</v>
      </c>
      <c r="D45" s="211" t="s">
        <v>52</v>
      </c>
      <c r="E45" s="211" t="s">
        <v>53</v>
      </c>
      <c r="F45" s="211" t="s">
        <v>54</v>
      </c>
      <c r="G45" s="211" t="s">
        <v>55</v>
      </c>
      <c r="H45" s="211"/>
      <c r="I45" s="211" t="s">
        <v>56</v>
      </c>
      <c r="J45" s="211" t="s">
        <v>57</v>
      </c>
      <c r="K45" s="211">
        <v>0</v>
      </c>
      <c r="L45" s="211">
        <v>48</v>
      </c>
      <c r="M45" s="212">
        <v>-81.323160000000001</v>
      </c>
      <c r="N45" s="212">
        <v>28.829719999999998</v>
      </c>
      <c r="O45" s="211" t="s">
        <v>206</v>
      </c>
      <c r="P45" s="211" t="s">
        <v>59</v>
      </c>
      <c r="Q45" s="211" t="s">
        <v>205</v>
      </c>
      <c r="R45" s="212">
        <v>57.73</v>
      </c>
      <c r="S45" s="212">
        <v>50.6</v>
      </c>
      <c r="T45" s="211" t="s">
        <v>61</v>
      </c>
      <c r="U45" s="211"/>
      <c r="V45" s="211"/>
      <c r="W45" s="211"/>
      <c r="X45" s="211"/>
      <c r="Y45" s="211"/>
      <c r="Z45" s="211" t="s">
        <v>204</v>
      </c>
      <c r="AA45" s="211" t="s">
        <v>63</v>
      </c>
      <c r="AB45" s="211" t="s">
        <v>164</v>
      </c>
      <c r="AC45" s="211" t="s">
        <v>203</v>
      </c>
      <c r="AD45" s="211" t="s">
        <v>187</v>
      </c>
      <c r="AE45" s="211">
        <v>4</v>
      </c>
      <c r="AF45" s="211" t="s">
        <v>201</v>
      </c>
      <c r="AG45" s="211">
        <v>13</v>
      </c>
      <c r="AH45" s="211">
        <v>6170</v>
      </c>
      <c r="AI45" s="211">
        <v>6170</v>
      </c>
      <c r="AJ45" s="211">
        <v>573</v>
      </c>
      <c r="AK45" s="212">
        <v>2.2476051101699999E-2</v>
      </c>
      <c r="AL45" s="213">
        <v>0.83</v>
      </c>
      <c r="AM45" s="214">
        <f t="shared" si="0"/>
        <v>1.8655122414410998E-2</v>
      </c>
      <c r="AN45" s="214">
        <v>2.0699999999999998</v>
      </c>
      <c r="AO45" s="214">
        <v>0.08</v>
      </c>
      <c r="AP45" s="214">
        <f t="shared" si="1"/>
        <v>3.861610339783076E-2</v>
      </c>
      <c r="AQ45" s="214">
        <f t="shared" si="2"/>
        <v>1.4924097931528798E-3</v>
      </c>
      <c r="AR45" s="213">
        <v>0.99</v>
      </c>
      <c r="AS45" s="213">
        <v>0.98</v>
      </c>
      <c r="AT45" s="214">
        <f t="shared" si="3"/>
        <v>3.8229942363852451E-2</v>
      </c>
      <c r="AU45" s="214">
        <f t="shared" si="4"/>
        <v>1.4625615972898222E-3</v>
      </c>
    </row>
    <row r="46" spans="1:47" s="210" customFormat="1">
      <c r="A46" s="211">
        <v>36</v>
      </c>
      <c r="B46" s="211" t="s">
        <v>208</v>
      </c>
      <c r="C46" s="211" t="s">
        <v>207</v>
      </c>
      <c r="D46" s="211" t="s">
        <v>52</v>
      </c>
      <c r="E46" s="211" t="s">
        <v>53</v>
      </c>
      <c r="F46" s="211" t="s">
        <v>54</v>
      </c>
      <c r="G46" s="211" t="s">
        <v>55</v>
      </c>
      <c r="H46" s="211"/>
      <c r="I46" s="211" t="s">
        <v>56</v>
      </c>
      <c r="J46" s="211" t="s">
        <v>57</v>
      </c>
      <c r="K46" s="211">
        <v>0</v>
      </c>
      <c r="L46" s="211">
        <v>48</v>
      </c>
      <c r="M46" s="212">
        <v>-81.323160000000001</v>
      </c>
      <c r="N46" s="212">
        <v>28.829719999999998</v>
      </c>
      <c r="O46" s="211" t="s">
        <v>206</v>
      </c>
      <c r="P46" s="211" t="s">
        <v>59</v>
      </c>
      <c r="Q46" s="211" t="s">
        <v>205</v>
      </c>
      <c r="R46" s="212">
        <v>57.73</v>
      </c>
      <c r="S46" s="212">
        <v>50.6</v>
      </c>
      <c r="T46" s="211" t="s">
        <v>61</v>
      </c>
      <c r="U46" s="211"/>
      <c r="V46" s="211"/>
      <c r="W46" s="211"/>
      <c r="X46" s="211"/>
      <c r="Y46" s="211"/>
      <c r="Z46" s="211" t="s">
        <v>204</v>
      </c>
      <c r="AA46" s="211" t="s">
        <v>63</v>
      </c>
      <c r="AB46" s="211" t="s">
        <v>164</v>
      </c>
      <c r="AC46" s="211" t="s">
        <v>203</v>
      </c>
      <c r="AD46" s="211" t="s">
        <v>190</v>
      </c>
      <c r="AE46" s="211">
        <v>9</v>
      </c>
      <c r="AF46" s="211" t="s">
        <v>171</v>
      </c>
      <c r="AG46" s="211">
        <v>10</v>
      </c>
      <c r="AH46" s="211">
        <v>3200</v>
      </c>
      <c r="AI46" s="211">
        <v>3200</v>
      </c>
      <c r="AJ46" s="211">
        <v>670</v>
      </c>
      <c r="AK46" s="212">
        <v>0.67144445456099999</v>
      </c>
      <c r="AL46" s="213">
        <v>1</v>
      </c>
      <c r="AM46" s="214">
        <f t="shared" si="0"/>
        <v>0.67144445456099999</v>
      </c>
      <c r="AN46" s="214">
        <v>3.6996380000000002</v>
      </c>
      <c r="AO46" s="214">
        <v>0.127749</v>
      </c>
      <c r="AP46" s="214">
        <f t="shared" si="1"/>
        <v>2.484101418983149</v>
      </c>
      <c r="AQ46" s="214">
        <f t="shared" si="2"/>
        <v>8.5776357625713187E-2</v>
      </c>
      <c r="AR46" s="213">
        <v>0.99</v>
      </c>
      <c r="AS46" s="213">
        <v>0.99</v>
      </c>
      <c r="AT46" s="214">
        <f t="shared" si="3"/>
        <v>2.4592604047933175</v>
      </c>
      <c r="AU46" s="214">
        <f t="shared" si="4"/>
        <v>8.491859404945605E-2</v>
      </c>
    </row>
    <row r="47" spans="1:47" s="210" customFormat="1">
      <c r="A47" s="211">
        <v>36</v>
      </c>
      <c r="B47" s="211" t="s">
        <v>208</v>
      </c>
      <c r="C47" s="211" t="s">
        <v>207</v>
      </c>
      <c r="D47" s="211" t="s">
        <v>52</v>
      </c>
      <c r="E47" s="211" t="s">
        <v>53</v>
      </c>
      <c r="F47" s="211" t="s">
        <v>54</v>
      </c>
      <c r="G47" s="211" t="s">
        <v>55</v>
      </c>
      <c r="H47" s="211"/>
      <c r="I47" s="211" t="s">
        <v>56</v>
      </c>
      <c r="J47" s="211" t="s">
        <v>57</v>
      </c>
      <c r="K47" s="211">
        <v>0</v>
      </c>
      <c r="L47" s="211">
        <v>48</v>
      </c>
      <c r="M47" s="212">
        <v>-81.323160000000001</v>
      </c>
      <c r="N47" s="212">
        <v>28.829719999999998</v>
      </c>
      <c r="O47" s="211" t="s">
        <v>206</v>
      </c>
      <c r="P47" s="211" t="s">
        <v>59</v>
      </c>
      <c r="Q47" s="211" t="s">
        <v>205</v>
      </c>
      <c r="R47" s="212">
        <v>57.73</v>
      </c>
      <c r="S47" s="212">
        <v>50.6</v>
      </c>
      <c r="T47" s="211" t="s">
        <v>61</v>
      </c>
      <c r="U47" s="211"/>
      <c r="V47" s="211"/>
      <c r="W47" s="211"/>
      <c r="X47" s="211"/>
      <c r="Y47" s="211"/>
      <c r="Z47" s="211" t="s">
        <v>204</v>
      </c>
      <c r="AA47" s="211" t="s">
        <v>63</v>
      </c>
      <c r="AB47" s="211" t="s">
        <v>164</v>
      </c>
      <c r="AC47" s="211" t="s">
        <v>203</v>
      </c>
      <c r="AD47" s="211" t="s">
        <v>187</v>
      </c>
      <c r="AE47" s="211">
        <v>4</v>
      </c>
      <c r="AF47" s="211" t="s">
        <v>172</v>
      </c>
      <c r="AG47" s="211">
        <v>6</v>
      </c>
      <c r="AH47" s="211">
        <v>8120</v>
      </c>
      <c r="AI47" s="211">
        <v>8120</v>
      </c>
      <c r="AJ47" s="211">
        <v>566</v>
      </c>
      <c r="AK47" s="212">
        <v>9.7212847794700005E-2</v>
      </c>
      <c r="AL47" s="213">
        <v>1</v>
      </c>
      <c r="AM47" s="214">
        <f t="shared" si="0"/>
        <v>9.7212847794700005E-2</v>
      </c>
      <c r="AN47" s="214">
        <v>4.6100000000000003</v>
      </c>
      <c r="AO47" s="214">
        <v>0.18</v>
      </c>
      <c r="AP47" s="214">
        <f t="shared" si="1"/>
        <v>0.44815122833356708</v>
      </c>
      <c r="AQ47" s="214">
        <f t="shared" si="2"/>
        <v>1.7498312603046001E-2</v>
      </c>
      <c r="AR47" s="213">
        <v>0.99</v>
      </c>
      <c r="AS47" s="213">
        <v>0.98</v>
      </c>
      <c r="AT47" s="214">
        <f t="shared" si="3"/>
        <v>0.44366971605023142</v>
      </c>
      <c r="AU47" s="214">
        <f t="shared" si="4"/>
        <v>1.714834635098508E-2</v>
      </c>
    </row>
    <row r="48" spans="1:47" s="210" customFormat="1">
      <c r="A48" s="211">
        <v>36</v>
      </c>
      <c r="B48" s="211" t="s">
        <v>208</v>
      </c>
      <c r="C48" s="211" t="s">
        <v>207</v>
      </c>
      <c r="D48" s="211" t="s">
        <v>52</v>
      </c>
      <c r="E48" s="211" t="s">
        <v>53</v>
      </c>
      <c r="F48" s="211" t="s">
        <v>54</v>
      </c>
      <c r="G48" s="211" t="s">
        <v>55</v>
      </c>
      <c r="H48" s="211"/>
      <c r="I48" s="211" t="s">
        <v>56</v>
      </c>
      <c r="J48" s="211" t="s">
        <v>57</v>
      </c>
      <c r="K48" s="211">
        <v>0</v>
      </c>
      <c r="L48" s="211">
        <v>48</v>
      </c>
      <c r="M48" s="212">
        <v>-81.323160000000001</v>
      </c>
      <c r="N48" s="212">
        <v>28.829719999999998</v>
      </c>
      <c r="O48" s="211" t="s">
        <v>206</v>
      </c>
      <c r="P48" s="211" t="s">
        <v>59</v>
      </c>
      <c r="Q48" s="211" t="s">
        <v>205</v>
      </c>
      <c r="R48" s="212">
        <v>57.73</v>
      </c>
      <c r="S48" s="212">
        <v>50.6</v>
      </c>
      <c r="T48" s="211" t="s">
        <v>61</v>
      </c>
      <c r="U48" s="211"/>
      <c r="V48" s="211"/>
      <c r="W48" s="211"/>
      <c r="X48" s="211"/>
      <c r="Y48" s="211"/>
      <c r="Z48" s="211" t="s">
        <v>204</v>
      </c>
      <c r="AA48" s="211" t="s">
        <v>63</v>
      </c>
      <c r="AB48" s="211" t="s">
        <v>164</v>
      </c>
      <c r="AC48" s="211" t="s">
        <v>203</v>
      </c>
      <c r="AD48" s="211" t="s">
        <v>187</v>
      </c>
      <c r="AE48" s="211">
        <v>4</v>
      </c>
      <c r="AF48" s="211" t="s">
        <v>171</v>
      </c>
      <c r="AG48" s="211">
        <v>10</v>
      </c>
      <c r="AH48" s="211">
        <v>3200</v>
      </c>
      <c r="AI48" s="211">
        <v>3200</v>
      </c>
      <c r="AJ48" s="211">
        <v>570</v>
      </c>
      <c r="AK48" s="212">
        <v>1.4983479333700001</v>
      </c>
      <c r="AL48" s="213">
        <v>1</v>
      </c>
      <c r="AM48" s="214">
        <f t="shared" si="0"/>
        <v>1.4983479333700001</v>
      </c>
      <c r="AN48" s="214">
        <v>4.29</v>
      </c>
      <c r="AO48" s="214">
        <v>0.16</v>
      </c>
      <c r="AP48" s="214">
        <f t="shared" si="1"/>
        <v>6.4279126341573001</v>
      </c>
      <c r="AQ48" s="214">
        <f t="shared" si="2"/>
        <v>0.23973566933920001</v>
      </c>
      <c r="AR48" s="213">
        <v>0.99</v>
      </c>
      <c r="AS48" s="213">
        <v>0.98</v>
      </c>
      <c r="AT48" s="214">
        <f t="shared" si="3"/>
        <v>6.3636335078157273</v>
      </c>
      <c r="AU48" s="214">
        <f t="shared" si="4"/>
        <v>0.23494095595241601</v>
      </c>
    </row>
    <row r="49" spans="1:47" s="210" customFormat="1">
      <c r="A49" s="211">
        <v>36</v>
      </c>
      <c r="B49" s="211" t="s">
        <v>208</v>
      </c>
      <c r="C49" s="211" t="s">
        <v>207</v>
      </c>
      <c r="D49" s="211" t="s">
        <v>52</v>
      </c>
      <c r="E49" s="211" t="s">
        <v>53</v>
      </c>
      <c r="F49" s="211" t="s">
        <v>54</v>
      </c>
      <c r="G49" s="211" t="s">
        <v>55</v>
      </c>
      <c r="H49" s="211"/>
      <c r="I49" s="211" t="s">
        <v>56</v>
      </c>
      <c r="J49" s="211" t="s">
        <v>57</v>
      </c>
      <c r="K49" s="211">
        <v>0</v>
      </c>
      <c r="L49" s="211">
        <v>48</v>
      </c>
      <c r="M49" s="212">
        <v>-81.323160000000001</v>
      </c>
      <c r="N49" s="212">
        <v>28.829719999999998</v>
      </c>
      <c r="O49" s="211" t="s">
        <v>206</v>
      </c>
      <c r="P49" s="211" t="s">
        <v>59</v>
      </c>
      <c r="Q49" s="211" t="s">
        <v>205</v>
      </c>
      <c r="R49" s="212">
        <v>57.73</v>
      </c>
      <c r="S49" s="212">
        <v>50.6</v>
      </c>
      <c r="T49" s="211" t="s">
        <v>61</v>
      </c>
      <c r="U49" s="211"/>
      <c r="V49" s="211"/>
      <c r="W49" s="211"/>
      <c r="X49" s="211"/>
      <c r="Y49" s="211"/>
      <c r="Z49" s="211" t="s">
        <v>204</v>
      </c>
      <c r="AA49" s="211" t="s">
        <v>63</v>
      </c>
      <c r="AB49" s="211" t="s">
        <v>164</v>
      </c>
      <c r="AC49" s="211" t="s">
        <v>203</v>
      </c>
      <c r="AD49" s="211" t="s">
        <v>190</v>
      </c>
      <c r="AE49" s="211">
        <v>9</v>
      </c>
      <c r="AF49" s="211" t="s">
        <v>172</v>
      </c>
      <c r="AG49" s="211">
        <v>6</v>
      </c>
      <c r="AH49" s="211">
        <v>8320</v>
      </c>
      <c r="AI49" s="211">
        <v>8320</v>
      </c>
      <c r="AJ49" s="211">
        <v>666</v>
      </c>
      <c r="AK49" s="212">
        <v>9.4846005108199999E-4</v>
      </c>
      <c r="AL49" s="213">
        <v>1</v>
      </c>
      <c r="AM49" s="214">
        <f t="shared" si="0"/>
        <v>9.4846005108199999E-4</v>
      </c>
      <c r="AN49" s="214">
        <v>4.2063959999999998</v>
      </c>
      <c r="AO49" s="214">
        <v>0.15764300000000001</v>
      </c>
      <c r="AP49" s="214">
        <f t="shared" si="1"/>
        <v>3.9895985650311204E-3</v>
      </c>
      <c r="AQ49" s="214">
        <f t="shared" si="2"/>
        <v>1.4951808783271974E-4</v>
      </c>
      <c r="AR49" s="213">
        <v>0.99</v>
      </c>
      <c r="AS49" s="213">
        <v>0.99</v>
      </c>
      <c r="AT49" s="214">
        <f t="shared" si="3"/>
        <v>3.9497025793808092E-3</v>
      </c>
      <c r="AU49" s="214">
        <f t="shared" si="4"/>
        <v>1.4802290695439254E-4</v>
      </c>
    </row>
    <row r="50" spans="1:47" s="210" customFormat="1">
      <c r="A50" s="211">
        <v>36</v>
      </c>
      <c r="B50" s="211" t="s">
        <v>208</v>
      </c>
      <c r="C50" s="211" t="s">
        <v>207</v>
      </c>
      <c r="D50" s="211" t="s">
        <v>52</v>
      </c>
      <c r="E50" s="211" t="s">
        <v>53</v>
      </c>
      <c r="F50" s="211" t="s">
        <v>54</v>
      </c>
      <c r="G50" s="211" t="s">
        <v>55</v>
      </c>
      <c r="H50" s="211"/>
      <c r="I50" s="211" t="s">
        <v>56</v>
      </c>
      <c r="J50" s="211" t="s">
        <v>57</v>
      </c>
      <c r="K50" s="211">
        <v>0</v>
      </c>
      <c r="L50" s="211">
        <v>48</v>
      </c>
      <c r="M50" s="212">
        <v>-81.323160000000001</v>
      </c>
      <c r="N50" s="212">
        <v>28.829719999999998</v>
      </c>
      <c r="O50" s="211" t="s">
        <v>206</v>
      </c>
      <c r="P50" s="211" t="s">
        <v>59</v>
      </c>
      <c r="Q50" s="211" t="s">
        <v>205</v>
      </c>
      <c r="R50" s="212">
        <v>57.73</v>
      </c>
      <c r="S50" s="212">
        <v>50.6</v>
      </c>
      <c r="T50" s="211" t="s">
        <v>61</v>
      </c>
      <c r="U50" s="211"/>
      <c r="V50" s="211"/>
      <c r="W50" s="211"/>
      <c r="X50" s="211"/>
      <c r="Y50" s="211"/>
      <c r="Z50" s="211" t="s">
        <v>204</v>
      </c>
      <c r="AA50" s="211" t="s">
        <v>63</v>
      </c>
      <c r="AB50" s="211" t="s">
        <v>164</v>
      </c>
      <c r="AC50" s="211" t="s">
        <v>203</v>
      </c>
      <c r="AD50" s="211" t="s">
        <v>187</v>
      </c>
      <c r="AE50" s="211">
        <v>4</v>
      </c>
      <c r="AF50" s="211" t="s">
        <v>201</v>
      </c>
      <c r="AG50" s="211">
        <v>13</v>
      </c>
      <c r="AH50" s="211">
        <v>6170</v>
      </c>
      <c r="AI50" s="211">
        <v>6170</v>
      </c>
      <c r="AJ50" s="211">
        <v>573</v>
      </c>
      <c r="AK50" s="212">
        <v>0.53678834493899996</v>
      </c>
      <c r="AL50" s="213">
        <v>0.83</v>
      </c>
      <c r="AM50" s="214">
        <f t="shared" si="0"/>
        <v>0.44553432629936995</v>
      </c>
      <c r="AN50" s="214">
        <v>2.0699999999999998</v>
      </c>
      <c r="AO50" s="214">
        <v>0.08</v>
      </c>
      <c r="AP50" s="214">
        <f t="shared" si="1"/>
        <v>0.92225605543969569</v>
      </c>
      <c r="AQ50" s="214">
        <f t="shared" si="2"/>
        <v>3.5642746103949595E-2</v>
      </c>
      <c r="AR50" s="213">
        <v>0.99</v>
      </c>
      <c r="AS50" s="213">
        <v>0.98</v>
      </c>
      <c r="AT50" s="214">
        <f t="shared" si="3"/>
        <v>0.91303349488529872</v>
      </c>
      <c r="AU50" s="214">
        <f t="shared" si="4"/>
        <v>3.49298911818706E-2</v>
      </c>
    </row>
    <row r="51" spans="1:47" s="210" customFormat="1">
      <c r="A51" s="211">
        <v>36</v>
      </c>
      <c r="B51" s="211" t="s">
        <v>208</v>
      </c>
      <c r="C51" s="211" t="s">
        <v>207</v>
      </c>
      <c r="D51" s="211" t="s">
        <v>52</v>
      </c>
      <c r="E51" s="211" t="s">
        <v>53</v>
      </c>
      <c r="F51" s="211" t="s">
        <v>54</v>
      </c>
      <c r="G51" s="211" t="s">
        <v>55</v>
      </c>
      <c r="H51" s="211"/>
      <c r="I51" s="211" t="s">
        <v>56</v>
      </c>
      <c r="J51" s="211" t="s">
        <v>57</v>
      </c>
      <c r="K51" s="211">
        <v>0</v>
      </c>
      <c r="L51" s="211">
        <v>48</v>
      </c>
      <c r="M51" s="212">
        <v>-81.323160000000001</v>
      </c>
      <c r="N51" s="212">
        <v>28.829719999999998</v>
      </c>
      <c r="O51" s="211" t="s">
        <v>206</v>
      </c>
      <c r="P51" s="211" t="s">
        <v>59</v>
      </c>
      <c r="Q51" s="211" t="s">
        <v>205</v>
      </c>
      <c r="R51" s="212">
        <v>57.73</v>
      </c>
      <c r="S51" s="212">
        <v>50.6</v>
      </c>
      <c r="T51" s="211" t="s">
        <v>61</v>
      </c>
      <c r="U51" s="211"/>
      <c r="V51" s="211"/>
      <c r="W51" s="211"/>
      <c r="X51" s="211"/>
      <c r="Y51" s="211"/>
      <c r="Z51" s="211" t="s">
        <v>204</v>
      </c>
      <c r="AA51" s="211" t="s">
        <v>63</v>
      </c>
      <c r="AB51" s="211" t="s">
        <v>164</v>
      </c>
      <c r="AC51" s="211" t="s">
        <v>203</v>
      </c>
      <c r="AD51" s="211" t="s">
        <v>187</v>
      </c>
      <c r="AE51" s="211">
        <v>4</v>
      </c>
      <c r="AF51" s="211" t="s">
        <v>188</v>
      </c>
      <c r="AG51" s="211">
        <v>1</v>
      </c>
      <c r="AH51" s="211">
        <v>1100</v>
      </c>
      <c r="AI51" s="211">
        <v>1100</v>
      </c>
      <c r="AJ51" s="211">
        <v>561</v>
      </c>
      <c r="AK51" s="212">
        <v>0.31071637987400003</v>
      </c>
      <c r="AL51" s="213">
        <v>1</v>
      </c>
      <c r="AM51" s="214">
        <f t="shared" si="0"/>
        <v>0.31071637987400003</v>
      </c>
      <c r="AN51" s="214">
        <v>4.55</v>
      </c>
      <c r="AO51" s="214">
        <v>0.79</v>
      </c>
      <c r="AP51" s="214">
        <f t="shared" si="1"/>
        <v>1.4137595284267002</v>
      </c>
      <c r="AQ51" s="214">
        <f t="shared" si="2"/>
        <v>0.24546594010046002</v>
      </c>
      <c r="AR51" s="213">
        <v>0.99</v>
      </c>
      <c r="AS51" s="213">
        <v>0.98</v>
      </c>
      <c r="AT51" s="214">
        <f t="shared" si="3"/>
        <v>1.3996219331424331</v>
      </c>
      <c r="AU51" s="214">
        <f t="shared" si="4"/>
        <v>0.24055662129845082</v>
      </c>
    </row>
    <row r="52" spans="1:47" s="210" customFormat="1">
      <c r="A52" s="211">
        <v>36</v>
      </c>
      <c r="B52" s="211" t="s">
        <v>208</v>
      </c>
      <c r="C52" s="211" t="s">
        <v>207</v>
      </c>
      <c r="D52" s="211" t="s">
        <v>52</v>
      </c>
      <c r="E52" s="211" t="s">
        <v>53</v>
      </c>
      <c r="F52" s="211" t="s">
        <v>54</v>
      </c>
      <c r="G52" s="211" t="s">
        <v>55</v>
      </c>
      <c r="H52" s="211"/>
      <c r="I52" s="211" t="s">
        <v>56</v>
      </c>
      <c r="J52" s="211" t="s">
        <v>57</v>
      </c>
      <c r="K52" s="211">
        <v>0</v>
      </c>
      <c r="L52" s="211">
        <v>48</v>
      </c>
      <c r="M52" s="212">
        <v>-81.323160000000001</v>
      </c>
      <c r="N52" s="212">
        <v>28.829719999999998</v>
      </c>
      <c r="O52" s="211" t="s">
        <v>206</v>
      </c>
      <c r="P52" s="211" t="s">
        <v>59</v>
      </c>
      <c r="Q52" s="211" t="s">
        <v>205</v>
      </c>
      <c r="R52" s="212">
        <v>57.73</v>
      </c>
      <c r="S52" s="212">
        <v>50.6</v>
      </c>
      <c r="T52" s="211" t="s">
        <v>61</v>
      </c>
      <c r="U52" s="211"/>
      <c r="V52" s="211"/>
      <c r="W52" s="211"/>
      <c r="X52" s="211"/>
      <c r="Y52" s="211"/>
      <c r="Z52" s="211" t="s">
        <v>204</v>
      </c>
      <c r="AA52" s="211" t="s">
        <v>63</v>
      </c>
      <c r="AB52" s="211" t="s">
        <v>164</v>
      </c>
      <c r="AC52" s="211" t="s">
        <v>203</v>
      </c>
      <c r="AD52" s="211" t="s">
        <v>190</v>
      </c>
      <c r="AE52" s="211">
        <v>9</v>
      </c>
      <c r="AF52" s="211" t="s">
        <v>161</v>
      </c>
      <c r="AG52" s="211">
        <v>4</v>
      </c>
      <c r="AH52" s="211">
        <v>1550</v>
      </c>
      <c r="AI52" s="211">
        <v>1550</v>
      </c>
      <c r="AJ52" s="211">
        <v>664</v>
      </c>
      <c r="AK52" s="212">
        <v>7.2634680946999999E-2</v>
      </c>
      <c r="AL52" s="213">
        <v>1</v>
      </c>
      <c r="AM52" s="214">
        <f t="shared" si="0"/>
        <v>7.2634680946999999E-2</v>
      </c>
      <c r="AN52" s="214">
        <v>8.7747869999999999</v>
      </c>
      <c r="AO52" s="214">
        <v>1.286198</v>
      </c>
      <c r="AP52" s="214">
        <f t="shared" si="1"/>
        <v>0.63735385412288326</v>
      </c>
      <c r="AQ52" s="214">
        <f t="shared" si="2"/>
        <v>9.3422581364669507E-2</v>
      </c>
      <c r="AR52" s="213">
        <v>0.99</v>
      </c>
      <c r="AS52" s="213">
        <v>0.99</v>
      </c>
      <c r="AT52" s="214">
        <f t="shared" si="3"/>
        <v>0.63098031558165446</v>
      </c>
      <c r="AU52" s="214">
        <f t="shared" si="4"/>
        <v>9.2488355551022805E-2</v>
      </c>
    </row>
    <row r="53" spans="1:47" s="210" customFormat="1">
      <c r="A53" s="211">
        <v>36</v>
      </c>
      <c r="B53" s="211" t="s">
        <v>208</v>
      </c>
      <c r="C53" s="211" t="s">
        <v>207</v>
      </c>
      <c r="D53" s="211" t="s">
        <v>52</v>
      </c>
      <c r="E53" s="211" t="s">
        <v>53</v>
      </c>
      <c r="F53" s="211" t="s">
        <v>54</v>
      </c>
      <c r="G53" s="211" t="s">
        <v>55</v>
      </c>
      <c r="H53" s="211"/>
      <c r="I53" s="211" t="s">
        <v>56</v>
      </c>
      <c r="J53" s="211" t="s">
        <v>57</v>
      </c>
      <c r="K53" s="211">
        <v>0</v>
      </c>
      <c r="L53" s="211">
        <v>48</v>
      </c>
      <c r="M53" s="212">
        <v>-81.323160000000001</v>
      </c>
      <c r="N53" s="212">
        <v>28.829719999999998</v>
      </c>
      <c r="O53" s="211" t="s">
        <v>206</v>
      </c>
      <c r="P53" s="211" t="s">
        <v>59</v>
      </c>
      <c r="Q53" s="211" t="s">
        <v>205</v>
      </c>
      <c r="R53" s="212">
        <v>57.73</v>
      </c>
      <c r="S53" s="212">
        <v>50.6</v>
      </c>
      <c r="T53" s="211" t="s">
        <v>61</v>
      </c>
      <c r="U53" s="211"/>
      <c r="V53" s="211"/>
      <c r="W53" s="211"/>
      <c r="X53" s="211"/>
      <c r="Y53" s="211"/>
      <c r="Z53" s="211" t="s">
        <v>204</v>
      </c>
      <c r="AA53" s="211" t="s">
        <v>63</v>
      </c>
      <c r="AB53" s="211" t="s">
        <v>164</v>
      </c>
      <c r="AC53" s="211" t="s">
        <v>203</v>
      </c>
      <c r="AD53" s="211" t="s">
        <v>187</v>
      </c>
      <c r="AE53" s="211">
        <v>4</v>
      </c>
      <c r="AF53" s="211" t="s">
        <v>161</v>
      </c>
      <c r="AG53" s="211">
        <v>4</v>
      </c>
      <c r="AH53" s="211">
        <v>8140</v>
      </c>
      <c r="AI53" s="211">
        <v>8140</v>
      </c>
      <c r="AJ53" s="211">
        <v>564</v>
      </c>
      <c r="AK53" s="212">
        <v>0.65596877909200002</v>
      </c>
      <c r="AL53" s="213">
        <v>1</v>
      </c>
      <c r="AM53" s="214">
        <f t="shared" si="0"/>
        <v>0.65596877909200002</v>
      </c>
      <c r="AN53" s="214">
        <v>11.39</v>
      </c>
      <c r="AO53" s="214">
        <v>1.78</v>
      </c>
      <c r="AP53" s="214">
        <f t="shared" si="1"/>
        <v>7.4714843938578808</v>
      </c>
      <c r="AQ53" s="214">
        <f t="shared" si="2"/>
        <v>1.1676244267837601</v>
      </c>
      <c r="AR53" s="213">
        <v>0.99</v>
      </c>
      <c r="AS53" s="213">
        <v>0.98</v>
      </c>
      <c r="AT53" s="214">
        <f t="shared" si="3"/>
        <v>7.396769549919302</v>
      </c>
      <c r="AU53" s="214">
        <f t="shared" si="4"/>
        <v>1.1442719382480848</v>
      </c>
    </row>
    <row r="54" spans="1:47" s="210" customFormat="1">
      <c r="A54" s="211">
        <v>36</v>
      </c>
      <c r="B54" s="211" t="s">
        <v>208</v>
      </c>
      <c r="C54" s="211" t="s">
        <v>207</v>
      </c>
      <c r="D54" s="211" t="s">
        <v>52</v>
      </c>
      <c r="E54" s="211" t="s">
        <v>53</v>
      </c>
      <c r="F54" s="211" t="s">
        <v>54</v>
      </c>
      <c r="G54" s="211" t="s">
        <v>55</v>
      </c>
      <c r="H54" s="211"/>
      <c r="I54" s="211" t="s">
        <v>56</v>
      </c>
      <c r="J54" s="211" t="s">
        <v>57</v>
      </c>
      <c r="K54" s="211">
        <v>0</v>
      </c>
      <c r="L54" s="211">
        <v>48</v>
      </c>
      <c r="M54" s="212">
        <v>-81.323160000000001</v>
      </c>
      <c r="N54" s="212">
        <v>28.829719999999998</v>
      </c>
      <c r="O54" s="211" t="s">
        <v>206</v>
      </c>
      <c r="P54" s="211" t="s">
        <v>59</v>
      </c>
      <c r="Q54" s="211" t="s">
        <v>205</v>
      </c>
      <c r="R54" s="212">
        <v>57.73</v>
      </c>
      <c r="S54" s="212">
        <v>50.6</v>
      </c>
      <c r="T54" s="211" t="s">
        <v>61</v>
      </c>
      <c r="U54" s="211"/>
      <c r="V54" s="211"/>
      <c r="W54" s="211"/>
      <c r="X54" s="211"/>
      <c r="Y54" s="211"/>
      <c r="Z54" s="211" t="s">
        <v>204</v>
      </c>
      <c r="AA54" s="211" t="s">
        <v>63</v>
      </c>
      <c r="AB54" s="211" t="s">
        <v>164</v>
      </c>
      <c r="AC54" s="211" t="s">
        <v>203</v>
      </c>
      <c r="AD54" s="211" t="s">
        <v>190</v>
      </c>
      <c r="AE54" s="211">
        <v>9</v>
      </c>
      <c r="AF54" s="211" t="s">
        <v>161</v>
      </c>
      <c r="AG54" s="211">
        <v>4</v>
      </c>
      <c r="AH54" s="211">
        <v>8140</v>
      </c>
      <c r="AI54" s="211">
        <v>8140</v>
      </c>
      <c r="AJ54" s="211">
        <v>664</v>
      </c>
      <c r="AK54" s="212">
        <v>8.18097278629E-2</v>
      </c>
      <c r="AL54" s="213">
        <v>1</v>
      </c>
      <c r="AM54" s="214">
        <f t="shared" si="0"/>
        <v>8.18097278629E-2</v>
      </c>
      <c r="AN54" s="214">
        <v>8.7747869999999999</v>
      </c>
      <c r="AO54" s="214">
        <v>1.286198</v>
      </c>
      <c r="AP54" s="214">
        <f t="shared" si="1"/>
        <v>0.71786293652491273</v>
      </c>
      <c r="AQ54" s="214">
        <f t="shared" si="2"/>
        <v>0.10522350835780625</v>
      </c>
      <c r="AR54" s="213">
        <v>0.99</v>
      </c>
      <c r="AS54" s="213">
        <v>0.99</v>
      </c>
      <c r="AT54" s="214">
        <f t="shared" si="3"/>
        <v>0.71068430715966358</v>
      </c>
      <c r="AU54" s="214">
        <f t="shared" si="4"/>
        <v>0.10417127327422819</v>
      </c>
    </row>
    <row r="55" spans="1:47" s="210" customFormat="1">
      <c r="A55" s="211">
        <v>36</v>
      </c>
      <c r="B55" s="211" t="s">
        <v>208</v>
      </c>
      <c r="C55" s="211" t="s">
        <v>207</v>
      </c>
      <c r="D55" s="211" t="s">
        <v>52</v>
      </c>
      <c r="E55" s="211" t="s">
        <v>53</v>
      </c>
      <c r="F55" s="211" t="s">
        <v>54</v>
      </c>
      <c r="G55" s="211" t="s">
        <v>55</v>
      </c>
      <c r="H55" s="211"/>
      <c r="I55" s="211" t="s">
        <v>56</v>
      </c>
      <c r="J55" s="211" t="s">
        <v>57</v>
      </c>
      <c r="K55" s="211">
        <v>0</v>
      </c>
      <c r="L55" s="211">
        <v>48</v>
      </c>
      <c r="M55" s="212">
        <v>-81.323160000000001</v>
      </c>
      <c r="N55" s="212">
        <v>28.829719999999998</v>
      </c>
      <c r="O55" s="211" t="s">
        <v>206</v>
      </c>
      <c r="P55" s="211" t="s">
        <v>59</v>
      </c>
      <c r="Q55" s="211" t="s">
        <v>205</v>
      </c>
      <c r="R55" s="212">
        <v>57.73</v>
      </c>
      <c r="S55" s="212">
        <v>50.6</v>
      </c>
      <c r="T55" s="211" t="s">
        <v>61</v>
      </c>
      <c r="U55" s="211"/>
      <c r="V55" s="211"/>
      <c r="W55" s="211"/>
      <c r="X55" s="211"/>
      <c r="Y55" s="211"/>
      <c r="Z55" s="211" t="s">
        <v>204</v>
      </c>
      <c r="AA55" s="211" t="s">
        <v>63</v>
      </c>
      <c r="AB55" s="211" t="s">
        <v>164</v>
      </c>
      <c r="AC55" s="211" t="s">
        <v>203</v>
      </c>
      <c r="AD55" s="211" t="s">
        <v>187</v>
      </c>
      <c r="AE55" s="211">
        <v>4</v>
      </c>
      <c r="AF55" s="211" t="s">
        <v>188</v>
      </c>
      <c r="AG55" s="211">
        <v>1</v>
      </c>
      <c r="AH55" s="211">
        <v>1100</v>
      </c>
      <c r="AI55" s="211">
        <v>1100</v>
      </c>
      <c r="AJ55" s="211">
        <v>561</v>
      </c>
      <c r="AK55" s="212">
        <v>0.494272366932</v>
      </c>
      <c r="AL55" s="213">
        <v>1</v>
      </c>
      <c r="AM55" s="214">
        <f t="shared" si="0"/>
        <v>0.494272366932</v>
      </c>
      <c r="AN55" s="214">
        <v>4.55</v>
      </c>
      <c r="AO55" s="214">
        <v>0.79</v>
      </c>
      <c r="AP55" s="214">
        <f t="shared" si="1"/>
        <v>2.2489392695406001</v>
      </c>
      <c r="AQ55" s="214">
        <f t="shared" si="2"/>
        <v>0.39047516987628</v>
      </c>
      <c r="AR55" s="213">
        <v>0.99</v>
      </c>
      <c r="AS55" s="213">
        <v>0.98</v>
      </c>
      <c r="AT55" s="214">
        <f t="shared" si="3"/>
        <v>2.2264498768451939</v>
      </c>
      <c r="AU55" s="214">
        <f t="shared" si="4"/>
        <v>0.38266566647875438</v>
      </c>
    </row>
    <row r="56" spans="1:47" s="210" customFormat="1">
      <c r="A56" s="211">
        <v>36</v>
      </c>
      <c r="B56" s="211" t="s">
        <v>208</v>
      </c>
      <c r="C56" s="211" t="s">
        <v>207</v>
      </c>
      <c r="D56" s="211" t="s">
        <v>52</v>
      </c>
      <c r="E56" s="211" t="s">
        <v>53</v>
      </c>
      <c r="F56" s="211" t="s">
        <v>54</v>
      </c>
      <c r="G56" s="211" t="s">
        <v>55</v>
      </c>
      <c r="H56" s="211"/>
      <c r="I56" s="211" t="s">
        <v>56</v>
      </c>
      <c r="J56" s="211" t="s">
        <v>57</v>
      </c>
      <c r="K56" s="211">
        <v>0</v>
      </c>
      <c r="L56" s="211">
        <v>48</v>
      </c>
      <c r="M56" s="212">
        <v>-81.323160000000001</v>
      </c>
      <c r="N56" s="212">
        <v>28.829719999999998</v>
      </c>
      <c r="O56" s="211" t="s">
        <v>206</v>
      </c>
      <c r="P56" s="211" t="s">
        <v>59</v>
      </c>
      <c r="Q56" s="211" t="s">
        <v>205</v>
      </c>
      <c r="R56" s="212">
        <v>57.73</v>
      </c>
      <c r="S56" s="212">
        <v>50.6</v>
      </c>
      <c r="T56" s="211" t="s">
        <v>61</v>
      </c>
      <c r="U56" s="211"/>
      <c r="V56" s="211"/>
      <c r="W56" s="211"/>
      <c r="X56" s="211"/>
      <c r="Y56" s="211"/>
      <c r="Z56" s="211" t="s">
        <v>204</v>
      </c>
      <c r="AA56" s="211" t="s">
        <v>63</v>
      </c>
      <c r="AB56" s="211" t="s">
        <v>164</v>
      </c>
      <c r="AC56" s="211" t="s">
        <v>203</v>
      </c>
      <c r="AD56" s="211" t="s">
        <v>190</v>
      </c>
      <c r="AE56" s="211">
        <v>9</v>
      </c>
      <c r="AF56" s="211" t="s">
        <v>161</v>
      </c>
      <c r="AG56" s="211">
        <v>4</v>
      </c>
      <c r="AH56" s="211">
        <v>1550</v>
      </c>
      <c r="AI56" s="211">
        <v>1550</v>
      </c>
      <c r="AJ56" s="211">
        <v>664</v>
      </c>
      <c r="AK56" s="212">
        <v>5.4351401034399997E-2</v>
      </c>
      <c r="AL56" s="213">
        <v>1</v>
      </c>
      <c r="AM56" s="214">
        <f t="shared" si="0"/>
        <v>5.4351401034399997E-2</v>
      </c>
      <c r="AN56" s="214">
        <v>8.7747869999999999</v>
      </c>
      <c r="AO56" s="214">
        <v>1.286198</v>
      </c>
      <c r="AP56" s="214">
        <f t="shared" si="1"/>
        <v>0.47692196722843966</v>
      </c>
      <c r="AQ56" s="214">
        <f t="shared" si="2"/>
        <v>6.990666330764321E-2</v>
      </c>
      <c r="AR56" s="213">
        <v>0.99</v>
      </c>
      <c r="AS56" s="213">
        <v>0.99</v>
      </c>
      <c r="AT56" s="214">
        <f t="shared" si="3"/>
        <v>0.47215274755615527</v>
      </c>
      <c r="AU56" s="214">
        <f t="shared" si="4"/>
        <v>6.9207596674566774E-2</v>
      </c>
    </row>
    <row r="57" spans="1:47" s="210" customFormat="1">
      <c r="A57" s="211">
        <v>36</v>
      </c>
      <c r="B57" s="211" t="s">
        <v>208</v>
      </c>
      <c r="C57" s="211" t="s">
        <v>207</v>
      </c>
      <c r="D57" s="211" t="s">
        <v>52</v>
      </c>
      <c r="E57" s="211" t="s">
        <v>53</v>
      </c>
      <c r="F57" s="211" t="s">
        <v>54</v>
      </c>
      <c r="G57" s="211" t="s">
        <v>55</v>
      </c>
      <c r="H57" s="211"/>
      <c r="I57" s="211" t="s">
        <v>56</v>
      </c>
      <c r="J57" s="211" t="s">
        <v>57</v>
      </c>
      <c r="K57" s="211">
        <v>0</v>
      </c>
      <c r="L57" s="211">
        <v>48</v>
      </c>
      <c r="M57" s="212">
        <v>-81.323160000000001</v>
      </c>
      <c r="N57" s="212">
        <v>28.829719999999998</v>
      </c>
      <c r="O57" s="211" t="s">
        <v>206</v>
      </c>
      <c r="P57" s="211" t="s">
        <v>59</v>
      </c>
      <c r="Q57" s="211" t="s">
        <v>205</v>
      </c>
      <c r="R57" s="212">
        <v>57.73</v>
      </c>
      <c r="S57" s="212">
        <v>50.6</v>
      </c>
      <c r="T57" s="211" t="s">
        <v>61</v>
      </c>
      <c r="U57" s="211"/>
      <c r="V57" s="211"/>
      <c r="W57" s="211"/>
      <c r="X57" s="211"/>
      <c r="Y57" s="211"/>
      <c r="Z57" s="211" t="s">
        <v>204</v>
      </c>
      <c r="AA57" s="211" t="s">
        <v>63</v>
      </c>
      <c r="AB57" s="211" t="s">
        <v>164</v>
      </c>
      <c r="AC57" s="211" t="s">
        <v>203</v>
      </c>
      <c r="AD57" s="211" t="s">
        <v>187</v>
      </c>
      <c r="AE57" s="211">
        <v>4</v>
      </c>
      <c r="AF57" s="211" t="s">
        <v>161</v>
      </c>
      <c r="AG57" s="211">
        <v>4</v>
      </c>
      <c r="AH57" s="211">
        <v>8140</v>
      </c>
      <c r="AI57" s="211">
        <v>8140</v>
      </c>
      <c r="AJ57" s="211">
        <v>564</v>
      </c>
      <c r="AK57" s="212">
        <v>0.39232142635400002</v>
      </c>
      <c r="AL57" s="213">
        <v>1</v>
      </c>
      <c r="AM57" s="214">
        <f t="shared" si="0"/>
        <v>0.39232142635400002</v>
      </c>
      <c r="AN57" s="214">
        <v>11.39</v>
      </c>
      <c r="AO57" s="214">
        <v>1.78</v>
      </c>
      <c r="AP57" s="214">
        <f t="shared" si="1"/>
        <v>4.4685410461720609</v>
      </c>
      <c r="AQ57" s="214">
        <f t="shared" si="2"/>
        <v>0.69833213891012003</v>
      </c>
      <c r="AR57" s="213">
        <v>0.99</v>
      </c>
      <c r="AS57" s="213">
        <v>0.98</v>
      </c>
      <c r="AT57" s="214">
        <f t="shared" si="3"/>
        <v>4.42385563571034</v>
      </c>
      <c r="AU57" s="214">
        <f t="shared" si="4"/>
        <v>0.68436549613191766</v>
      </c>
    </row>
    <row r="58" spans="1:47" s="210" customFormat="1">
      <c r="A58" s="211">
        <v>36</v>
      </c>
      <c r="B58" s="211" t="s">
        <v>208</v>
      </c>
      <c r="C58" s="211" t="s">
        <v>207</v>
      </c>
      <c r="D58" s="211" t="s">
        <v>52</v>
      </c>
      <c r="E58" s="211" t="s">
        <v>53</v>
      </c>
      <c r="F58" s="211" t="s">
        <v>54</v>
      </c>
      <c r="G58" s="211" t="s">
        <v>55</v>
      </c>
      <c r="H58" s="211"/>
      <c r="I58" s="211" t="s">
        <v>56</v>
      </c>
      <c r="J58" s="211" t="s">
        <v>57</v>
      </c>
      <c r="K58" s="211">
        <v>0</v>
      </c>
      <c r="L58" s="211">
        <v>48</v>
      </c>
      <c r="M58" s="212">
        <v>-81.323160000000001</v>
      </c>
      <c r="N58" s="212">
        <v>28.829719999999998</v>
      </c>
      <c r="O58" s="211" t="s">
        <v>206</v>
      </c>
      <c r="P58" s="211" t="s">
        <v>59</v>
      </c>
      <c r="Q58" s="211" t="s">
        <v>205</v>
      </c>
      <c r="R58" s="212">
        <v>57.73</v>
      </c>
      <c r="S58" s="212">
        <v>50.6</v>
      </c>
      <c r="T58" s="211" t="s">
        <v>61</v>
      </c>
      <c r="U58" s="211"/>
      <c r="V58" s="211"/>
      <c r="W58" s="211"/>
      <c r="X58" s="211"/>
      <c r="Y58" s="211"/>
      <c r="Z58" s="211" t="s">
        <v>204</v>
      </c>
      <c r="AA58" s="211" t="s">
        <v>63</v>
      </c>
      <c r="AB58" s="211" t="s">
        <v>164</v>
      </c>
      <c r="AC58" s="211" t="s">
        <v>203</v>
      </c>
      <c r="AD58" s="211" t="s">
        <v>190</v>
      </c>
      <c r="AE58" s="211">
        <v>9</v>
      </c>
      <c r="AF58" s="211" t="s">
        <v>161</v>
      </c>
      <c r="AG58" s="211">
        <v>4</v>
      </c>
      <c r="AH58" s="211">
        <v>8140</v>
      </c>
      <c r="AI58" s="211">
        <v>8140</v>
      </c>
      <c r="AJ58" s="211">
        <v>664</v>
      </c>
      <c r="AK58" s="212">
        <v>1.39411281827E-2</v>
      </c>
      <c r="AL58" s="213">
        <v>1</v>
      </c>
      <c r="AM58" s="214">
        <f t="shared" si="0"/>
        <v>1.39411281827E-2</v>
      </c>
      <c r="AN58" s="214">
        <v>8.7747869999999999</v>
      </c>
      <c r="AO58" s="214">
        <v>1.286198</v>
      </c>
      <c r="AP58" s="214">
        <f t="shared" si="1"/>
        <v>0.12233043034288958</v>
      </c>
      <c r="AQ58" s="214">
        <f t="shared" si="2"/>
        <v>1.7931051186332373E-2</v>
      </c>
      <c r="AR58" s="213">
        <v>0.99</v>
      </c>
      <c r="AS58" s="213">
        <v>0.99</v>
      </c>
      <c r="AT58" s="214">
        <f t="shared" si="3"/>
        <v>0.12110712603946068</v>
      </c>
      <c r="AU58" s="214">
        <f t="shared" si="4"/>
        <v>1.7751740674469049E-2</v>
      </c>
    </row>
    <row r="59" spans="1:47" s="210" customFormat="1">
      <c r="A59" s="211">
        <v>36</v>
      </c>
      <c r="B59" s="211" t="s">
        <v>208</v>
      </c>
      <c r="C59" s="211" t="s">
        <v>207</v>
      </c>
      <c r="D59" s="211" t="s">
        <v>52</v>
      </c>
      <c r="E59" s="211" t="s">
        <v>53</v>
      </c>
      <c r="F59" s="211" t="s">
        <v>54</v>
      </c>
      <c r="G59" s="211" t="s">
        <v>55</v>
      </c>
      <c r="H59" s="211"/>
      <c r="I59" s="211" t="s">
        <v>56</v>
      </c>
      <c r="J59" s="211" t="s">
        <v>57</v>
      </c>
      <c r="K59" s="211">
        <v>0</v>
      </c>
      <c r="L59" s="211">
        <v>48</v>
      </c>
      <c r="M59" s="212">
        <v>-81.323160000000001</v>
      </c>
      <c r="N59" s="212">
        <v>28.829719999999998</v>
      </c>
      <c r="O59" s="211" t="s">
        <v>206</v>
      </c>
      <c r="P59" s="211" t="s">
        <v>59</v>
      </c>
      <c r="Q59" s="211" t="s">
        <v>205</v>
      </c>
      <c r="R59" s="212">
        <v>57.73</v>
      </c>
      <c r="S59" s="212">
        <v>50.6</v>
      </c>
      <c r="T59" s="211" t="s">
        <v>61</v>
      </c>
      <c r="U59" s="211"/>
      <c r="V59" s="211"/>
      <c r="W59" s="211"/>
      <c r="X59" s="211"/>
      <c r="Y59" s="211"/>
      <c r="Z59" s="211" t="s">
        <v>204</v>
      </c>
      <c r="AA59" s="211" t="s">
        <v>63</v>
      </c>
      <c r="AB59" s="211" t="s">
        <v>164</v>
      </c>
      <c r="AC59" s="211" t="s">
        <v>203</v>
      </c>
      <c r="AD59" s="211" t="s">
        <v>187</v>
      </c>
      <c r="AE59" s="211">
        <v>4</v>
      </c>
      <c r="AF59" s="211" t="s">
        <v>201</v>
      </c>
      <c r="AG59" s="211">
        <v>13</v>
      </c>
      <c r="AH59" s="211">
        <v>6170</v>
      </c>
      <c r="AI59" s="211">
        <v>6170</v>
      </c>
      <c r="AJ59" s="211">
        <v>573</v>
      </c>
      <c r="AK59" s="212">
        <v>0.35029745396099998</v>
      </c>
      <c r="AL59" s="213">
        <v>0.83</v>
      </c>
      <c r="AM59" s="214">
        <f t="shared" si="0"/>
        <v>0.29074688678763</v>
      </c>
      <c r="AN59" s="214">
        <v>2.0699999999999998</v>
      </c>
      <c r="AO59" s="214">
        <v>0.08</v>
      </c>
      <c r="AP59" s="214">
        <f t="shared" si="1"/>
        <v>0.60184605565039406</v>
      </c>
      <c r="AQ59" s="214">
        <f t="shared" si="2"/>
        <v>2.3259750943010402E-2</v>
      </c>
      <c r="AR59" s="213">
        <v>0.99</v>
      </c>
      <c r="AS59" s="213">
        <v>0.98</v>
      </c>
      <c r="AT59" s="214">
        <f t="shared" si="3"/>
        <v>0.59582759509389016</v>
      </c>
      <c r="AU59" s="214">
        <f t="shared" si="4"/>
        <v>2.2794555924150191E-2</v>
      </c>
    </row>
    <row r="60" spans="1:47" s="210" customFormat="1">
      <c r="A60" s="211">
        <v>36</v>
      </c>
      <c r="B60" s="211" t="s">
        <v>208</v>
      </c>
      <c r="C60" s="211" t="s">
        <v>207</v>
      </c>
      <c r="D60" s="211" t="s">
        <v>52</v>
      </c>
      <c r="E60" s="211" t="s">
        <v>53</v>
      </c>
      <c r="F60" s="211" t="s">
        <v>54</v>
      </c>
      <c r="G60" s="211" t="s">
        <v>55</v>
      </c>
      <c r="H60" s="211"/>
      <c r="I60" s="211" t="s">
        <v>56</v>
      </c>
      <c r="J60" s="211" t="s">
        <v>57</v>
      </c>
      <c r="K60" s="211">
        <v>0</v>
      </c>
      <c r="L60" s="211">
        <v>48</v>
      </c>
      <c r="M60" s="212">
        <v>-81.323160000000001</v>
      </c>
      <c r="N60" s="212">
        <v>28.829719999999998</v>
      </c>
      <c r="O60" s="211" t="s">
        <v>206</v>
      </c>
      <c r="P60" s="211" t="s">
        <v>59</v>
      </c>
      <c r="Q60" s="211" t="s">
        <v>205</v>
      </c>
      <c r="R60" s="212">
        <v>57.73</v>
      </c>
      <c r="S60" s="212">
        <v>50.6</v>
      </c>
      <c r="T60" s="211" t="s">
        <v>61</v>
      </c>
      <c r="U60" s="211"/>
      <c r="V60" s="211"/>
      <c r="W60" s="211"/>
      <c r="X60" s="211"/>
      <c r="Y60" s="211"/>
      <c r="Z60" s="211" t="s">
        <v>204</v>
      </c>
      <c r="AA60" s="211" t="s">
        <v>63</v>
      </c>
      <c r="AB60" s="211" t="s">
        <v>164</v>
      </c>
      <c r="AC60" s="211" t="s">
        <v>203</v>
      </c>
      <c r="AD60" s="211" t="s">
        <v>190</v>
      </c>
      <c r="AE60" s="211">
        <v>9</v>
      </c>
      <c r="AF60" s="211" t="s">
        <v>171</v>
      </c>
      <c r="AG60" s="211">
        <v>10</v>
      </c>
      <c r="AH60" s="211">
        <v>3200</v>
      </c>
      <c r="AI60" s="211">
        <v>3200</v>
      </c>
      <c r="AJ60" s="211">
        <v>670</v>
      </c>
      <c r="AK60" s="212">
        <v>1.6819511335999999</v>
      </c>
      <c r="AL60" s="213">
        <v>1</v>
      </c>
      <c r="AM60" s="214">
        <f t="shared" si="0"/>
        <v>1.6819511335999999</v>
      </c>
      <c r="AN60" s="214">
        <v>3.6996380000000002</v>
      </c>
      <c r="AO60" s="214">
        <v>0.127749</v>
      </c>
      <c r="AP60" s="214">
        <f t="shared" si="1"/>
        <v>6.2226103280096368</v>
      </c>
      <c r="AQ60" s="214">
        <f t="shared" si="2"/>
        <v>0.21486757536626638</v>
      </c>
      <c r="AR60" s="213">
        <v>0.99</v>
      </c>
      <c r="AS60" s="213">
        <v>0.99</v>
      </c>
      <c r="AT60" s="214">
        <f t="shared" si="3"/>
        <v>6.1603842247295404</v>
      </c>
      <c r="AU60" s="214">
        <f t="shared" si="4"/>
        <v>0.21271889961260371</v>
      </c>
    </row>
    <row r="61" spans="1:47" s="210" customFormat="1">
      <c r="A61" s="211">
        <v>36</v>
      </c>
      <c r="B61" s="211" t="s">
        <v>208</v>
      </c>
      <c r="C61" s="211" t="s">
        <v>207</v>
      </c>
      <c r="D61" s="211" t="s">
        <v>52</v>
      </c>
      <c r="E61" s="211" t="s">
        <v>53</v>
      </c>
      <c r="F61" s="211" t="s">
        <v>54</v>
      </c>
      <c r="G61" s="211" t="s">
        <v>55</v>
      </c>
      <c r="H61" s="211"/>
      <c r="I61" s="211" t="s">
        <v>56</v>
      </c>
      <c r="J61" s="211" t="s">
        <v>57</v>
      </c>
      <c r="K61" s="211">
        <v>0</v>
      </c>
      <c r="L61" s="211">
        <v>48</v>
      </c>
      <c r="M61" s="212">
        <v>-81.323160000000001</v>
      </c>
      <c r="N61" s="212">
        <v>28.829719999999998</v>
      </c>
      <c r="O61" s="211" t="s">
        <v>206</v>
      </c>
      <c r="P61" s="211" t="s">
        <v>59</v>
      </c>
      <c r="Q61" s="211" t="s">
        <v>205</v>
      </c>
      <c r="R61" s="212">
        <v>57.73</v>
      </c>
      <c r="S61" s="212">
        <v>50.6</v>
      </c>
      <c r="T61" s="211" t="s">
        <v>61</v>
      </c>
      <c r="U61" s="211"/>
      <c r="V61" s="211"/>
      <c r="W61" s="211"/>
      <c r="X61" s="211"/>
      <c r="Y61" s="211"/>
      <c r="Z61" s="211" t="s">
        <v>204</v>
      </c>
      <c r="AA61" s="211" t="s">
        <v>63</v>
      </c>
      <c r="AB61" s="211" t="s">
        <v>164</v>
      </c>
      <c r="AC61" s="211" t="s">
        <v>203</v>
      </c>
      <c r="AD61" s="211" t="s">
        <v>187</v>
      </c>
      <c r="AE61" s="211">
        <v>4</v>
      </c>
      <c r="AF61" s="211" t="s">
        <v>172</v>
      </c>
      <c r="AG61" s="211">
        <v>6</v>
      </c>
      <c r="AH61" s="211">
        <v>8120</v>
      </c>
      <c r="AI61" s="211">
        <v>8120</v>
      </c>
      <c r="AJ61" s="211">
        <v>566</v>
      </c>
      <c r="AK61" s="212">
        <v>1.1824707669000001</v>
      </c>
      <c r="AL61" s="213">
        <v>1</v>
      </c>
      <c r="AM61" s="214">
        <f t="shared" si="0"/>
        <v>1.1824707669000001</v>
      </c>
      <c r="AN61" s="214">
        <v>4.6100000000000003</v>
      </c>
      <c r="AO61" s="214">
        <v>0.18</v>
      </c>
      <c r="AP61" s="214">
        <f t="shared" si="1"/>
        <v>5.4511902354090012</v>
      </c>
      <c r="AQ61" s="214">
        <f t="shared" si="2"/>
        <v>0.21284473804200002</v>
      </c>
      <c r="AR61" s="213">
        <v>0.99</v>
      </c>
      <c r="AS61" s="213">
        <v>0.98</v>
      </c>
      <c r="AT61" s="214">
        <f t="shared" si="3"/>
        <v>5.3966783330549113</v>
      </c>
      <c r="AU61" s="214">
        <f t="shared" si="4"/>
        <v>0.20858784328116001</v>
      </c>
    </row>
    <row r="62" spans="1:47" s="210" customFormat="1">
      <c r="A62" s="211">
        <v>36</v>
      </c>
      <c r="B62" s="211" t="s">
        <v>208</v>
      </c>
      <c r="C62" s="211" t="s">
        <v>207</v>
      </c>
      <c r="D62" s="211" t="s">
        <v>52</v>
      </c>
      <c r="E62" s="211" t="s">
        <v>53</v>
      </c>
      <c r="F62" s="211" t="s">
        <v>54</v>
      </c>
      <c r="G62" s="211" t="s">
        <v>55</v>
      </c>
      <c r="H62" s="211"/>
      <c r="I62" s="211" t="s">
        <v>56</v>
      </c>
      <c r="J62" s="211" t="s">
        <v>57</v>
      </c>
      <c r="K62" s="211">
        <v>0</v>
      </c>
      <c r="L62" s="211">
        <v>48</v>
      </c>
      <c r="M62" s="212">
        <v>-81.323160000000001</v>
      </c>
      <c r="N62" s="212">
        <v>28.829719999999998</v>
      </c>
      <c r="O62" s="211" t="s">
        <v>206</v>
      </c>
      <c r="P62" s="211" t="s">
        <v>59</v>
      </c>
      <c r="Q62" s="211" t="s">
        <v>205</v>
      </c>
      <c r="R62" s="212">
        <v>57.73</v>
      </c>
      <c r="S62" s="212">
        <v>50.6</v>
      </c>
      <c r="T62" s="211" t="s">
        <v>61</v>
      </c>
      <c r="U62" s="211"/>
      <c r="V62" s="211"/>
      <c r="W62" s="211"/>
      <c r="X62" s="211"/>
      <c r="Y62" s="211"/>
      <c r="Z62" s="211" t="s">
        <v>204</v>
      </c>
      <c r="AA62" s="211" t="s">
        <v>63</v>
      </c>
      <c r="AB62" s="211" t="s">
        <v>164</v>
      </c>
      <c r="AC62" s="211" t="s">
        <v>203</v>
      </c>
      <c r="AD62" s="211" t="s">
        <v>187</v>
      </c>
      <c r="AE62" s="211">
        <v>4</v>
      </c>
      <c r="AF62" s="211" t="s">
        <v>171</v>
      </c>
      <c r="AG62" s="211">
        <v>10</v>
      </c>
      <c r="AH62" s="211">
        <v>3200</v>
      </c>
      <c r="AI62" s="211">
        <v>3200</v>
      </c>
      <c r="AJ62" s="211">
        <v>570</v>
      </c>
      <c r="AK62" s="212">
        <v>3.0505208345199999</v>
      </c>
      <c r="AL62" s="213">
        <v>1</v>
      </c>
      <c r="AM62" s="214">
        <f t="shared" si="0"/>
        <v>3.0505208345199999</v>
      </c>
      <c r="AN62" s="214">
        <v>4.29</v>
      </c>
      <c r="AO62" s="214">
        <v>0.16</v>
      </c>
      <c r="AP62" s="214">
        <f t="shared" si="1"/>
        <v>13.0867343800908</v>
      </c>
      <c r="AQ62" s="214">
        <f t="shared" si="2"/>
        <v>0.48808333352319999</v>
      </c>
      <c r="AR62" s="213">
        <v>0.99</v>
      </c>
      <c r="AS62" s="213">
        <v>0.98</v>
      </c>
      <c r="AT62" s="214">
        <f t="shared" si="3"/>
        <v>12.955867036289892</v>
      </c>
      <c r="AU62" s="214">
        <f t="shared" si="4"/>
        <v>0.47832166685273597</v>
      </c>
    </row>
    <row r="63" spans="1:47" s="210" customFormat="1">
      <c r="A63" s="211">
        <v>36</v>
      </c>
      <c r="B63" s="211" t="s">
        <v>208</v>
      </c>
      <c r="C63" s="211" t="s">
        <v>207</v>
      </c>
      <c r="D63" s="211" t="s">
        <v>52</v>
      </c>
      <c r="E63" s="211" t="s">
        <v>53</v>
      </c>
      <c r="F63" s="211" t="s">
        <v>54</v>
      </c>
      <c r="G63" s="211" t="s">
        <v>55</v>
      </c>
      <c r="H63" s="211"/>
      <c r="I63" s="211" t="s">
        <v>56</v>
      </c>
      <c r="J63" s="211" t="s">
        <v>57</v>
      </c>
      <c r="K63" s="211">
        <v>0</v>
      </c>
      <c r="L63" s="211">
        <v>48</v>
      </c>
      <c r="M63" s="212">
        <v>-81.323160000000001</v>
      </c>
      <c r="N63" s="212">
        <v>28.829719999999998</v>
      </c>
      <c r="O63" s="211" t="s">
        <v>206</v>
      </c>
      <c r="P63" s="211" t="s">
        <v>59</v>
      </c>
      <c r="Q63" s="211" t="s">
        <v>205</v>
      </c>
      <c r="R63" s="212">
        <v>57.73</v>
      </c>
      <c r="S63" s="212">
        <v>50.6</v>
      </c>
      <c r="T63" s="211" t="s">
        <v>61</v>
      </c>
      <c r="U63" s="211"/>
      <c r="V63" s="211"/>
      <c r="W63" s="211"/>
      <c r="X63" s="211"/>
      <c r="Y63" s="211"/>
      <c r="Z63" s="211" t="s">
        <v>204</v>
      </c>
      <c r="AA63" s="211" t="s">
        <v>63</v>
      </c>
      <c r="AB63" s="211" t="s">
        <v>164</v>
      </c>
      <c r="AC63" s="211" t="s">
        <v>203</v>
      </c>
      <c r="AD63" s="211" t="s">
        <v>187</v>
      </c>
      <c r="AE63" s="211">
        <v>4</v>
      </c>
      <c r="AF63" s="211" t="s">
        <v>161</v>
      </c>
      <c r="AG63" s="211">
        <v>4</v>
      </c>
      <c r="AH63" s="211">
        <v>1400</v>
      </c>
      <c r="AI63" s="211">
        <v>1400</v>
      </c>
      <c r="AJ63" s="211">
        <v>564</v>
      </c>
      <c r="AK63" s="212">
        <v>1.6263079997500001</v>
      </c>
      <c r="AL63" s="213">
        <v>1</v>
      </c>
      <c r="AM63" s="214">
        <f t="shared" si="0"/>
        <v>1.6263079997500001</v>
      </c>
      <c r="AN63" s="214">
        <v>11.39</v>
      </c>
      <c r="AO63" s="214">
        <v>1.78</v>
      </c>
      <c r="AP63" s="214">
        <f t="shared" si="1"/>
        <v>18.523648117152501</v>
      </c>
      <c r="AQ63" s="214">
        <f t="shared" si="2"/>
        <v>2.8948282395550002</v>
      </c>
      <c r="AR63" s="213">
        <v>0.99</v>
      </c>
      <c r="AS63" s="213">
        <v>0.98</v>
      </c>
      <c r="AT63" s="214">
        <f t="shared" si="3"/>
        <v>18.338411635980975</v>
      </c>
      <c r="AU63" s="214">
        <f t="shared" si="4"/>
        <v>2.8369316747639002</v>
      </c>
    </row>
    <row r="64" spans="1:47" s="210" customFormat="1">
      <c r="A64" s="211">
        <v>36</v>
      </c>
      <c r="B64" s="211" t="s">
        <v>208</v>
      </c>
      <c r="C64" s="211" t="s">
        <v>207</v>
      </c>
      <c r="D64" s="211" t="s">
        <v>52</v>
      </c>
      <c r="E64" s="211" t="s">
        <v>53</v>
      </c>
      <c r="F64" s="211" t="s">
        <v>54</v>
      </c>
      <c r="G64" s="211" t="s">
        <v>55</v>
      </c>
      <c r="H64" s="211"/>
      <c r="I64" s="211" t="s">
        <v>56</v>
      </c>
      <c r="J64" s="211" t="s">
        <v>57</v>
      </c>
      <c r="K64" s="211">
        <v>0</v>
      </c>
      <c r="L64" s="211">
        <v>48</v>
      </c>
      <c r="M64" s="212">
        <v>-81.323160000000001</v>
      </c>
      <c r="N64" s="212">
        <v>28.829719999999998</v>
      </c>
      <c r="O64" s="211" t="s">
        <v>206</v>
      </c>
      <c r="P64" s="211" t="s">
        <v>59</v>
      </c>
      <c r="Q64" s="211" t="s">
        <v>205</v>
      </c>
      <c r="R64" s="212">
        <v>57.73</v>
      </c>
      <c r="S64" s="212">
        <v>50.6</v>
      </c>
      <c r="T64" s="211" t="s">
        <v>61</v>
      </c>
      <c r="U64" s="211"/>
      <c r="V64" s="211"/>
      <c r="W64" s="211"/>
      <c r="X64" s="211"/>
      <c r="Y64" s="211"/>
      <c r="Z64" s="211" t="s">
        <v>204</v>
      </c>
      <c r="AA64" s="211" t="s">
        <v>63</v>
      </c>
      <c r="AB64" s="211" t="s">
        <v>164</v>
      </c>
      <c r="AC64" s="211" t="s">
        <v>203</v>
      </c>
      <c r="AD64" s="211" t="s">
        <v>187</v>
      </c>
      <c r="AE64" s="211">
        <v>4</v>
      </c>
      <c r="AF64" s="211" t="s">
        <v>172</v>
      </c>
      <c r="AG64" s="211">
        <v>6</v>
      </c>
      <c r="AH64" s="211">
        <v>7400</v>
      </c>
      <c r="AI64" s="211">
        <v>7400</v>
      </c>
      <c r="AJ64" s="211">
        <v>566</v>
      </c>
      <c r="AK64" s="212">
        <v>1.4728325599400001E-2</v>
      </c>
      <c r="AL64" s="213">
        <v>1</v>
      </c>
      <c r="AM64" s="214">
        <f t="shared" si="0"/>
        <v>1.4728325599400001E-2</v>
      </c>
      <c r="AN64" s="214">
        <v>4.6100000000000003</v>
      </c>
      <c r="AO64" s="214">
        <v>0.18</v>
      </c>
      <c r="AP64" s="214">
        <f t="shared" si="1"/>
        <v>6.789758101323401E-2</v>
      </c>
      <c r="AQ64" s="214">
        <f t="shared" si="2"/>
        <v>2.6510986078919999E-3</v>
      </c>
      <c r="AR64" s="213">
        <v>0.99</v>
      </c>
      <c r="AS64" s="213">
        <v>0.98</v>
      </c>
      <c r="AT64" s="214">
        <f t="shared" si="3"/>
        <v>6.7218605203101675E-2</v>
      </c>
      <c r="AU64" s="214">
        <f t="shared" si="4"/>
        <v>2.5980766357341597E-3</v>
      </c>
    </row>
    <row r="65" spans="1:47" s="210" customFormat="1">
      <c r="A65" s="211">
        <v>36</v>
      </c>
      <c r="B65" s="211" t="s">
        <v>208</v>
      </c>
      <c r="C65" s="211" t="s">
        <v>207</v>
      </c>
      <c r="D65" s="211" t="s">
        <v>52</v>
      </c>
      <c r="E65" s="211" t="s">
        <v>53</v>
      </c>
      <c r="F65" s="211" t="s">
        <v>54</v>
      </c>
      <c r="G65" s="211" t="s">
        <v>55</v>
      </c>
      <c r="H65" s="211"/>
      <c r="I65" s="211" t="s">
        <v>56</v>
      </c>
      <c r="J65" s="211" t="s">
        <v>57</v>
      </c>
      <c r="K65" s="211">
        <v>0</v>
      </c>
      <c r="L65" s="211">
        <v>48</v>
      </c>
      <c r="M65" s="212">
        <v>-81.323160000000001</v>
      </c>
      <c r="N65" s="212">
        <v>28.829719999999998</v>
      </c>
      <c r="O65" s="211" t="s">
        <v>206</v>
      </c>
      <c r="P65" s="211" t="s">
        <v>59</v>
      </c>
      <c r="Q65" s="211" t="s">
        <v>205</v>
      </c>
      <c r="R65" s="212">
        <v>57.73</v>
      </c>
      <c r="S65" s="212">
        <v>50.6</v>
      </c>
      <c r="T65" s="211" t="s">
        <v>61</v>
      </c>
      <c r="U65" s="211"/>
      <c r="V65" s="211"/>
      <c r="W65" s="211"/>
      <c r="X65" s="211"/>
      <c r="Y65" s="211"/>
      <c r="Z65" s="211" t="s">
        <v>204</v>
      </c>
      <c r="AA65" s="211" t="s">
        <v>63</v>
      </c>
      <c r="AB65" s="211" t="s">
        <v>164</v>
      </c>
      <c r="AC65" s="211" t="s">
        <v>203</v>
      </c>
      <c r="AD65" s="211" t="s">
        <v>187</v>
      </c>
      <c r="AE65" s="211">
        <v>4</v>
      </c>
      <c r="AF65" s="211" t="s">
        <v>202</v>
      </c>
      <c r="AG65" s="211">
        <v>12</v>
      </c>
      <c r="AH65" s="211">
        <v>5200</v>
      </c>
      <c r="AI65" s="211">
        <v>5200</v>
      </c>
      <c r="AJ65" s="211">
        <v>572</v>
      </c>
      <c r="AK65" s="212">
        <v>0.137693940954</v>
      </c>
      <c r="AL65" s="213">
        <v>0</v>
      </c>
      <c r="AM65" s="214">
        <f t="shared" si="0"/>
        <v>0</v>
      </c>
      <c r="AN65" s="214">
        <v>0</v>
      </c>
      <c r="AO65" s="214">
        <v>0</v>
      </c>
      <c r="AP65" s="214">
        <f t="shared" si="1"/>
        <v>0</v>
      </c>
      <c r="AQ65" s="214">
        <f t="shared" si="2"/>
        <v>0</v>
      </c>
      <c r="AR65" s="213">
        <v>0.99</v>
      </c>
      <c r="AS65" s="213">
        <v>0.98</v>
      </c>
      <c r="AT65" s="214">
        <f t="shared" si="3"/>
        <v>0</v>
      </c>
      <c r="AU65" s="214">
        <f t="shared" si="4"/>
        <v>0</v>
      </c>
    </row>
    <row r="66" spans="1:47" s="210" customFormat="1">
      <c r="A66" s="211">
        <v>36</v>
      </c>
      <c r="B66" s="211" t="s">
        <v>208</v>
      </c>
      <c r="C66" s="211" t="s">
        <v>207</v>
      </c>
      <c r="D66" s="211" t="s">
        <v>52</v>
      </c>
      <c r="E66" s="211" t="s">
        <v>53</v>
      </c>
      <c r="F66" s="211" t="s">
        <v>54</v>
      </c>
      <c r="G66" s="211" t="s">
        <v>55</v>
      </c>
      <c r="H66" s="211"/>
      <c r="I66" s="211" t="s">
        <v>56</v>
      </c>
      <c r="J66" s="211" t="s">
        <v>57</v>
      </c>
      <c r="K66" s="211">
        <v>0</v>
      </c>
      <c r="L66" s="211">
        <v>48</v>
      </c>
      <c r="M66" s="212">
        <v>-81.323160000000001</v>
      </c>
      <c r="N66" s="212">
        <v>28.829719999999998</v>
      </c>
      <c r="O66" s="211" t="s">
        <v>206</v>
      </c>
      <c r="P66" s="211" t="s">
        <v>59</v>
      </c>
      <c r="Q66" s="211" t="s">
        <v>205</v>
      </c>
      <c r="R66" s="212">
        <v>57.73</v>
      </c>
      <c r="S66" s="212">
        <v>50.6</v>
      </c>
      <c r="T66" s="211" t="s">
        <v>61</v>
      </c>
      <c r="U66" s="211"/>
      <c r="V66" s="211"/>
      <c r="W66" s="211"/>
      <c r="X66" s="211"/>
      <c r="Y66" s="211"/>
      <c r="Z66" s="211" t="s">
        <v>204</v>
      </c>
      <c r="AA66" s="211" t="s">
        <v>63</v>
      </c>
      <c r="AB66" s="211" t="s">
        <v>164</v>
      </c>
      <c r="AC66" s="211" t="s">
        <v>203</v>
      </c>
      <c r="AD66" s="211" t="s">
        <v>187</v>
      </c>
      <c r="AE66" s="211">
        <v>4</v>
      </c>
      <c r="AF66" s="211" t="s">
        <v>202</v>
      </c>
      <c r="AG66" s="211">
        <v>12</v>
      </c>
      <c r="AH66" s="211">
        <v>5200</v>
      </c>
      <c r="AI66" s="211">
        <v>5200</v>
      </c>
      <c r="AJ66" s="211">
        <v>572</v>
      </c>
      <c r="AK66" s="212">
        <v>0.142230968033</v>
      </c>
      <c r="AL66" s="213">
        <v>0</v>
      </c>
      <c r="AM66" s="214">
        <f t="shared" si="0"/>
        <v>0</v>
      </c>
      <c r="AN66" s="214">
        <v>0</v>
      </c>
      <c r="AO66" s="214">
        <v>0</v>
      </c>
      <c r="AP66" s="214">
        <f t="shared" si="1"/>
        <v>0</v>
      </c>
      <c r="AQ66" s="214">
        <f t="shared" si="2"/>
        <v>0</v>
      </c>
      <c r="AR66" s="213">
        <v>0.99</v>
      </c>
      <c r="AS66" s="213">
        <v>0.98</v>
      </c>
      <c r="AT66" s="214">
        <f t="shared" si="3"/>
        <v>0</v>
      </c>
      <c r="AU66" s="214">
        <f t="shared" si="4"/>
        <v>0</v>
      </c>
    </row>
    <row r="67" spans="1:47" s="210" customFormat="1">
      <c r="A67" s="211">
        <v>36</v>
      </c>
      <c r="B67" s="211" t="s">
        <v>208</v>
      </c>
      <c r="C67" s="211" t="s">
        <v>207</v>
      </c>
      <c r="D67" s="211" t="s">
        <v>52</v>
      </c>
      <c r="E67" s="211" t="s">
        <v>53</v>
      </c>
      <c r="F67" s="211" t="s">
        <v>54</v>
      </c>
      <c r="G67" s="211" t="s">
        <v>55</v>
      </c>
      <c r="H67" s="211"/>
      <c r="I67" s="211" t="s">
        <v>56</v>
      </c>
      <c r="J67" s="211" t="s">
        <v>57</v>
      </c>
      <c r="K67" s="211">
        <v>0</v>
      </c>
      <c r="L67" s="211">
        <v>48</v>
      </c>
      <c r="M67" s="212">
        <v>-81.323160000000001</v>
      </c>
      <c r="N67" s="212">
        <v>28.829719999999998</v>
      </c>
      <c r="O67" s="211" t="s">
        <v>206</v>
      </c>
      <c r="P67" s="211" t="s">
        <v>59</v>
      </c>
      <c r="Q67" s="211" t="s">
        <v>205</v>
      </c>
      <c r="R67" s="212">
        <v>57.73</v>
      </c>
      <c r="S67" s="212">
        <v>50.6</v>
      </c>
      <c r="T67" s="211" t="s">
        <v>61</v>
      </c>
      <c r="U67" s="211"/>
      <c r="V67" s="211"/>
      <c r="W67" s="211"/>
      <c r="X67" s="211"/>
      <c r="Y67" s="211"/>
      <c r="Z67" s="211" t="s">
        <v>204</v>
      </c>
      <c r="AA67" s="211" t="s">
        <v>63</v>
      </c>
      <c r="AB67" s="211" t="s">
        <v>164</v>
      </c>
      <c r="AC67" s="211" t="s">
        <v>203</v>
      </c>
      <c r="AD67" s="211" t="s">
        <v>187</v>
      </c>
      <c r="AE67" s="211">
        <v>4</v>
      </c>
      <c r="AF67" s="211" t="s">
        <v>201</v>
      </c>
      <c r="AG67" s="211">
        <v>13</v>
      </c>
      <c r="AH67" s="211">
        <v>6170</v>
      </c>
      <c r="AI67" s="211">
        <v>6170</v>
      </c>
      <c r="AJ67" s="211">
        <v>573</v>
      </c>
      <c r="AK67" s="212">
        <v>1.4782735867500001E-2</v>
      </c>
      <c r="AL67" s="213">
        <v>0.83</v>
      </c>
      <c r="AM67" s="214">
        <f t="shared" ref="AM67:AM112" si="5">AK67*AL67</f>
        <v>1.2269670770025E-2</v>
      </c>
      <c r="AN67" s="214">
        <v>2.0699999999999998</v>
      </c>
      <c r="AO67" s="214">
        <v>0.08</v>
      </c>
      <c r="AP67" s="214">
        <f t="shared" ref="AP67:AP112" si="6">AM67*AN67</f>
        <v>2.5398218493951748E-2</v>
      </c>
      <c r="AQ67" s="214">
        <f t="shared" ref="AQ67:AQ112" si="7">AM67*AO67</f>
        <v>9.8157366160200009E-4</v>
      </c>
      <c r="AR67" s="213">
        <v>0.99</v>
      </c>
      <c r="AS67" s="213">
        <v>0.98</v>
      </c>
      <c r="AT67" s="214">
        <f t="shared" ref="AT67:AT112" si="8">AP67*AR67</f>
        <v>2.5144236309012229E-2</v>
      </c>
      <c r="AU67" s="214">
        <f t="shared" ref="AU67:AU112" si="9">AQ67*AS67</f>
        <v>9.6194218836996007E-4</v>
      </c>
    </row>
    <row r="68" spans="1:47" s="210" customFormat="1">
      <c r="A68" s="211">
        <v>36</v>
      </c>
      <c r="B68" s="211" t="s">
        <v>208</v>
      </c>
      <c r="C68" s="211" t="s">
        <v>207</v>
      </c>
      <c r="D68" s="211" t="s">
        <v>52</v>
      </c>
      <c r="E68" s="211" t="s">
        <v>53</v>
      </c>
      <c r="F68" s="211" t="s">
        <v>54</v>
      </c>
      <c r="G68" s="211" t="s">
        <v>55</v>
      </c>
      <c r="H68" s="211"/>
      <c r="I68" s="211" t="s">
        <v>56</v>
      </c>
      <c r="J68" s="211" t="s">
        <v>57</v>
      </c>
      <c r="K68" s="211">
        <v>0</v>
      </c>
      <c r="L68" s="211">
        <v>48</v>
      </c>
      <c r="M68" s="212">
        <v>-81.323160000000001</v>
      </c>
      <c r="N68" s="212">
        <v>28.829719999999998</v>
      </c>
      <c r="O68" s="211" t="s">
        <v>206</v>
      </c>
      <c r="P68" s="211" t="s">
        <v>59</v>
      </c>
      <c r="Q68" s="211" t="s">
        <v>205</v>
      </c>
      <c r="R68" s="212">
        <v>57.73</v>
      </c>
      <c r="S68" s="212">
        <v>50.6</v>
      </c>
      <c r="T68" s="211" t="s">
        <v>61</v>
      </c>
      <c r="U68" s="211"/>
      <c r="V68" s="211"/>
      <c r="W68" s="211"/>
      <c r="X68" s="211"/>
      <c r="Y68" s="211"/>
      <c r="Z68" s="211" t="s">
        <v>204</v>
      </c>
      <c r="AA68" s="211" t="s">
        <v>63</v>
      </c>
      <c r="AB68" s="211" t="s">
        <v>164</v>
      </c>
      <c r="AC68" s="211" t="s">
        <v>203</v>
      </c>
      <c r="AD68" s="211" t="s">
        <v>187</v>
      </c>
      <c r="AE68" s="211">
        <v>4</v>
      </c>
      <c r="AF68" s="211" t="s">
        <v>161</v>
      </c>
      <c r="AG68" s="211">
        <v>4</v>
      </c>
      <c r="AH68" s="211">
        <v>8140</v>
      </c>
      <c r="AI68" s="211">
        <v>8140</v>
      </c>
      <c r="AJ68" s="211">
        <v>564</v>
      </c>
      <c r="AK68" s="212">
        <v>5.3674955099199999E-2</v>
      </c>
      <c r="AL68" s="213">
        <v>1</v>
      </c>
      <c r="AM68" s="214">
        <f t="shared" si="5"/>
        <v>5.3674955099199999E-2</v>
      </c>
      <c r="AN68" s="214">
        <v>11.39</v>
      </c>
      <c r="AO68" s="214">
        <v>1.78</v>
      </c>
      <c r="AP68" s="214">
        <f t="shared" si="6"/>
        <v>0.61135773857988807</v>
      </c>
      <c r="AQ68" s="214">
        <f t="shared" si="7"/>
        <v>9.5541420076575997E-2</v>
      </c>
      <c r="AR68" s="213">
        <v>0.99</v>
      </c>
      <c r="AS68" s="213">
        <v>0.98</v>
      </c>
      <c r="AT68" s="214">
        <f t="shared" si="8"/>
        <v>0.60524416119408919</v>
      </c>
      <c r="AU68" s="214">
        <f t="shared" si="9"/>
        <v>9.3630591675044478E-2</v>
      </c>
    </row>
    <row r="69" spans="1:47" s="210" customFormat="1">
      <c r="A69" s="211">
        <v>36</v>
      </c>
      <c r="B69" s="211" t="s">
        <v>208</v>
      </c>
      <c r="C69" s="211" t="s">
        <v>207</v>
      </c>
      <c r="D69" s="211" t="s">
        <v>52</v>
      </c>
      <c r="E69" s="211" t="s">
        <v>53</v>
      </c>
      <c r="F69" s="211" t="s">
        <v>54</v>
      </c>
      <c r="G69" s="211" t="s">
        <v>55</v>
      </c>
      <c r="H69" s="211"/>
      <c r="I69" s="211" t="s">
        <v>56</v>
      </c>
      <c r="J69" s="211" t="s">
        <v>57</v>
      </c>
      <c r="K69" s="211">
        <v>0</v>
      </c>
      <c r="L69" s="211">
        <v>48</v>
      </c>
      <c r="M69" s="212">
        <v>-81.323160000000001</v>
      </c>
      <c r="N69" s="212">
        <v>28.829719999999998</v>
      </c>
      <c r="O69" s="211" t="s">
        <v>206</v>
      </c>
      <c r="P69" s="211" t="s">
        <v>59</v>
      </c>
      <c r="Q69" s="211" t="s">
        <v>205</v>
      </c>
      <c r="R69" s="212">
        <v>57.73</v>
      </c>
      <c r="S69" s="212">
        <v>50.6</v>
      </c>
      <c r="T69" s="211" t="s">
        <v>61</v>
      </c>
      <c r="U69" s="211"/>
      <c r="V69" s="211"/>
      <c r="W69" s="211"/>
      <c r="X69" s="211"/>
      <c r="Y69" s="211"/>
      <c r="Z69" s="211" t="s">
        <v>204</v>
      </c>
      <c r="AA69" s="211" t="s">
        <v>63</v>
      </c>
      <c r="AB69" s="211" t="s">
        <v>164</v>
      </c>
      <c r="AC69" s="211" t="s">
        <v>203</v>
      </c>
      <c r="AD69" s="211" t="s">
        <v>190</v>
      </c>
      <c r="AE69" s="211">
        <v>9</v>
      </c>
      <c r="AF69" s="211" t="s">
        <v>161</v>
      </c>
      <c r="AG69" s="211">
        <v>4</v>
      </c>
      <c r="AH69" s="211">
        <v>8140</v>
      </c>
      <c r="AI69" s="211">
        <v>8140</v>
      </c>
      <c r="AJ69" s="211">
        <v>664</v>
      </c>
      <c r="AK69" s="212">
        <v>3.5490440295799998E-3</v>
      </c>
      <c r="AL69" s="213">
        <v>1</v>
      </c>
      <c r="AM69" s="214">
        <f t="shared" si="5"/>
        <v>3.5490440295799998E-3</v>
      </c>
      <c r="AN69" s="214">
        <v>8.7747869999999999</v>
      </c>
      <c r="AO69" s="214">
        <v>1.286198</v>
      </c>
      <c r="AP69" s="214">
        <f t="shared" si="6"/>
        <v>3.1142105413186197E-2</v>
      </c>
      <c r="AQ69" s="214">
        <f t="shared" si="7"/>
        <v>4.5647733327577366E-3</v>
      </c>
      <c r="AR69" s="213">
        <v>0.99</v>
      </c>
      <c r="AS69" s="213">
        <v>0.99</v>
      </c>
      <c r="AT69" s="214">
        <f t="shared" si="8"/>
        <v>3.0830684359054335E-2</v>
      </c>
      <c r="AU69" s="214">
        <f t="shared" si="9"/>
        <v>4.5191255994301589E-3</v>
      </c>
    </row>
    <row r="70" spans="1:47" s="210" customFormat="1">
      <c r="A70" s="211">
        <v>36</v>
      </c>
      <c r="B70" s="211" t="s">
        <v>208</v>
      </c>
      <c r="C70" s="211" t="s">
        <v>207</v>
      </c>
      <c r="D70" s="211" t="s">
        <v>52</v>
      </c>
      <c r="E70" s="211" t="s">
        <v>53</v>
      </c>
      <c r="F70" s="211" t="s">
        <v>54</v>
      </c>
      <c r="G70" s="211" t="s">
        <v>55</v>
      </c>
      <c r="H70" s="211"/>
      <c r="I70" s="211" t="s">
        <v>56</v>
      </c>
      <c r="J70" s="211" t="s">
        <v>57</v>
      </c>
      <c r="K70" s="211">
        <v>0</v>
      </c>
      <c r="L70" s="211">
        <v>48</v>
      </c>
      <c r="M70" s="212">
        <v>-81.323160000000001</v>
      </c>
      <c r="N70" s="212">
        <v>28.829719999999998</v>
      </c>
      <c r="O70" s="211" t="s">
        <v>206</v>
      </c>
      <c r="P70" s="211" t="s">
        <v>59</v>
      </c>
      <c r="Q70" s="211" t="s">
        <v>205</v>
      </c>
      <c r="R70" s="212">
        <v>57.73</v>
      </c>
      <c r="S70" s="212">
        <v>50.6</v>
      </c>
      <c r="T70" s="211" t="s">
        <v>61</v>
      </c>
      <c r="U70" s="211"/>
      <c r="V70" s="211"/>
      <c r="W70" s="211"/>
      <c r="X70" s="211"/>
      <c r="Y70" s="211"/>
      <c r="Z70" s="211" t="s">
        <v>204</v>
      </c>
      <c r="AA70" s="211" t="s">
        <v>63</v>
      </c>
      <c r="AB70" s="211" t="s">
        <v>164</v>
      </c>
      <c r="AC70" s="211" t="s">
        <v>203</v>
      </c>
      <c r="AD70" s="211" t="s">
        <v>187</v>
      </c>
      <c r="AE70" s="211">
        <v>4</v>
      </c>
      <c r="AF70" s="211" t="s">
        <v>202</v>
      </c>
      <c r="AG70" s="211">
        <v>12</v>
      </c>
      <c r="AH70" s="211">
        <v>5200</v>
      </c>
      <c r="AI70" s="211">
        <v>5200</v>
      </c>
      <c r="AJ70" s="211">
        <v>572</v>
      </c>
      <c r="AK70" s="212">
        <v>3.36685445594E-3</v>
      </c>
      <c r="AL70" s="213">
        <v>0</v>
      </c>
      <c r="AM70" s="214">
        <f t="shared" si="5"/>
        <v>0</v>
      </c>
      <c r="AN70" s="214">
        <v>0</v>
      </c>
      <c r="AO70" s="214">
        <v>0</v>
      </c>
      <c r="AP70" s="214">
        <f t="shared" si="6"/>
        <v>0</v>
      </c>
      <c r="AQ70" s="214">
        <f t="shared" si="7"/>
        <v>0</v>
      </c>
      <c r="AR70" s="213">
        <v>0.99</v>
      </c>
      <c r="AS70" s="213">
        <v>0.98</v>
      </c>
      <c r="AT70" s="214">
        <f t="shared" si="8"/>
        <v>0</v>
      </c>
      <c r="AU70" s="214">
        <f t="shared" si="9"/>
        <v>0</v>
      </c>
    </row>
    <row r="71" spans="1:47" s="210" customFormat="1">
      <c r="A71" s="211">
        <v>36</v>
      </c>
      <c r="B71" s="211" t="s">
        <v>208</v>
      </c>
      <c r="C71" s="211" t="s">
        <v>207</v>
      </c>
      <c r="D71" s="211" t="s">
        <v>52</v>
      </c>
      <c r="E71" s="211" t="s">
        <v>53</v>
      </c>
      <c r="F71" s="211" t="s">
        <v>54</v>
      </c>
      <c r="G71" s="211" t="s">
        <v>55</v>
      </c>
      <c r="H71" s="211"/>
      <c r="I71" s="211" t="s">
        <v>56</v>
      </c>
      <c r="J71" s="211" t="s">
        <v>57</v>
      </c>
      <c r="K71" s="211">
        <v>0</v>
      </c>
      <c r="L71" s="211">
        <v>48</v>
      </c>
      <c r="M71" s="212">
        <v>-81.323160000000001</v>
      </c>
      <c r="N71" s="212">
        <v>28.829719999999998</v>
      </c>
      <c r="O71" s="211" t="s">
        <v>206</v>
      </c>
      <c r="P71" s="211" t="s">
        <v>59</v>
      </c>
      <c r="Q71" s="211" t="s">
        <v>205</v>
      </c>
      <c r="R71" s="212">
        <v>57.73</v>
      </c>
      <c r="S71" s="212">
        <v>50.6</v>
      </c>
      <c r="T71" s="211" t="s">
        <v>61</v>
      </c>
      <c r="U71" s="211"/>
      <c r="V71" s="211"/>
      <c r="W71" s="211"/>
      <c r="X71" s="211"/>
      <c r="Y71" s="211"/>
      <c r="Z71" s="211" t="s">
        <v>204</v>
      </c>
      <c r="AA71" s="211" t="s">
        <v>63</v>
      </c>
      <c r="AB71" s="211" t="s">
        <v>164</v>
      </c>
      <c r="AC71" s="211" t="s">
        <v>203</v>
      </c>
      <c r="AD71" s="211" t="s">
        <v>187</v>
      </c>
      <c r="AE71" s="211">
        <v>4</v>
      </c>
      <c r="AF71" s="211" t="s">
        <v>202</v>
      </c>
      <c r="AG71" s="211">
        <v>12</v>
      </c>
      <c r="AH71" s="211">
        <v>5200</v>
      </c>
      <c r="AI71" s="211">
        <v>5200</v>
      </c>
      <c r="AJ71" s="211">
        <v>572</v>
      </c>
      <c r="AK71" s="212">
        <v>6.7941494519299997E-3</v>
      </c>
      <c r="AL71" s="213">
        <v>0</v>
      </c>
      <c r="AM71" s="214">
        <f t="shared" si="5"/>
        <v>0</v>
      </c>
      <c r="AN71" s="214">
        <v>0</v>
      </c>
      <c r="AO71" s="214">
        <v>0</v>
      </c>
      <c r="AP71" s="214">
        <f t="shared" si="6"/>
        <v>0</v>
      </c>
      <c r="AQ71" s="214">
        <f t="shared" si="7"/>
        <v>0</v>
      </c>
      <c r="AR71" s="213">
        <v>0.99</v>
      </c>
      <c r="AS71" s="213">
        <v>0.98</v>
      </c>
      <c r="AT71" s="214">
        <f t="shared" si="8"/>
        <v>0</v>
      </c>
      <c r="AU71" s="214">
        <f t="shared" si="9"/>
        <v>0</v>
      </c>
    </row>
    <row r="72" spans="1:47" s="210" customFormat="1">
      <c r="A72" s="211">
        <v>36</v>
      </c>
      <c r="B72" s="211" t="s">
        <v>208</v>
      </c>
      <c r="C72" s="211" t="s">
        <v>207</v>
      </c>
      <c r="D72" s="211" t="s">
        <v>52</v>
      </c>
      <c r="E72" s="211" t="s">
        <v>53</v>
      </c>
      <c r="F72" s="211" t="s">
        <v>54</v>
      </c>
      <c r="G72" s="211" t="s">
        <v>55</v>
      </c>
      <c r="H72" s="211"/>
      <c r="I72" s="211" t="s">
        <v>56</v>
      </c>
      <c r="J72" s="211" t="s">
        <v>57</v>
      </c>
      <c r="K72" s="211">
        <v>0</v>
      </c>
      <c r="L72" s="211">
        <v>48</v>
      </c>
      <c r="M72" s="212">
        <v>-81.323160000000001</v>
      </c>
      <c r="N72" s="212">
        <v>28.829719999999998</v>
      </c>
      <c r="O72" s="211" t="s">
        <v>206</v>
      </c>
      <c r="P72" s="211" t="s">
        <v>59</v>
      </c>
      <c r="Q72" s="211" t="s">
        <v>205</v>
      </c>
      <c r="R72" s="212">
        <v>57.73</v>
      </c>
      <c r="S72" s="212">
        <v>50.6</v>
      </c>
      <c r="T72" s="211" t="s">
        <v>61</v>
      </c>
      <c r="U72" s="211"/>
      <c r="V72" s="211"/>
      <c r="W72" s="211"/>
      <c r="X72" s="211"/>
      <c r="Y72" s="211"/>
      <c r="Z72" s="211" t="s">
        <v>204</v>
      </c>
      <c r="AA72" s="211" t="s">
        <v>63</v>
      </c>
      <c r="AB72" s="211" t="s">
        <v>164</v>
      </c>
      <c r="AC72" s="211" t="s">
        <v>203</v>
      </c>
      <c r="AD72" s="211" t="s">
        <v>190</v>
      </c>
      <c r="AE72" s="211">
        <v>9</v>
      </c>
      <c r="AF72" s="211" t="s">
        <v>201</v>
      </c>
      <c r="AG72" s="211">
        <v>13</v>
      </c>
      <c r="AH72" s="211">
        <v>6170</v>
      </c>
      <c r="AI72" s="211">
        <v>6170</v>
      </c>
      <c r="AJ72" s="211">
        <v>673</v>
      </c>
      <c r="AK72" s="212">
        <v>8.5399247199699994E-3</v>
      </c>
      <c r="AL72" s="213">
        <v>0.68</v>
      </c>
      <c r="AM72" s="214">
        <f t="shared" si="5"/>
        <v>5.8071488095796002E-3</v>
      </c>
      <c r="AN72" s="214">
        <v>1.9275119999999999</v>
      </c>
      <c r="AO72" s="214">
        <v>6.8794999999999995E-2</v>
      </c>
      <c r="AP72" s="214">
        <f t="shared" si="6"/>
        <v>1.1193349016250393E-2</v>
      </c>
      <c r="AQ72" s="214">
        <f t="shared" si="7"/>
        <v>3.9950280235502859E-4</v>
      </c>
      <c r="AR72" s="213">
        <v>0.99</v>
      </c>
      <c r="AS72" s="213">
        <v>0.99</v>
      </c>
      <c r="AT72" s="214">
        <f t="shared" si="8"/>
        <v>1.1081415526087889E-2</v>
      </c>
      <c r="AU72" s="214">
        <f t="shared" si="9"/>
        <v>3.955077743314783E-4</v>
      </c>
    </row>
    <row r="73" spans="1:47" s="210" customFormat="1">
      <c r="A73" s="211">
        <v>36</v>
      </c>
      <c r="B73" s="211" t="s">
        <v>208</v>
      </c>
      <c r="C73" s="211" t="s">
        <v>207</v>
      </c>
      <c r="D73" s="211" t="s">
        <v>52</v>
      </c>
      <c r="E73" s="211" t="s">
        <v>53</v>
      </c>
      <c r="F73" s="211" t="s">
        <v>54</v>
      </c>
      <c r="G73" s="211" t="s">
        <v>55</v>
      </c>
      <c r="H73" s="211"/>
      <c r="I73" s="211" t="s">
        <v>56</v>
      </c>
      <c r="J73" s="211" t="s">
        <v>57</v>
      </c>
      <c r="K73" s="211">
        <v>0</v>
      </c>
      <c r="L73" s="211">
        <v>48</v>
      </c>
      <c r="M73" s="212">
        <v>-81.323160000000001</v>
      </c>
      <c r="N73" s="212">
        <v>28.829719999999998</v>
      </c>
      <c r="O73" s="211" t="s">
        <v>206</v>
      </c>
      <c r="P73" s="211" t="s">
        <v>59</v>
      </c>
      <c r="Q73" s="211" t="s">
        <v>205</v>
      </c>
      <c r="R73" s="212">
        <v>57.73</v>
      </c>
      <c r="S73" s="212">
        <v>50.6</v>
      </c>
      <c r="T73" s="211" t="s">
        <v>61</v>
      </c>
      <c r="U73" s="211"/>
      <c r="V73" s="211"/>
      <c r="W73" s="211"/>
      <c r="X73" s="211"/>
      <c r="Y73" s="211"/>
      <c r="Z73" s="211" t="s">
        <v>204</v>
      </c>
      <c r="AA73" s="211" t="s">
        <v>63</v>
      </c>
      <c r="AB73" s="211" t="s">
        <v>164</v>
      </c>
      <c r="AC73" s="211" t="s">
        <v>203</v>
      </c>
      <c r="AD73" s="211" t="s">
        <v>187</v>
      </c>
      <c r="AE73" s="211">
        <v>4</v>
      </c>
      <c r="AF73" s="211" t="s">
        <v>161</v>
      </c>
      <c r="AG73" s="211">
        <v>4</v>
      </c>
      <c r="AH73" s="211">
        <v>8140</v>
      </c>
      <c r="AI73" s="211">
        <v>8140</v>
      </c>
      <c r="AJ73" s="211">
        <v>564</v>
      </c>
      <c r="AK73" s="212">
        <v>1.4213840627400001</v>
      </c>
      <c r="AL73" s="213">
        <v>1</v>
      </c>
      <c r="AM73" s="214">
        <f t="shared" si="5"/>
        <v>1.4213840627400001</v>
      </c>
      <c r="AN73" s="214">
        <v>11.39</v>
      </c>
      <c r="AO73" s="214">
        <v>1.78</v>
      </c>
      <c r="AP73" s="214">
        <f t="shared" si="6"/>
        <v>16.189564474608602</v>
      </c>
      <c r="AQ73" s="214">
        <f t="shared" si="7"/>
        <v>2.5300636316772001</v>
      </c>
      <c r="AR73" s="213">
        <v>0.99</v>
      </c>
      <c r="AS73" s="213">
        <v>0.98</v>
      </c>
      <c r="AT73" s="214">
        <f t="shared" si="8"/>
        <v>16.027668829862517</v>
      </c>
      <c r="AU73" s="214">
        <f t="shared" si="9"/>
        <v>2.479462359043656</v>
      </c>
    </row>
    <row r="74" spans="1:47" s="210" customFormat="1">
      <c r="A74" s="211">
        <v>36</v>
      </c>
      <c r="B74" s="211" t="s">
        <v>208</v>
      </c>
      <c r="C74" s="211" t="s">
        <v>207</v>
      </c>
      <c r="D74" s="211" t="s">
        <v>52</v>
      </c>
      <c r="E74" s="211" t="s">
        <v>53</v>
      </c>
      <c r="F74" s="211" t="s">
        <v>54</v>
      </c>
      <c r="G74" s="211" t="s">
        <v>55</v>
      </c>
      <c r="H74" s="211"/>
      <c r="I74" s="211" t="s">
        <v>56</v>
      </c>
      <c r="J74" s="211" t="s">
        <v>57</v>
      </c>
      <c r="K74" s="211">
        <v>0</v>
      </c>
      <c r="L74" s="211">
        <v>48</v>
      </c>
      <c r="M74" s="212">
        <v>-81.323160000000001</v>
      </c>
      <c r="N74" s="212">
        <v>28.829719999999998</v>
      </c>
      <c r="O74" s="211" t="s">
        <v>206</v>
      </c>
      <c r="P74" s="211" t="s">
        <v>59</v>
      </c>
      <c r="Q74" s="211" t="s">
        <v>205</v>
      </c>
      <c r="R74" s="212">
        <v>57.73</v>
      </c>
      <c r="S74" s="212">
        <v>50.6</v>
      </c>
      <c r="T74" s="211" t="s">
        <v>61</v>
      </c>
      <c r="U74" s="211"/>
      <c r="V74" s="211"/>
      <c r="W74" s="211"/>
      <c r="X74" s="211"/>
      <c r="Y74" s="211"/>
      <c r="Z74" s="211" t="s">
        <v>204</v>
      </c>
      <c r="AA74" s="211" t="s">
        <v>63</v>
      </c>
      <c r="AB74" s="211" t="s">
        <v>164</v>
      </c>
      <c r="AC74" s="211" t="s">
        <v>203</v>
      </c>
      <c r="AD74" s="211" t="s">
        <v>190</v>
      </c>
      <c r="AE74" s="211">
        <v>9</v>
      </c>
      <c r="AF74" s="211" t="s">
        <v>161</v>
      </c>
      <c r="AG74" s="211">
        <v>4</v>
      </c>
      <c r="AH74" s="211">
        <v>8140</v>
      </c>
      <c r="AI74" s="211">
        <v>8140</v>
      </c>
      <c r="AJ74" s="211">
        <v>664</v>
      </c>
      <c r="AK74" s="212">
        <v>0.20803401474800001</v>
      </c>
      <c r="AL74" s="213">
        <v>1</v>
      </c>
      <c r="AM74" s="214">
        <f t="shared" si="5"/>
        <v>0.20803401474800001</v>
      </c>
      <c r="AN74" s="214">
        <v>8.7747869999999999</v>
      </c>
      <c r="AO74" s="214">
        <v>1.286198</v>
      </c>
      <c r="AP74" s="214">
        <f t="shared" si="6"/>
        <v>1.8254541681685588</v>
      </c>
      <c r="AQ74" s="214">
        <f t="shared" si="7"/>
        <v>0.26757293370084811</v>
      </c>
      <c r="AR74" s="213">
        <v>0.99</v>
      </c>
      <c r="AS74" s="213">
        <v>0.99</v>
      </c>
      <c r="AT74" s="214">
        <f t="shared" si="8"/>
        <v>1.8071996264868733</v>
      </c>
      <c r="AU74" s="214">
        <f t="shared" si="9"/>
        <v>0.26489720436383962</v>
      </c>
    </row>
    <row r="75" spans="1:47" s="210" customFormat="1">
      <c r="A75" s="211">
        <v>36</v>
      </c>
      <c r="B75" s="211" t="s">
        <v>208</v>
      </c>
      <c r="C75" s="211" t="s">
        <v>207</v>
      </c>
      <c r="D75" s="211" t="s">
        <v>52</v>
      </c>
      <c r="E75" s="211" t="s">
        <v>53</v>
      </c>
      <c r="F75" s="211" t="s">
        <v>54</v>
      </c>
      <c r="G75" s="211" t="s">
        <v>55</v>
      </c>
      <c r="H75" s="211"/>
      <c r="I75" s="211" t="s">
        <v>56</v>
      </c>
      <c r="J75" s="211" t="s">
        <v>57</v>
      </c>
      <c r="K75" s="211">
        <v>0</v>
      </c>
      <c r="L75" s="211">
        <v>48</v>
      </c>
      <c r="M75" s="212">
        <v>-81.323160000000001</v>
      </c>
      <c r="N75" s="212">
        <v>28.829719999999998</v>
      </c>
      <c r="O75" s="211" t="s">
        <v>206</v>
      </c>
      <c r="P75" s="211" t="s">
        <v>59</v>
      </c>
      <c r="Q75" s="211" t="s">
        <v>205</v>
      </c>
      <c r="R75" s="212">
        <v>57.73</v>
      </c>
      <c r="S75" s="212">
        <v>50.6</v>
      </c>
      <c r="T75" s="211" t="s">
        <v>61</v>
      </c>
      <c r="U75" s="211"/>
      <c r="V75" s="211"/>
      <c r="W75" s="211"/>
      <c r="X75" s="211"/>
      <c r="Y75" s="211"/>
      <c r="Z75" s="211" t="s">
        <v>204</v>
      </c>
      <c r="AA75" s="211" t="s">
        <v>63</v>
      </c>
      <c r="AB75" s="211" t="s">
        <v>164</v>
      </c>
      <c r="AC75" s="211" t="s">
        <v>203</v>
      </c>
      <c r="AD75" s="211" t="s">
        <v>187</v>
      </c>
      <c r="AE75" s="211">
        <v>4</v>
      </c>
      <c r="AF75" s="211" t="s">
        <v>172</v>
      </c>
      <c r="AG75" s="211">
        <v>6</v>
      </c>
      <c r="AH75" s="211">
        <v>8120</v>
      </c>
      <c r="AI75" s="211">
        <v>8120</v>
      </c>
      <c r="AJ75" s="211">
        <v>566</v>
      </c>
      <c r="AK75" s="212">
        <v>3.8599185437500003E-4</v>
      </c>
      <c r="AL75" s="213">
        <v>1</v>
      </c>
      <c r="AM75" s="214">
        <f t="shared" si="5"/>
        <v>3.8599185437500003E-4</v>
      </c>
      <c r="AN75" s="214">
        <v>4.6100000000000003</v>
      </c>
      <c r="AO75" s="214">
        <v>0.18</v>
      </c>
      <c r="AP75" s="214">
        <f t="shared" si="6"/>
        <v>1.7794224486687503E-3</v>
      </c>
      <c r="AQ75" s="214">
        <f t="shared" si="7"/>
        <v>6.9478533787500001E-5</v>
      </c>
      <c r="AR75" s="213">
        <v>0.99</v>
      </c>
      <c r="AS75" s="213">
        <v>0.98</v>
      </c>
      <c r="AT75" s="214">
        <f t="shared" si="8"/>
        <v>1.7616282241820628E-3</v>
      </c>
      <c r="AU75" s="214">
        <f t="shared" si="9"/>
        <v>6.8088963111749996E-5</v>
      </c>
    </row>
    <row r="76" spans="1:47" s="210" customFormat="1">
      <c r="A76" s="211">
        <v>36</v>
      </c>
      <c r="B76" s="211" t="s">
        <v>208</v>
      </c>
      <c r="C76" s="211" t="s">
        <v>207</v>
      </c>
      <c r="D76" s="211" t="s">
        <v>52</v>
      </c>
      <c r="E76" s="211" t="s">
        <v>53</v>
      </c>
      <c r="F76" s="211" t="s">
        <v>54</v>
      </c>
      <c r="G76" s="211" t="s">
        <v>55</v>
      </c>
      <c r="H76" s="211"/>
      <c r="I76" s="211" t="s">
        <v>56</v>
      </c>
      <c r="J76" s="211" t="s">
        <v>57</v>
      </c>
      <c r="K76" s="211">
        <v>0</v>
      </c>
      <c r="L76" s="211">
        <v>48</v>
      </c>
      <c r="M76" s="212">
        <v>-81.323160000000001</v>
      </c>
      <c r="N76" s="212">
        <v>28.829719999999998</v>
      </c>
      <c r="O76" s="211" t="s">
        <v>206</v>
      </c>
      <c r="P76" s="211" t="s">
        <v>59</v>
      </c>
      <c r="Q76" s="211" t="s">
        <v>205</v>
      </c>
      <c r="R76" s="212">
        <v>57.73</v>
      </c>
      <c r="S76" s="212">
        <v>50.6</v>
      </c>
      <c r="T76" s="211" t="s">
        <v>61</v>
      </c>
      <c r="U76" s="211"/>
      <c r="V76" s="211"/>
      <c r="W76" s="211"/>
      <c r="X76" s="211"/>
      <c r="Y76" s="211"/>
      <c r="Z76" s="211" t="s">
        <v>204</v>
      </c>
      <c r="AA76" s="211" t="s">
        <v>63</v>
      </c>
      <c r="AB76" s="211" t="s">
        <v>164</v>
      </c>
      <c r="AC76" s="211" t="s">
        <v>203</v>
      </c>
      <c r="AD76" s="211" t="s">
        <v>187</v>
      </c>
      <c r="AE76" s="211">
        <v>4</v>
      </c>
      <c r="AF76" s="211" t="s">
        <v>161</v>
      </c>
      <c r="AG76" s="211">
        <v>4</v>
      </c>
      <c r="AH76" s="211">
        <v>1400</v>
      </c>
      <c r="AI76" s="211">
        <v>1400</v>
      </c>
      <c r="AJ76" s="211">
        <v>564</v>
      </c>
      <c r="AK76" s="212">
        <v>2.05578476468E-2</v>
      </c>
      <c r="AL76" s="213">
        <v>1</v>
      </c>
      <c r="AM76" s="214">
        <f t="shared" si="5"/>
        <v>2.05578476468E-2</v>
      </c>
      <c r="AN76" s="214">
        <v>11.39</v>
      </c>
      <c r="AO76" s="214">
        <v>1.78</v>
      </c>
      <c r="AP76" s="214">
        <f t="shared" si="6"/>
        <v>0.23415388469705201</v>
      </c>
      <c r="AQ76" s="214">
        <f t="shared" si="7"/>
        <v>3.6592968811304E-2</v>
      </c>
      <c r="AR76" s="213">
        <v>0.99</v>
      </c>
      <c r="AS76" s="213">
        <v>0.98</v>
      </c>
      <c r="AT76" s="214">
        <f t="shared" si="8"/>
        <v>0.23181234585008148</v>
      </c>
      <c r="AU76" s="214">
        <f t="shared" si="9"/>
        <v>3.586110943507792E-2</v>
      </c>
    </row>
    <row r="77" spans="1:47" s="210" customFormat="1">
      <c r="A77" s="211">
        <v>36</v>
      </c>
      <c r="B77" s="211" t="s">
        <v>208</v>
      </c>
      <c r="C77" s="211" t="s">
        <v>207</v>
      </c>
      <c r="D77" s="211" t="s">
        <v>52</v>
      </c>
      <c r="E77" s="211" t="s">
        <v>53</v>
      </c>
      <c r="F77" s="211" t="s">
        <v>54</v>
      </c>
      <c r="G77" s="211" t="s">
        <v>55</v>
      </c>
      <c r="H77" s="211"/>
      <c r="I77" s="211" t="s">
        <v>56</v>
      </c>
      <c r="J77" s="211" t="s">
        <v>57</v>
      </c>
      <c r="K77" s="211">
        <v>0</v>
      </c>
      <c r="L77" s="211">
        <v>48</v>
      </c>
      <c r="M77" s="212">
        <v>-81.323160000000001</v>
      </c>
      <c r="N77" s="212">
        <v>28.829719999999998</v>
      </c>
      <c r="O77" s="211" t="s">
        <v>206</v>
      </c>
      <c r="P77" s="211" t="s">
        <v>59</v>
      </c>
      <c r="Q77" s="211" t="s">
        <v>205</v>
      </c>
      <c r="R77" s="212">
        <v>57.73</v>
      </c>
      <c r="S77" s="212">
        <v>50.6</v>
      </c>
      <c r="T77" s="211" t="s">
        <v>61</v>
      </c>
      <c r="U77" s="211"/>
      <c r="V77" s="211"/>
      <c r="W77" s="211"/>
      <c r="X77" s="211"/>
      <c r="Y77" s="211"/>
      <c r="Z77" s="211" t="s">
        <v>204</v>
      </c>
      <c r="AA77" s="211" t="s">
        <v>63</v>
      </c>
      <c r="AB77" s="211" t="s">
        <v>164</v>
      </c>
      <c r="AC77" s="211" t="s">
        <v>203</v>
      </c>
      <c r="AD77" s="211" t="s">
        <v>187</v>
      </c>
      <c r="AE77" s="211">
        <v>4</v>
      </c>
      <c r="AF77" s="211" t="s">
        <v>172</v>
      </c>
      <c r="AG77" s="211">
        <v>6</v>
      </c>
      <c r="AH77" s="211">
        <v>7400</v>
      </c>
      <c r="AI77" s="211">
        <v>7400</v>
      </c>
      <c r="AJ77" s="211">
        <v>566</v>
      </c>
      <c r="AK77" s="212">
        <v>1.55443466973E-2</v>
      </c>
      <c r="AL77" s="213">
        <v>1</v>
      </c>
      <c r="AM77" s="214">
        <f t="shared" si="5"/>
        <v>1.55443466973E-2</v>
      </c>
      <c r="AN77" s="214">
        <v>4.6100000000000003</v>
      </c>
      <c r="AO77" s="214">
        <v>0.18</v>
      </c>
      <c r="AP77" s="214">
        <f t="shared" si="6"/>
        <v>7.1659438274552997E-2</v>
      </c>
      <c r="AQ77" s="214">
        <f t="shared" si="7"/>
        <v>2.7979824055139996E-3</v>
      </c>
      <c r="AR77" s="213">
        <v>0.99</v>
      </c>
      <c r="AS77" s="213">
        <v>0.98</v>
      </c>
      <c r="AT77" s="214">
        <f t="shared" si="8"/>
        <v>7.0942843891807467E-2</v>
      </c>
      <c r="AU77" s="214">
        <f t="shared" si="9"/>
        <v>2.7420227574037194E-3</v>
      </c>
    </row>
    <row r="78" spans="1:47" s="210" customFormat="1">
      <c r="A78" s="211">
        <v>36</v>
      </c>
      <c r="B78" s="211" t="s">
        <v>208</v>
      </c>
      <c r="C78" s="211" t="s">
        <v>207</v>
      </c>
      <c r="D78" s="211" t="s">
        <v>52</v>
      </c>
      <c r="E78" s="211" t="s">
        <v>53</v>
      </c>
      <c r="F78" s="211" t="s">
        <v>54</v>
      </c>
      <c r="G78" s="211" t="s">
        <v>55</v>
      </c>
      <c r="H78" s="211"/>
      <c r="I78" s="211" t="s">
        <v>56</v>
      </c>
      <c r="J78" s="211" t="s">
        <v>57</v>
      </c>
      <c r="K78" s="211">
        <v>0</v>
      </c>
      <c r="L78" s="211">
        <v>48</v>
      </c>
      <c r="M78" s="212">
        <v>-81.323160000000001</v>
      </c>
      <c r="N78" s="212">
        <v>28.829719999999998</v>
      </c>
      <c r="O78" s="211" t="s">
        <v>206</v>
      </c>
      <c r="P78" s="211" t="s">
        <v>59</v>
      </c>
      <c r="Q78" s="211" t="s">
        <v>205</v>
      </c>
      <c r="R78" s="212">
        <v>57.73</v>
      </c>
      <c r="S78" s="212">
        <v>50.6</v>
      </c>
      <c r="T78" s="211" t="s">
        <v>61</v>
      </c>
      <c r="U78" s="211"/>
      <c r="V78" s="211"/>
      <c r="W78" s="211"/>
      <c r="X78" s="211"/>
      <c r="Y78" s="211"/>
      <c r="Z78" s="211" t="s">
        <v>204</v>
      </c>
      <c r="AA78" s="211" t="s">
        <v>63</v>
      </c>
      <c r="AB78" s="211" t="s">
        <v>164</v>
      </c>
      <c r="AC78" s="211" t="s">
        <v>203</v>
      </c>
      <c r="AD78" s="211" t="s">
        <v>187</v>
      </c>
      <c r="AE78" s="211">
        <v>4</v>
      </c>
      <c r="AF78" s="211" t="s">
        <v>172</v>
      </c>
      <c r="AG78" s="211">
        <v>6</v>
      </c>
      <c r="AH78" s="211">
        <v>7400</v>
      </c>
      <c r="AI78" s="211">
        <v>7400</v>
      </c>
      <c r="AJ78" s="211">
        <v>566</v>
      </c>
      <c r="AK78" s="212">
        <v>1.0606280876100001E-2</v>
      </c>
      <c r="AL78" s="213">
        <v>1</v>
      </c>
      <c r="AM78" s="214">
        <f t="shared" si="5"/>
        <v>1.0606280876100001E-2</v>
      </c>
      <c r="AN78" s="214">
        <v>4.6100000000000003</v>
      </c>
      <c r="AO78" s="214">
        <v>0.18</v>
      </c>
      <c r="AP78" s="214">
        <f t="shared" si="6"/>
        <v>4.889495483882101E-2</v>
      </c>
      <c r="AQ78" s="214">
        <f t="shared" si="7"/>
        <v>1.909130557698E-3</v>
      </c>
      <c r="AR78" s="213">
        <v>0.99</v>
      </c>
      <c r="AS78" s="213">
        <v>0.98</v>
      </c>
      <c r="AT78" s="214">
        <f t="shared" si="8"/>
        <v>4.8406005290432798E-2</v>
      </c>
      <c r="AU78" s="214">
        <f t="shared" si="9"/>
        <v>1.87094794654404E-3</v>
      </c>
    </row>
    <row r="79" spans="1:47" s="210" customFormat="1">
      <c r="A79" s="211">
        <v>36</v>
      </c>
      <c r="B79" s="211" t="s">
        <v>208</v>
      </c>
      <c r="C79" s="211" t="s">
        <v>207</v>
      </c>
      <c r="D79" s="211" t="s">
        <v>52</v>
      </c>
      <c r="E79" s="211" t="s">
        <v>53</v>
      </c>
      <c r="F79" s="211" t="s">
        <v>54</v>
      </c>
      <c r="G79" s="211" t="s">
        <v>55</v>
      </c>
      <c r="H79" s="211"/>
      <c r="I79" s="211" t="s">
        <v>56</v>
      </c>
      <c r="J79" s="211" t="s">
        <v>57</v>
      </c>
      <c r="K79" s="211">
        <v>0</v>
      </c>
      <c r="L79" s="211">
        <v>48</v>
      </c>
      <c r="M79" s="212">
        <v>-81.323160000000001</v>
      </c>
      <c r="N79" s="212">
        <v>28.829719999999998</v>
      </c>
      <c r="O79" s="211" t="s">
        <v>206</v>
      </c>
      <c r="P79" s="211" t="s">
        <v>59</v>
      </c>
      <c r="Q79" s="211" t="s">
        <v>205</v>
      </c>
      <c r="R79" s="212">
        <v>57.73</v>
      </c>
      <c r="S79" s="212">
        <v>50.6</v>
      </c>
      <c r="T79" s="211" t="s">
        <v>61</v>
      </c>
      <c r="U79" s="211"/>
      <c r="V79" s="211"/>
      <c r="W79" s="211"/>
      <c r="X79" s="211"/>
      <c r="Y79" s="211"/>
      <c r="Z79" s="211" t="s">
        <v>204</v>
      </c>
      <c r="AA79" s="211" t="s">
        <v>63</v>
      </c>
      <c r="AB79" s="211" t="s">
        <v>164</v>
      </c>
      <c r="AC79" s="211" t="s">
        <v>203</v>
      </c>
      <c r="AD79" s="211" t="s">
        <v>187</v>
      </c>
      <c r="AE79" s="211">
        <v>4</v>
      </c>
      <c r="AF79" s="211" t="s">
        <v>161</v>
      </c>
      <c r="AG79" s="211">
        <v>4</v>
      </c>
      <c r="AH79" s="211">
        <v>8140</v>
      </c>
      <c r="AI79" s="211">
        <v>8140</v>
      </c>
      <c r="AJ79" s="211">
        <v>564</v>
      </c>
      <c r="AK79" s="212">
        <v>0.52769755236500004</v>
      </c>
      <c r="AL79" s="213">
        <v>1</v>
      </c>
      <c r="AM79" s="214">
        <f t="shared" si="5"/>
        <v>0.52769755236500004</v>
      </c>
      <c r="AN79" s="214">
        <v>11.39</v>
      </c>
      <c r="AO79" s="214">
        <v>1.78</v>
      </c>
      <c r="AP79" s="214">
        <f t="shared" si="6"/>
        <v>6.0104751214373504</v>
      </c>
      <c r="AQ79" s="214">
        <f t="shared" si="7"/>
        <v>0.93930164320970011</v>
      </c>
      <c r="AR79" s="213">
        <v>0.99</v>
      </c>
      <c r="AS79" s="213">
        <v>0.98</v>
      </c>
      <c r="AT79" s="214">
        <f t="shared" si="8"/>
        <v>5.9503703702229771</v>
      </c>
      <c r="AU79" s="214">
        <f t="shared" si="9"/>
        <v>0.92051561034550611</v>
      </c>
    </row>
    <row r="80" spans="1:47" s="210" customFormat="1">
      <c r="A80" s="211">
        <v>36</v>
      </c>
      <c r="B80" s="211" t="s">
        <v>208</v>
      </c>
      <c r="C80" s="211" t="s">
        <v>207</v>
      </c>
      <c r="D80" s="211" t="s">
        <v>52</v>
      </c>
      <c r="E80" s="211" t="s">
        <v>53</v>
      </c>
      <c r="F80" s="211" t="s">
        <v>54</v>
      </c>
      <c r="G80" s="211" t="s">
        <v>55</v>
      </c>
      <c r="H80" s="211"/>
      <c r="I80" s="211" t="s">
        <v>56</v>
      </c>
      <c r="J80" s="211" t="s">
        <v>57</v>
      </c>
      <c r="K80" s="211">
        <v>0</v>
      </c>
      <c r="L80" s="211">
        <v>48</v>
      </c>
      <c r="M80" s="212">
        <v>-81.323160000000001</v>
      </c>
      <c r="N80" s="212">
        <v>28.829719999999998</v>
      </c>
      <c r="O80" s="211" t="s">
        <v>206</v>
      </c>
      <c r="P80" s="211" t="s">
        <v>59</v>
      </c>
      <c r="Q80" s="211" t="s">
        <v>205</v>
      </c>
      <c r="R80" s="212">
        <v>57.73</v>
      </c>
      <c r="S80" s="212">
        <v>50.6</v>
      </c>
      <c r="T80" s="211" t="s">
        <v>61</v>
      </c>
      <c r="U80" s="211"/>
      <c r="V80" s="211"/>
      <c r="W80" s="211"/>
      <c r="X80" s="211"/>
      <c r="Y80" s="211"/>
      <c r="Z80" s="211" t="s">
        <v>204</v>
      </c>
      <c r="AA80" s="211" t="s">
        <v>63</v>
      </c>
      <c r="AB80" s="211" t="s">
        <v>164</v>
      </c>
      <c r="AC80" s="211" t="s">
        <v>203</v>
      </c>
      <c r="AD80" s="211" t="s">
        <v>190</v>
      </c>
      <c r="AE80" s="211">
        <v>9</v>
      </c>
      <c r="AF80" s="211" t="s">
        <v>161</v>
      </c>
      <c r="AG80" s="211">
        <v>4</v>
      </c>
      <c r="AH80" s="211">
        <v>8140</v>
      </c>
      <c r="AI80" s="211">
        <v>8140</v>
      </c>
      <c r="AJ80" s="211">
        <v>664</v>
      </c>
      <c r="AK80" s="212">
        <v>7.2559728985199995E-2</v>
      </c>
      <c r="AL80" s="213">
        <v>1</v>
      </c>
      <c r="AM80" s="214">
        <f t="shared" si="5"/>
        <v>7.2559728985199995E-2</v>
      </c>
      <c r="AN80" s="214">
        <v>8.7747869999999999</v>
      </c>
      <c r="AO80" s="214">
        <v>1.286198</v>
      </c>
      <c r="AP80" s="214">
        <f t="shared" si="6"/>
        <v>0.63669616662285611</v>
      </c>
      <c r="AQ80" s="214">
        <f t="shared" si="7"/>
        <v>9.3326178301306253E-2</v>
      </c>
      <c r="AR80" s="213">
        <v>0.99</v>
      </c>
      <c r="AS80" s="213">
        <v>0.99</v>
      </c>
      <c r="AT80" s="214">
        <f t="shared" si="8"/>
        <v>0.63032920495662759</v>
      </c>
      <c r="AU80" s="214">
        <f t="shared" si="9"/>
        <v>9.2392916518293192E-2</v>
      </c>
    </row>
    <row r="81" spans="1:47" s="210" customFormat="1">
      <c r="A81" s="211">
        <v>36</v>
      </c>
      <c r="B81" s="211" t="s">
        <v>208</v>
      </c>
      <c r="C81" s="211" t="s">
        <v>207</v>
      </c>
      <c r="D81" s="211" t="s">
        <v>52</v>
      </c>
      <c r="E81" s="211" t="s">
        <v>53</v>
      </c>
      <c r="F81" s="211" t="s">
        <v>54</v>
      </c>
      <c r="G81" s="211" t="s">
        <v>55</v>
      </c>
      <c r="H81" s="211"/>
      <c r="I81" s="211" t="s">
        <v>56</v>
      </c>
      <c r="J81" s="211" t="s">
        <v>57</v>
      </c>
      <c r="K81" s="211">
        <v>0</v>
      </c>
      <c r="L81" s="211">
        <v>48</v>
      </c>
      <c r="M81" s="212">
        <v>-81.323160000000001</v>
      </c>
      <c r="N81" s="212">
        <v>28.829719999999998</v>
      </c>
      <c r="O81" s="211" t="s">
        <v>206</v>
      </c>
      <c r="P81" s="211" t="s">
        <v>59</v>
      </c>
      <c r="Q81" s="211" t="s">
        <v>205</v>
      </c>
      <c r="R81" s="212">
        <v>57.73</v>
      </c>
      <c r="S81" s="212">
        <v>50.6</v>
      </c>
      <c r="T81" s="211" t="s">
        <v>61</v>
      </c>
      <c r="U81" s="211"/>
      <c r="V81" s="211"/>
      <c r="W81" s="211"/>
      <c r="X81" s="211"/>
      <c r="Y81" s="211"/>
      <c r="Z81" s="211" t="s">
        <v>204</v>
      </c>
      <c r="AA81" s="211" t="s">
        <v>63</v>
      </c>
      <c r="AB81" s="211" t="s">
        <v>164</v>
      </c>
      <c r="AC81" s="211" t="s">
        <v>203</v>
      </c>
      <c r="AD81" s="211" t="s">
        <v>190</v>
      </c>
      <c r="AE81" s="211">
        <v>9</v>
      </c>
      <c r="AF81" s="211" t="s">
        <v>201</v>
      </c>
      <c r="AG81" s="211">
        <v>13</v>
      </c>
      <c r="AH81" s="211">
        <v>6170</v>
      </c>
      <c r="AI81" s="211">
        <v>6170</v>
      </c>
      <c r="AJ81" s="211">
        <v>673</v>
      </c>
      <c r="AK81" s="212">
        <v>3.5151889643500002E-2</v>
      </c>
      <c r="AL81" s="213">
        <v>0.68</v>
      </c>
      <c r="AM81" s="214">
        <f t="shared" si="5"/>
        <v>2.3903284957580002E-2</v>
      </c>
      <c r="AN81" s="214">
        <v>1.9275119999999999</v>
      </c>
      <c r="AO81" s="214">
        <v>6.8794999999999995E-2</v>
      </c>
      <c r="AP81" s="214">
        <f t="shared" si="6"/>
        <v>4.6073868595154943E-2</v>
      </c>
      <c r="AQ81" s="214">
        <f t="shared" si="7"/>
        <v>1.6444264886567161E-3</v>
      </c>
      <c r="AR81" s="213">
        <v>0.99</v>
      </c>
      <c r="AS81" s="213">
        <v>0.99</v>
      </c>
      <c r="AT81" s="214">
        <f t="shared" si="8"/>
        <v>4.5613129909203395E-2</v>
      </c>
      <c r="AU81" s="214">
        <f t="shared" si="9"/>
        <v>1.6279822237701489E-3</v>
      </c>
    </row>
    <row r="82" spans="1:47" s="210" customFormat="1">
      <c r="A82" s="211">
        <v>36</v>
      </c>
      <c r="B82" s="211" t="s">
        <v>208</v>
      </c>
      <c r="C82" s="211" t="s">
        <v>207</v>
      </c>
      <c r="D82" s="211" t="s">
        <v>52</v>
      </c>
      <c r="E82" s="211" t="s">
        <v>53</v>
      </c>
      <c r="F82" s="211" t="s">
        <v>54</v>
      </c>
      <c r="G82" s="211" t="s">
        <v>55</v>
      </c>
      <c r="H82" s="211"/>
      <c r="I82" s="211" t="s">
        <v>56</v>
      </c>
      <c r="J82" s="211" t="s">
        <v>57</v>
      </c>
      <c r="K82" s="211">
        <v>0</v>
      </c>
      <c r="L82" s="211">
        <v>48</v>
      </c>
      <c r="M82" s="212">
        <v>-81.323160000000001</v>
      </c>
      <c r="N82" s="212">
        <v>28.829719999999998</v>
      </c>
      <c r="O82" s="211" t="s">
        <v>206</v>
      </c>
      <c r="P82" s="211" t="s">
        <v>59</v>
      </c>
      <c r="Q82" s="211" t="s">
        <v>205</v>
      </c>
      <c r="R82" s="212">
        <v>57.73</v>
      </c>
      <c r="S82" s="212">
        <v>50.6</v>
      </c>
      <c r="T82" s="211" t="s">
        <v>61</v>
      </c>
      <c r="U82" s="211"/>
      <c r="V82" s="211"/>
      <c r="W82" s="211"/>
      <c r="X82" s="211"/>
      <c r="Y82" s="211"/>
      <c r="Z82" s="211" t="s">
        <v>204</v>
      </c>
      <c r="AA82" s="211" t="s">
        <v>63</v>
      </c>
      <c r="AB82" s="211" t="s">
        <v>164</v>
      </c>
      <c r="AC82" s="211" t="s">
        <v>203</v>
      </c>
      <c r="AD82" s="211" t="s">
        <v>190</v>
      </c>
      <c r="AE82" s="211">
        <v>9</v>
      </c>
      <c r="AF82" s="211" t="s">
        <v>161</v>
      </c>
      <c r="AG82" s="211">
        <v>4</v>
      </c>
      <c r="AH82" s="211">
        <v>1550</v>
      </c>
      <c r="AI82" s="211">
        <v>1550</v>
      </c>
      <c r="AJ82" s="211">
        <v>664</v>
      </c>
      <c r="AK82" s="212">
        <v>1.0647899451900001E-2</v>
      </c>
      <c r="AL82" s="213">
        <v>1</v>
      </c>
      <c r="AM82" s="214">
        <f t="shared" si="5"/>
        <v>1.0647899451900001E-2</v>
      </c>
      <c r="AN82" s="214">
        <v>8.7747869999999999</v>
      </c>
      <c r="AO82" s="214">
        <v>1.286198</v>
      </c>
      <c r="AP82" s="214">
        <f t="shared" si="6"/>
        <v>9.3433049687839248E-2</v>
      </c>
      <c r="AQ82" s="214">
        <f t="shared" si="7"/>
        <v>1.3695306979234876E-2</v>
      </c>
      <c r="AR82" s="213">
        <v>0.99</v>
      </c>
      <c r="AS82" s="213">
        <v>0.99</v>
      </c>
      <c r="AT82" s="214">
        <f t="shared" si="8"/>
        <v>9.2498719190960851E-2</v>
      </c>
      <c r="AU82" s="214">
        <f t="shared" si="9"/>
        <v>1.3558353909442527E-2</v>
      </c>
    </row>
    <row r="83" spans="1:47" s="210" customFormat="1">
      <c r="A83" s="211">
        <v>36</v>
      </c>
      <c r="B83" s="211" t="s">
        <v>208</v>
      </c>
      <c r="C83" s="211" t="s">
        <v>207</v>
      </c>
      <c r="D83" s="211" t="s">
        <v>52</v>
      </c>
      <c r="E83" s="211" t="s">
        <v>53</v>
      </c>
      <c r="F83" s="211" t="s">
        <v>54</v>
      </c>
      <c r="G83" s="211" t="s">
        <v>55</v>
      </c>
      <c r="H83" s="211"/>
      <c r="I83" s="211" t="s">
        <v>56</v>
      </c>
      <c r="J83" s="211" t="s">
        <v>57</v>
      </c>
      <c r="K83" s="211">
        <v>0</v>
      </c>
      <c r="L83" s="211">
        <v>48</v>
      </c>
      <c r="M83" s="212">
        <v>-81.323160000000001</v>
      </c>
      <c r="N83" s="212">
        <v>28.829719999999998</v>
      </c>
      <c r="O83" s="211" t="s">
        <v>206</v>
      </c>
      <c r="P83" s="211" t="s">
        <v>59</v>
      </c>
      <c r="Q83" s="211" t="s">
        <v>205</v>
      </c>
      <c r="R83" s="212">
        <v>57.73</v>
      </c>
      <c r="S83" s="212">
        <v>50.6</v>
      </c>
      <c r="T83" s="211" t="s">
        <v>61</v>
      </c>
      <c r="U83" s="211"/>
      <c r="V83" s="211"/>
      <c r="W83" s="211"/>
      <c r="X83" s="211"/>
      <c r="Y83" s="211"/>
      <c r="Z83" s="211" t="s">
        <v>204</v>
      </c>
      <c r="AA83" s="211" t="s">
        <v>63</v>
      </c>
      <c r="AB83" s="211" t="s">
        <v>164</v>
      </c>
      <c r="AC83" s="211" t="s">
        <v>203</v>
      </c>
      <c r="AD83" s="211" t="s">
        <v>190</v>
      </c>
      <c r="AE83" s="211">
        <v>9</v>
      </c>
      <c r="AF83" s="211" t="s">
        <v>161</v>
      </c>
      <c r="AG83" s="211">
        <v>4</v>
      </c>
      <c r="AH83" s="211">
        <v>1550</v>
      </c>
      <c r="AI83" s="211">
        <v>1550</v>
      </c>
      <c r="AJ83" s="211">
        <v>664</v>
      </c>
      <c r="AK83" s="212">
        <v>0.28635123408300001</v>
      </c>
      <c r="AL83" s="213">
        <v>1</v>
      </c>
      <c r="AM83" s="214">
        <f t="shared" si="5"/>
        <v>0.28635123408300001</v>
      </c>
      <c r="AN83" s="214">
        <v>8.7747869999999999</v>
      </c>
      <c r="AO83" s="214">
        <v>1.286198</v>
      </c>
      <c r="AP83" s="214">
        <f t="shared" si="6"/>
        <v>2.5126710862654655</v>
      </c>
      <c r="AQ83" s="214">
        <f t="shared" si="7"/>
        <v>0.36830438457508641</v>
      </c>
      <c r="AR83" s="213">
        <v>0.99</v>
      </c>
      <c r="AS83" s="213">
        <v>0.99</v>
      </c>
      <c r="AT83" s="214">
        <f t="shared" si="8"/>
        <v>2.4875443754028108</v>
      </c>
      <c r="AU83" s="214">
        <f t="shared" si="9"/>
        <v>0.36462134072933555</v>
      </c>
    </row>
    <row r="84" spans="1:47" s="210" customFormat="1">
      <c r="A84" s="211">
        <v>36</v>
      </c>
      <c r="B84" s="211" t="s">
        <v>208</v>
      </c>
      <c r="C84" s="211" t="s">
        <v>207</v>
      </c>
      <c r="D84" s="211" t="s">
        <v>52</v>
      </c>
      <c r="E84" s="211" t="s">
        <v>53</v>
      </c>
      <c r="F84" s="211" t="s">
        <v>54</v>
      </c>
      <c r="G84" s="211" t="s">
        <v>55</v>
      </c>
      <c r="H84" s="211"/>
      <c r="I84" s="211" t="s">
        <v>56</v>
      </c>
      <c r="J84" s="211" t="s">
        <v>57</v>
      </c>
      <c r="K84" s="211">
        <v>0</v>
      </c>
      <c r="L84" s="211">
        <v>48</v>
      </c>
      <c r="M84" s="212">
        <v>-81.323160000000001</v>
      </c>
      <c r="N84" s="212">
        <v>28.829719999999998</v>
      </c>
      <c r="O84" s="211" t="s">
        <v>206</v>
      </c>
      <c r="P84" s="211" t="s">
        <v>59</v>
      </c>
      <c r="Q84" s="211" t="s">
        <v>205</v>
      </c>
      <c r="R84" s="212">
        <v>57.73</v>
      </c>
      <c r="S84" s="212">
        <v>50.6</v>
      </c>
      <c r="T84" s="211" t="s">
        <v>61</v>
      </c>
      <c r="U84" s="211"/>
      <c r="V84" s="211"/>
      <c r="W84" s="211"/>
      <c r="X84" s="211"/>
      <c r="Y84" s="211"/>
      <c r="Z84" s="211" t="s">
        <v>204</v>
      </c>
      <c r="AA84" s="211" t="s">
        <v>63</v>
      </c>
      <c r="AB84" s="211" t="s">
        <v>164</v>
      </c>
      <c r="AC84" s="211" t="s">
        <v>203</v>
      </c>
      <c r="AD84" s="211" t="s">
        <v>190</v>
      </c>
      <c r="AE84" s="211">
        <v>9</v>
      </c>
      <c r="AF84" s="211" t="s">
        <v>161</v>
      </c>
      <c r="AG84" s="211">
        <v>4</v>
      </c>
      <c r="AH84" s="211">
        <v>1550</v>
      </c>
      <c r="AI84" s="211">
        <v>1550</v>
      </c>
      <c r="AJ84" s="211">
        <v>664</v>
      </c>
      <c r="AK84" s="212">
        <v>0.51027657990099995</v>
      </c>
      <c r="AL84" s="213">
        <v>1</v>
      </c>
      <c r="AM84" s="214">
        <f t="shared" si="5"/>
        <v>0.51027657990099995</v>
      </c>
      <c r="AN84" s="214">
        <v>8.7747869999999999</v>
      </c>
      <c r="AO84" s="214">
        <v>1.286198</v>
      </c>
      <c r="AP84" s="214">
        <f t="shared" si="6"/>
        <v>4.4775682997197555</v>
      </c>
      <c r="AQ84" s="214">
        <f t="shared" si="7"/>
        <v>0.65631671651550627</v>
      </c>
      <c r="AR84" s="213">
        <v>0.99</v>
      </c>
      <c r="AS84" s="213">
        <v>0.99</v>
      </c>
      <c r="AT84" s="214">
        <f t="shared" si="8"/>
        <v>4.4327926167225575</v>
      </c>
      <c r="AU84" s="214">
        <f t="shared" si="9"/>
        <v>0.64975354935035123</v>
      </c>
    </row>
    <row r="85" spans="1:47" s="210" customFormat="1">
      <c r="A85" s="211">
        <v>36</v>
      </c>
      <c r="B85" s="211" t="s">
        <v>208</v>
      </c>
      <c r="C85" s="211" t="s">
        <v>207</v>
      </c>
      <c r="D85" s="211" t="s">
        <v>52</v>
      </c>
      <c r="E85" s="211" t="s">
        <v>53</v>
      </c>
      <c r="F85" s="211" t="s">
        <v>54</v>
      </c>
      <c r="G85" s="211" t="s">
        <v>55</v>
      </c>
      <c r="H85" s="211"/>
      <c r="I85" s="211" t="s">
        <v>56</v>
      </c>
      <c r="J85" s="211" t="s">
        <v>57</v>
      </c>
      <c r="K85" s="211">
        <v>0</v>
      </c>
      <c r="L85" s="211">
        <v>48</v>
      </c>
      <c r="M85" s="212">
        <v>-81.323160000000001</v>
      </c>
      <c r="N85" s="212">
        <v>28.829719999999998</v>
      </c>
      <c r="O85" s="211" t="s">
        <v>206</v>
      </c>
      <c r="P85" s="211" t="s">
        <v>59</v>
      </c>
      <c r="Q85" s="211" t="s">
        <v>205</v>
      </c>
      <c r="R85" s="212">
        <v>57.73</v>
      </c>
      <c r="S85" s="212">
        <v>50.6</v>
      </c>
      <c r="T85" s="211" t="s">
        <v>61</v>
      </c>
      <c r="U85" s="211"/>
      <c r="V85" s="211"/>
      <c r="W85" s="211"/>
      <c r="X85" s="211"/>
      <c r="Y85" s="211"/>
      <c r="Z85" s="211" t="s">
        <v>204</v>
      </c>
      <c r="AA85" s="211" t="s">
        <v>63</v>
      </c>
      <c r="AB85" s="211" t="s">
        <v>164</v>
      </c>
      <c r="AC85" s="211" t="s">
        <v>203</v>
      </c>
      <c r="AD85" s="211" t="s">
        <v>187</v>
      </c>
      <c r="AE85" s="211">
        <v>4</v>
      </c>
      <c r="AF85" s="211" t="s">
        <v>161</v>
      </c>
      <c r="AG85" s="211">
        <v>4</v>
      </c>
      <c r="AH85" s="211">
        <v>8140</v>
      </c>
      <c r="AI85" s="211">
        <v>8140</v>
      </c>
      <c r="AJ85" s="211">
        <v>564</v>
      </c>
      <c r="AK85" s="212">
        <v>2.24324178581</v>
      </c>
      <c r="AL85" s="213">
        <v>1</v>
      </c>
      <c r="AM85" s="214">
        <f t="shared" si="5"/>
        <v>2.24324178581</v>
      </c>
      <c r="AN85" s="214">
        <v>11.39</v>
      </c>
      <c r="AO85" s="214">
        <v>1.78</v>
      </c>
      <c r="AP85" s="214">
        <f t="shared" si="6"/>
        <v>25.5505239403759</v>
      </c>
      <c r="AQ85" s="214">
        <f t="shared" si="7"/>
        <v>3.9929703787418003</v>
      </c>
      <c r="AR85" s="213">
        <v>0.99</v>
      </c>
      <c r="AS85" s="213">
        <v>0.98</v>
      </c>
      <c r="AT85" s="214">
        <f t="shared" si="8"/>
        <v>25.29501870097214</v>
      </c>
      <c r="AU85" s="214">
        <f t="shared" si="9"/>
        <v>3.9131109711669643</v>
      </c>
    </row>
    <row r="86" spans="1:47" s="210" customFormat="1">
      <c r="A86" s="211">
        <v>36</v>
      </c>
      <c r="B86" s="211" t="s">
        <v>208</v>
      </c>
      <c r="C86" s="211" t="s">
        <v>207</v>
      </c>
      <c r="D86" s="211" t="s">
        <v>52</v>
      </c>
      <c r="E86" s="211" t="s">
        <v>53</v>
      </c>
      <c r="F86" s="211" t="s">
        <v>54</v>
      </c>
      <c r="G86" s="211" t="s">
        <v>55</v>
      </c>
      <c r="H86" s="211"/>
      <c r="I86" s="211" t="s">
        <v>56</v>
      </c>
      <c r="J86" s="211" t="s">
        <v>57</v>
      </c>
      <c r="K86" s="211">
        <v>0</v>
      </c>
      <c r="L86" s="211">
        <v>48</v>
      </c>
      <c r="M86" s="212">
        <v>-81.323160000000001</v>
      </c>
      <c r="N86" s="212">
        <v>28.829719999999998</v>
      </c>
      <c r="O86" s="211" t="s">
        <v>206</v>
      </c>
      <c r="P86" s="211" t="s">
        <v>59</v>
      </c>
      <c r="Q86" s="211" t="s">
        <v>205</v>
      </c>
      <c r="R86" s="212">
        <v>57.73</v>
      </c>
      <c r="S86" s="212">
        <v>50.6</v>
      </c>
      <c r="T86" s="211" t="s">
        <v>61</v>
      </c>
      <c r="U86" s="211"/>
      <c r="V86" s="211"/>
      <c r="W86" s="211"/>
      <c r="X86" s="211"/>
      <c r="Y86" s="211"/>
      <c r="Z86" s="211" t="s">
        <v>204</v>
      </c>
      <c r="AA86" s="211" t="s">
        <v>63</v>
      </c>
      <c r="AB86" s="211" t="s">
        <v>164</v>
      </c>
      <c r="AC86" s="211" t="s">
        <v>203</v>
      </c>
      <c r="AD86" s="211" t="s">
        <v>190</v>
      </c>
      <c r="AE86" s="211">
        <v>9</v>
      </c>
      <c r="AF86" s="211" t="s">
        <v>161</v>
      </c>
      <c r="AG86" s="211">
        <v>4</v>
      </c>
      <c r="AH86" s="211">
        <v>8140</v>
      </c>
      <c r="AI86" s="211">
        <v>8140</v>
      </c>
      <c r="AJ86" s="211">
        <v>664</v>
      </c>
      <c r="AK86" s="212">
        <v>8.2438957340899996E-2</v>
      </c>
      <c r="AL86" s="213">
        <v>1</v>
      </c>
      <c r="AM86" s="214">
        <f t="shared" si="5"/>
        <v>8.2438957340899996E-2</v>
      </c>
      <c r="AN86" s="214">
        <v>8.7747869999999999</v>
      </c>
      <c r="AO86" s="214">
        <v>1.286198</v>
      </c>
      <c r="AP86" s="214">
        <f t="shared" si="6"/>
        <v>0.7233842911684838</v>
      </c>
      <c r="AQ86" s="214">
        <f t="shared" si="7"/>
        <v>0.10603282205395088</v>
      </c>
      <c r="AR86" s="213">
        <v>0.99</v>
      </c>
      <c r="AS86" s="213">
        <v>0.99</v>
      </c>
      <c r="AT86" s="214">
        <f t="shared" si="8"/>
        <v>0.71615044825679897</v>
      </c>
      <c r="AU86" s="214">
        <f t="shared" si="9"/>
        <v>0.10497249383341137</v>
      </c>
    </row>
    <row r="87" spans="1:47" s="210" customFormat="1">
      <c r="A87" s="211">
        <v>36</v>
      </c>
      <c r="B87" s="211" t="s">
        <v>208</v>
      </c>
      <c r="C87" s="211" t="s">
        <v>207</v>
      </c>
      <c r="D87" s="211" t="s">
        <v>52</v>
      </c>
      <c r="E87" s="211" t="s">
        <v>53</v>
      </c>
      <c r="F87" s="211" t="s">
        <v>54</v>
      </c>
      <c r="G87" s="211" t="s">
        <v>55</v>
      </c>
      <c r="H87" s="211"/>
      <c r="I87" s="211" t="s">
        <v>56</v>
      </c>
      <c r="J87" s="211" t="s">
        <v>57</v>
      </c>
      <c r="K87" s="211">
        <v>0</v>
      </c>
      <c r="L87" s="211">
        <v>48</v>
      </c>
      <c r="M87" s="212">
        <v>-81.323160000000001</v>
      </c>
      <c r="N87" s="212">
        <v>28.829719999999998</v>
      </c>
      <c r="O87" s="211" t="s">
        <v>206</v>
      </c>
      <c r="P87" s="211" t="s">
        <v>59</v>
      </c>
      <c r="Q87" s="211" t="s">
        <v>205</v>
      </c>
      <c r="R87" s="212">
        <v>57.73</v>
      </c>
      <c r="S87" s="212">
        <v>50.6</v>
      </c>
      <c r="T87" s="211" t="s">
        <v>61</v>
      </c>
      <c r="U87" s="211"/>
      <c r="V87" s="211"/>
      <c r="W87" s="211"/>
      <c r="X87" s="211"/>
      <c r="Y87" s="211"/>
      <c r="Z87" s="211" t="s">
        <v>204</v>
      </c>
      <c r="AA87" s="211" t="s">
        <v>63</v>
      </c>
      <c r="AB87" s="211" t="s">
        <v>164</v>
      </c>
      <c r="AC87" s="211" t="s">
        <v>203</v>
      </c>
      <c r="AD87" s="211" t="s">
        <v>187</v>
      </c>
      <c r="AE87" s="211">
        <v>4</v>
      </c>
      <c r="AF87" s="211" t="s">
        <v>171</v>
      </c>
      <c r="AG87" s="211">
        <v>10</v>
      </c>
      <c r="AH87" s="211">
        <v>3200</v>
      </c>
      <c r="AI87" s="211">
        <v>3200</v>
      </c>
      <c r="AJ87" s="211">
        <v>570</v>
      </c>
      <c r="AK87" s="212">
        <v>1.20477767173E-2</v>
      </c>
      <c r="AL87" s="213">
        <v>1</v>
      </c>
      <c r="AM87" s="214">
        <f t="shared" si="5"/>
        <v>1.20477767173E-2</v>
      </c>
      <c r="AN87" s="214">
        <v>4.29</v>
      </c>
      <c r="AO87" s="214">
        <v>0.16</v>
      </c>
      <c r="AP87" s="214">
        <f t="shared" si="6"/>
        <v>5.1684962117217001E-2</v>
      </c>
      <c r="AQ87" s="214">
        <f t="shared" si="7"/>
        <v>1.9276442747680001E-3</v>
      </c>
      <c r="AR87" s="213">
        <v>0.99</v>
      </c>
      <c r="AS87" s="213">
        <v>0.98</v>
      </c>
      <c r="AT87" s="214">
        <f t="shared" si="8"/>
        <v>5.1168112496044832E-2</v>
      </c>
      <c r="AU87" s="214">
        <f t="shared" si="9"/>
        <v>1.88909138927264E-3</v>
      </c>
    </row>
    <row r="88" spans="1:47" s="210" customFormat="1">
      <c r="A88" s="211">
        <v>36</v>
      </c>
      <c r="B88" s="211" t="s">
        <v>208</v>
      </c>
      <c r="C88" s="211" t="s">
        <v>207</v>
      </c>
      <c r="D88" s="211" t="s">
        <v>52</v>
      </c>
      <c r="E88" s="211" t="s">
        <v>53</v>
      </c>
      <c r="F88" s="211" t="s">
        <v>54</v>
      </c>
      <c r="G88" s="211" t="s">
        <v>55</v>
      </c>
      <c r="H88" s="211"/>
      <c r="I88" s="211" t="s">
        <v>56</v>
      </c>
      <c r="J88" s="211" t="s">
        <v>57</v>
      </c>
      <c r="K88" s="211">
        <v>0</v>
      </c>
      <c r="L88" s="211">
        <v>48</v>
      </c>
      <c r="M88" s="212">
        <v>-81.323160000000001</v>
      </c>
      <c r="N88" s="212">
        <v>28.829719999999998</v>
      </c>
      <c r="O88" s="211" t="s">
        <v>206</v>
      </c>
      <c r="P88" s="211" t="s">
        <v>59</v>
      </c>
      <c r="Q88" s="211" t="s">
        <v>205</v>
      </c>
      <c r="R88" s="212">
        <v>57.73</v>
      </c>
      <c r="S88" s="212">
        <v>50.6</v>
      </c>
      <c r="T88" s="211" t="s">
        <v>61</v>
      </c>
      <c r="U88" s="211"/>
      <c r="V88" s="211"/>
      <c r="W88" s="211"/>
      <c r="X88" s="211"/>
      <c r="Y88" s="211"/>
      <c r="Z88" s="211" t="s">
        <v>204</v>
      </c>
      <c r="AA88" s="211" t="s">
        <v>63</v>
      </c>
      <c r="AB88" s="211" t="s">
        <v>164</v>
      </c>
      <c r="AC88" s="211" t="s">
        <v>203</v>
      </c>
      <c r="AD88" s="211" t="s">
        <v>190</v>
      </c>
      <c r="AE88" s="211">
        <v>9</v>
      </c>
      <c r="AF88" s="211" t="s">
        <v>171</v>
      </c>
      <c r="AG88" s="211">
        <v>10</v>
      </c>
      <c r="AH88" s="211">
        <v>3200</v>
      </c>
      <c r="AI88" s="211">
        <v>3200</v>
      </c>
      <c r="AJ88" s="211">
        <v>670</v>
      </c>
      <c r="AK88" s="212">
        <v>4.5571997987900001E-2</v>
      </c>
      <c r="AL88" s="213">
        <v>1</v>
      </c>
      <c r="AM88" s="214">
        <f t="shared" si="5"/>
        <v>4.5571997987900001E-2</v>
      </c>
      <c r="AN88" s="214">
        <v>3.6996380000000002</v>
      </c>
      <c r="AO88" s="214">
        <v>0.127749</v>
      </c>
      <c r="AP88" s="214">
        <f t="shared" si="6"/>
        <v>0.16859989549195839</v>
      </c>
      <c r="AQ88" s="214">
        <f t="shared" si="7"/>
        <v>5.8217771709562372E-3</v>
      </c>
      <c r="AR88" s="213">
        <v>0.99</v>
      </c>
      <c r="AS88" s="213">
        <v>0.99</v>
      </c>
      <c r="AT88" s="214">
        <f t="shared" si="8"/>
        <v>0.16691389653703881</v>
      </c>
      <c r="AU88" s="214">
        <f t="shared" si="9"/>
        <v>5.7635593992466745E-3</v>
      </c>
    </row>
    <row r="89" spans="1:47" s="210" customFormat="1">
      <c r="A89" s="211">
        <v>36</v>
      </c>
      <c r="B89" s="211" t="s">
        <v>208</v>
      </c>
      <c r="C89" s="211" t="s">
        <v>207</v>
      </c>
      <c r="D89" s="211" t="s">
        <v>52</v>
      </c>
      <c r="E89" s="211" t="s">
        <v>53</v>
      </c>
      <c r="F89" s="211" t="s">
        <v>54</v>
      </c>
      <c r="G89" s="211" t="s">
        <v>55</v>
      </c>
      <c r="H89" s="211"/>
      <c r="I89" s="211" t="s">
        <v>56</v>
      </c>
      <c r="J89" s="211" t="s">
        <v>57</v>
      </c>
      <c r="K89" s="211">
        <v>0</v>
      </c>
      <c r="L89" s="211">
        <v>48</v>
      </c>
      <c r="M89" s="212">
        <v>-81.323160000000001</v>
      </c>
      <c r="N89" s="212">
        <v>28.829719999999998</v>
      </c>
      <c r="O89" s="211" t="s">
        <v>206</v>
      </c>
      <c r="P89" s="211" t="s">
        <v>59</v>
      </c>
      <c r="Q89" s="211" t="s">
        <v>205</v>
      </c>
      <c r="R89" s="212">
        <v>57.73</v>
      </c>
      <c r="S89" s="212">
        <v>50.6</v>
      </c>
      <c r="T89" s="211" t="s">
        <v>61</v>
      </c>
      <c r="U89" s="211"/>
      <c r="V89" s="211"/>
      <c r="W89" s="211"/>
      <c r="X89" s="211"/>
      <c r="Y89" s="211"/>
      <c r="Z89" s="211" t="s">
        <v>204</v>
      </c>
      <c r="AA89" s="211" t="s">
        <v>63</v>
      </c>
      <c r="AB89" s="211" t="s">
        <v>164</v>
      </c>
      <c r="AC89" s="211" t="s">
        <v>203</v>
      </c>
      <c r="AD89" s="211" t="s">
        <v>187</v>
      </c>
      <c r="AE89" s="211">
        <v>4</v>
      </c>
      <c r="AF89" s="211" t="s">
        <v>171</v>
      </c>
      <c r="AG89" s="211">
        <v>10</v>
      </c>
      <c r="AH89" s="211">
        <v>3200</v>
      </c>
      <c r="AI89" s="211">
        <v>3200</v>
      </c>
      <c r="AJ89" s="211">
        <v>570</v>
      </c>
      <c r="AK89" s="212">
        <v>2.46795574845E-2</v>
      </c>
      <c r="AL89" s="213">
        <v>1</v>
      </c>
      <c r="AM89" s="214">
        <f t="shared" si="5"/>
        <v>2.46795574845E-2</v>
      </c>
      <c r="AN89" s="214">
        <v>4.29</v>
      </c>
      <c r="AO89" s="214">
        <v>0.16</v>
      </c>
      <c r="AP89" s="214">
        <f t="shared" si="6"/>
        <v>0.105875301608505</v>
      </c>
      <c r="AQ89" s="214">
        <f t="shared" si="7"/>
        <v>3.9487291975200001E-3</v>
      </c>
      <c r="AR89" s="213">
        <v>0.99</v>
      </c>
      <c r="AS89" s="213">
        <v>0.98</v>
      </c>
      <c r="AT89" s="214">
        <f t="shared" si="8"/>
        <v>0.10481654859241996</v>
      </c>
      <c r="AU89" s="214">
        <f t="shared" si="9"/>
        <v>3.8697546135696001E-3</v>
      </c>
    </row>
    <row r="90" spans="1:47" s="210" customFormat="1">
      <c r="A90" s="211">
        <v>36</v>
      </c>
      <c r="B90" s="211" t="s">
        <v>208</v>
      </c>
      <c r="C90" s="211" t="s">
        <v>207</v>
      </c>
      <c r="D90" s="211" t="s">
        <v>52</v>
      </c>
      <c r="E90" s="211" t="s">
        <v>53</v>
      </c>
      <c r="F90" s="211" t="s">
        <v>54</v>
      </c>
      <c r="G90" s="211" t="s">
        <v>55</v>
      </c>
      <c r="H90" s="211"/>
      <c r="I90" s="211" t="s">
        <v>56</v>
      </c>
      <c r="J90" s="211" t="s">
        <v>57</v>
      </c>
      <c r="K90" s="211">
        <v>0</v>
      </c>
      <c r="L90" s="211">
        <v>48</v>
      </c>
      <c r="M90" s="212">
        <v>-81.323160000000001</v>
      </c>
      <c r="N90" s="212">
        <v>28.829719999999998</v>
      </c>
      <c r="O90" s="211" t="s">
        <v>206</v>
      </c>
      <c r="P90" s="211" t="s">
        <v>59</v>
      </c>
      <c r="Q90" s="211" t="s">
        <v>205</v>
      </c>
      <c r="R90" s="212">
        <v>57.73</v>
      </c>
      <c r="S90" s="212">
        <v>50.6</v>
      </c>
      <c r="T90" s="211" t="s">
        <v>61</v>
      </c>
      <c r="U90" s="211"/>
      <c r="V90" s="211"/>
      <c r="W90" s="211"/>
      <c r="X90" s="211"/>
      <c r="Y90" s="211"/>
      <c r="Z90" s="211" t="s">
        <v>204</v>
      </c>
      <c r="AA90" s="211" t="s">
        <v>63</v>
      </c>
      <c r="AB90" s="211" t="s">
        <v>164</v>
      </c>
      <c r="AC90" s="211" t="s">
        <v>203</v>
      </c>
      <c r="AD90" s="211" t="s">
        <v>187</v>
      </c>
      <c r="AE90" s="211">
        <v>4</v>
      </c>
      <c r="AF90" s="211" t="s">
        <v>171</v>
      </c>
      <c r="AG90" s="211">
        <v>10</v>
      </c>
      <c r="AH90" s="211">
        <v>3200</v>
      </c>
      <c r="AI90" s="211">
        <v>3200</v>
      </c>
      <c r="AJ90" s="211">
        <v>570</v>
      </c>
      <c r="AK90" s="212">
        <v>4.73479859775E-2</v>
      </c>
      <c r="AL90" s="213">
        <v>1</v>
      </c>
      <c r="AM90" s="214">
        <f t="shared" si="5"/>
        <v>4.73479859775E-2</v>
      </c>
      <c r="AN90" s="214">
        <v>4.29</v>
      </c>
      <c r="AO90" s="214">
        <v>0.16</v>
      </c>
      <c r="AP90" s="214">
        <f t="shared" si="6"/>
        <v>0.203122859843475</v>
      </c>
      <c r="AQ90" s="214">
        <f t="shared" si="7"/>
        <v>7.5756777564000002E-3</v>
      </c>
      <c r="AR90" s="213">
        <v>0.99</v>
      </c>
      <c r="AS90" s="213">
        <v>0.98</v>
      </c>
      <c r="AT90" s="214">
        <f t="shared" si="8"/>
        <v>0.20109163124504026</v>
      </c>
      <c r="AU90" s="214">
        <f t="shared" si="9"/>
        <v>7.4241642012720004E-3</v>
      </c>
    </row>
    <row r="91" spans="1:47" s="210" customFormat="1">
      <c r="A91" s="211">
        <v>36</v>
      </c>
      <c r="B91" s="211" t="s">
        <v>208</v>
      </c>
      <c r="C91" s="211" t="s">
        <v>207</v>
      </c>
      <c r="D91" s="211" t="s">
        <v>52</v>
      </c>
      <c r="E91" s="211" t="s">
        <v>53</v>
      </c>
      <c r="F91" s="211" t="s">
        <v>54</v>
      </c>
      <c r="G91" s="211" t="s">
        <v>55</v>
      </c>
      <c r="H91" s="211"/>
      <c r="I91" s="211" t="s">
        <v>56</v>
      </c>
      <c r="J91" s="211" t="s">
        <v>57</v>
      </c>
      <c r="K91" s="211">
        <v>0</v>
      </c>
      <c r="L91" s="211">
        <v>48</v>
      </c>
      <c r="M91" s="212">
        <v>-81.323160000000001</v>
      </c>
      <c r="N91" s="212">
        <v>28.829719999999998</v>
      </c>
      <c r="O91" s="211" t="s">
        <v>206</v>
      </c>
      <c r="P91" s="211" t="s">
        <v>59</v>
      </c>
      <c r="Q91" s="211" t="s">
        <v>205</v>
      </c>
      <c r="R91" s="212">
        <v>57.73</v>
      </c>
      <c r="S91" s="212">
        <v>50.6</v>
      </c>
      <c r="T91" s="211" t="s">
        <v>61</v>
      </c>
      <c r="U91" s="211"/>
      <c r="V91" s="211"/>
      <c r="W91" s="211"/>
      <c r="X91" s="211"/>
      <c r="Y91" s="211"/>
      <c r="Z91" s="211" t="s">
        <v>204</v>
      </c>
      <c r="AA91" s="211" t="s">
        <v>63</v>
      </c>
      <c r="AB91" s="211" t="s">
        <v>164</v>
      </c>
      <c r="AC91" s="211" t="s">
        <v>203</v>
      </c>
      <c r="AD91" s="211" t="s">
        <v>190</v>
      </c>
      <c r="AE91" s="211">
        <v>9</v>
      </c>
      <c r="AF91" s="211" t="s">
        <v>172</v>
      </c>
      <c r="AG91" s="211">
        <v>6</v>
      </c>
      <c r="AH91" s="211">
        <v>8320</v>
      </c>
      <c r="AI91" s="211">
        <v>8320</v>
      </c>
      <c r="AJ91" s="211">
        <v>666</v>
      </c>
      <c r="AK91" s="212">
        <v>2.8034382799500001E-6</v>
      </c>
      <c r="AL91" s="213">
        <v>1</v>
      </c>
      <c r="AM91" s="214">
        <f t="shared" si="5"/>
        <v>2.8034382799500001E-6</v>
      </c>
      <c r="AN91" s="214">
        <v>4.2063959999999998</v>
      </c>
      <c r="AO91" s="214">
        <v>0.15764300000000001</v>
      </c>
      <c r="AP91" s="214">
        <f t="shared" si="6"/>
        <v>1.1792371567028561E-5</v>
      </c>
      <c r="AQ91" s="214">
        <f t="shared" si="7"/>
        <v>4.4194242076615791E-7</v>
      </c>
      <c r="AR91" s="213">
        <v>0.99</v>
      </c>
      <c r="AS91" s="213">
        <v>0.99</v>
      </c>
      <c r="AT91" s="214">
        <f t="shared" si="8"/>
        <v>1.1674447851358275E-5</v>
      </c>
      <c r="AU91" s="214">
        <f t="shared" si="9"/>
        <v>4.3752299655849634E-7</v>
      </c>
    </row>
    <row r="92" spans="1:47" s="210" customFormat="1">
      <c r="A92" s="211">
        <v>36</v>
      </c>
      <c r="B92" s="211" t="s">
        <v>208</v>
      </c>
      <c r="C92" s="211" t="s">
        <v>207</v>
      </c>
      <c r="D92" s="211" t="s">
        <v>52</v>
      </c>
      <c r="E92" s="211" t="s">
        <v>53</v>
      </c>
      <c r="F92" s="211" t="s">
        <v>54</v>
      </c>
      <c r="G92" s="211" t="s">
        <v>55</v>
      </c>
      <c r="H92" s="211"/>
      <c r="I92" s="211" t="s">
        <v>56</v>
      </c>
      <c r="J92" s="211" t="s">
        <v>57</v>
      </c>
      <c r="K92" s="211">
        <v>0</v>
      </c>
      <c r="L92" s="211">
        <v>48</v>
      </c>
      <c r="M92" s="212">
        <v>-81.323160000000001</v>
      </c>
      <c r="N92" s="212">
        <v>28.829719999999998</v>
      </c>
      <c r="O92" s="211" t="s">
        <v>206</v>
      </c>
      <c r="P92" s="211" t="s">
        <v>59</v>
      </c>
      <c r="Q92" s="211" t="s">
        <v>205</v>
      </c>
      <c r="R92" s="212">
        <v>57.73</v>
      </c>
      <c r="S92" s="212">
        <v>50.6</v>
      </c>
      <c r="T92" s="211" t="s">
        <v>61</v>
      </c>
      <c r="U92" s="211"/>
      <c r="V92" s="211"/>
      <c r="W92" s="211"/>
      <c r="X92" s="211"/>
      <c r="Y92" s="211"/>
      <c r="Z92" s="211" t="s">
        <v>204</v>
      </c>
      <c r="AA92" s="211" t="s">
        <v>63</v>
      </c>
      <c r="AB92" s="211" t="s">
        <v>164</v>
      </c>
      <c r="AC92" s="211" t="s">
        <v>203</v>
      </c>
      <c r="AD92" s="211" t="s">
        <v>187</v>
      </c>
      <c r="AE92" s="211">
        <v>4</v>
      </c>
      <c r="AF92" s="211" t="s">
        <v>161</v>
      </c>
      <c r="AG92" s="211">
        <v>4</v>
      </c>
      <c r="AH92" s="211">
        <v>1400</v>
      </c>
      <c r="AI92" s="211">
        <v>1400</v>
      </c>
      <c r="AJ92" s="211">
        <v>564</v>
      </c>
      <c r="AK92" s="212">
        <v>1.03160080157E-3</v>
      </c>
      <c r="AL92" s="213">
        <v>1</v>
      </c>
      <c r="AM92" s="214">
        <f t="shared" si="5"/>
        <v>1.03160080157E-3</v>
      </c>
      <c r="AN92" s="214">
        <v>11.39</v>
      </c>
      <c r="AO92" s="214">
        <v>1.78</v>
      </c>
      <c r="AP92" s="214">
        <f t="shared" si="6"/>
        <v>1.17499331298823E-2</v>
      </c>
      <c r="AQ92" s="214">
        <f t="shared" si="7"/>
        <v>1.8362494267946E-3</v>
      </c>
      <c r="AR92" s="213">
        <v>0.99</v>
      </c>
      <c r="AS92" s="213">
        <v>0.98</v>
      </c>
      <c r="AT92" s="214">
        <f t="shared" si="8"/>
        <v>1.1632433798583476E-2</v>
      </c>
      <c r="AU92" s="214">
        <f t="shared" si="9"/>
        <v>1.799524438258708E-3</v>
      </c>
    </row>
    <row r="93" spans="1:47" s="210" customFormat="1">
      <c r="A93" s="211">
        <v>36</v>
      </c>
      <c r="B93" s="211" t="s">
        <v>208</v>
      </c>
      <c r="C93" s="211" t="s">
        <v>207</v>
      </c>
      <c r="D93" s="211" t="s">
        <v>52</v>
      </c>
      <c r="E93" s="211" t="s">
        <v>53</v>
      </c>
      <c r="F93" s="211" t="s">
        <v>54</v>
      </c>
      <c r="G93" s="211" t="s">
        <v>55</v>
      </c>
      <c r="H93" s="211"/>
      <c r="I93" s="211" t="s">
        <v>56</v>
      </c>
      <c r="J93" s="211" t="s">
        <v>57</v>
      </c>
      <c r="K93" s="211">
        <v>0</v>
      </c>
      <c r="L93" s="211">
        <v>48</v>
      </c>
      <c r="M93" s="212">
        <v>-81.323160000000001</v>
      </c>
      <c r="N93" s="212">
        <v>28.829719999999998</v>
      </c>
      <c r="O93" s="211" t="s">
        <v>206</v>
      </c>
      <c r="P93" s="211" t="s">
        <v>59</v>
      </c>
      <c r="Q93" s="211" t="s">
        <v>205</v>
      </c>
      <c r="R93" s="212">
        <v>57.73</v>
      </c>
      <c r="S93" s="212">
        <v>50.6</v>
      </c>
      <c r="T93" s="211" t="s">
        <v>61</v>
      </c>
      <c r="U93" s="211"/>
      <c r="V93" s="211"/>
      <c r="W93" s="211"/>
      <c r="X93" s="211"/>
      <c r="Y93" s="211"/>
      <c r="Z93" s="211" t="s">
        <v>204</v>
      </c>
      <c r="AA93" s="211" t="s">
        <v>63</v>
      </c>
      <c r="AB93" s="211" t="s">
        <v>164</v>
      </c>
      <c r="AC93" s="211" t="s">
        <v>203</v>
      </c>
      <c r="AD93" s="211" t="s">
        <v>187</v>
      </c>
      <c r="AE93" s="211">
        <v>4</v>
      </c>
      <c r="AF93" s="211" t="s">
        <v>201</v>
      </c>
      <c r="AG93" s="211">
        <v>13</v>
      </c>
      <c r="AH93" s="211">
        <v>6170</v>
      </c>
      <c r="AI93" s="211">
        <v>6170</v>
      </c>
      <c r="AJ93" s="211">
        <v>573</v>
      </c>
      <c r="AK93" s="212">
        <v>1.3276099190199999E-2</v>
      </c>
      <c r="AL93" s="213">
        <v>0.83</v>
      </c>
      <c r="AM93" s="214">
        <f t="shared" si="5"/>
        <v>1.1019162327865999E-2</v>
      </c>
      <c r="AN93" s="214">
        <v>2.0699999999999998</v>
      </c>
      <c r="AO93" s="214">
        <v>0.08</v>
      </c>
      <c r="AP93" s="214">
        <f t="shared" si="6"/>
        <v>2.2809666018682617E-2</v>
      </c>
      <c r="AQ93" s="214">
        <f t="shared" si="7"/>
        <v>8.8153298622927997E-4</v>
      </c>
      <c r="AR93" s="213">
        <v>0.99</v>
      </c>
      <c r="AS93" s="213">
        <v>0.98</v>
      </c>
      <c r="AT93" s="214">
        <f t="shared" si="8"/>
        <v>2.2581569358495791E-2</v>
      </c>
      <c r="AU93" s="214">
        <f t="shared" si="9"/>
        <v>8.6390232650469432E-4</v>
      </c>
    </row>
    <row r="94" spans="1:47" s="210" customFormat="1">
      <c r="A94" s="211">
        <v>36</v>
      </c>
      <c r="B94" s="211" t="s">
        <v>208</v>
      </c>
      <c r="C94" s="211" t="s">
        <v>207</v>
      </c>
      <c r="D94" s="211" t="s">
        <v>52</v>
      </c>
      <c r="E94" s="211" t="s">
        <v>53</v>
      </c>
      <c r="F94" s="211" t="s">
        <v>54</v>
      </c>
      <c r="G94" s="211" t="s">
        <v>55</v>
      </c>
      <c r="H94" s="211"/>
      <c r="I94" s="211" t="s">
        <v>56</v>
      </c>
      <c r="J94" s="211" t="s">
        <v>57</v>
      </c>
      <c r="K94" s="211">
        <v>0</v>
      </c>
      <c r="L94" s="211">
        <v>48</v>
      </c>
      <c r="M94" s="212">
        <v>-81.323160000000001</v>
      </c>
      <c r="N94" s="212">
        <v>28.829719999999998</v>
      </c>
      <c r="O94" s="211" t="s">
        <v>206</v>
      </c>
      <c r="P94" s="211" t="s">
        <v>59</v>
      </c>
      <c r="Q94" s="211" t="s">
        <v>205</v>
      </c>
      <c r="R94" s="212">
        <v>57.73</v>
      </c>
      <c r="S94" s="212">
        <v>50.6</v>
      </c>
      <c r="T94" s="211" t="s">
        <v>61</v>
      </c>
      <c r="U94" s="211"/>
      <c r="V94" s="211"/>
      <c r="W94" s="211"/>
      <c r="X94" s="211"/>
      <c r="Y94" s="211"/>
      <c r="Z94" s="211" t="s">
        <v>204</v>
      </c>
      <c r="AA94" s="211" t="s">
        <v>63</v>
      </c>
      <c r="AB94" s="211" t="s">
        <v>164</v>
      </c>
      <c r="AC94" s="211" t="s">
        <v>203</v>
      </c>
      <c r="AD94" s="211" t="s">
        <v>187</v>
      </c>
      <c r="AE94" s="211">
        <v>4</v>
      </c>
      <c r="AF94" s="211" t="s">
        <v>201</v>
      </c>
      <c r="AG94" s="211">
        <v>13</v>
      </c>
      <c r="AH94" s="211">
        <v>6170</v>
      </c>
      <c r="AI94" s="211">
        <v>6170</v>
      </c>
      <c r="AJ94" s="211">
        <v>573</v>
      </c>
      <c r="AK94" s="212">
        <v>6.2613076043899997E-3</v>
      </c>
      <c r="AL94" s="213">
        <v>0.83</v>
      </c>
      <c r="AM94" s="214">
        <f t="shared" si="5"/>
        <v>5.1968853116436996E-3</v>
      </c>
      <c r="AN94" s="214">
        <v>2.0699999999999998</v>
      </c>
      <c r="AO94" s="214">
        <v>0.08</v>
      </c>
      <c r="AP94" s="214">
        <f t="shared" si="6"/>
        <v>1.0757552595102457E-2</v>
      </c>
      <c r="AQ94" s="214">
        <f t="shared" si="7"/>
        <v>4.1575082493149599E-4</v>
      </c>
      <c r="AR94" s="213">
        <v>0.99</v>
      </c>
      <c r="AS94" s="213">
        <v>0.98</v>
      </c>
      <c r="AT94" s="214">
        <f t="shared" si="8"/>
        <v>1.0649977069151433E-2</v>
      </c>
      <c r="AU94" s="214">
        <f t="shared" si="9"/>
        <v>4.0743580843286605E-4</v>
      </c>
    </row>
    <row r="95" spans="1:47" s="210" customFormat="1">
      <c r="A95" s="211">
        <v>36</v>
      </c>
      <c r="B95" s="211" t="s">
        <v>208</v>
      </c>
      <c r="C95" s="211" t="s">
        <v>207</v>
      </c>
      <c r="D95" s="211" t="s">
        <v>52</v>
      </c>
      <c r="E95" s="211" t="s">
        <v>53</v>
      </c>
      <c r="F95" s="211" t="s">
        <v>54</v>
      </c>
      <c r="G95" s="211" t="s">
        <v>55</v>
      </c>
      <c r="H95" s="211"/>
      <c r="I95" s="211" t="s">
        <v>56</v>
      </c>
      <c r="J95" s="211" t="s">
        <v>57</v>
      </c>
      <c r="K95" s="211">
        <v>0</v>
      </c>
      <c r="L95" s="211">
        <v>48</v>
      </c>
      <c r="M95" s="212">
        <v>-81.323160000000001</v>
      </c>
      <c r="N95" s="212">
        <v>28.829719999999998</v>
      </c>
      <c r="O95" s="211" t="s">
        <v>206</v>
      </c>
      <c r="P95" s="211" t="s">
        <v>59</v>
      </c>
      <c r="Q95" s="211" t="s">
        <v>205</v>
      </c>
      <c r="R95" s="212">
        <v>57.73</v>
      </c>
      <c r="S95" s="212">
        <v>50.6</v>
      </c>
      <c r="T95" s="211" t="s">
        <v>61</v>
      </c>
      <c r="U95" s="211"/>
      <c r="V95" s="211"/>
      <c r="W95" s="211"/>
      <c r="X95" s="211"/>
      <c r="Y95" s="211"/>
      <c r="Z95" s="211" t="s">
        <v>204</v>
      </c>
      <c r="AA95" s="211" t="s">
        <v>63</v>
      </c>
      <c r="AB95" s="211" t="s">
        <v>164</v>
      </c>
      <c r="AC95" s="211" t="s">
        <v>203</v>
      </c>
      <c r="AD95" s="211" t="s">
        <v>187</v>
      </c>
      <c r="AE95" s="211">
        <v>4</v>
      </c>
      <c r="AF95" s="211" t="s">
        <v>201</v>
      </c>
      <c r="AG95" s="211">
        <v>13</v>
      </c>
      <c r="AH95" s="211">
        <v>6170</v>
      </c>
      <c r="AI95" s="211">
        <v>6170</v>
      </c>
      <c r="AJ95" s="211">
        <v>573</v>
      </c>
      <c r="AK95" s="212">
        <v>1.64953165939E-6</v>
      </c>
      <c r="AL95" s="213">
        <v>0.83</v>
      </c>
      <c r="AM95" s="214">
        <f t="shared" si="5"/>
        <v>1.3691112772936999E-6</v>
      </c>
      <c r="AN95" s="214">
        <v>2.0699999999999998</v>
      </c>
      <c r="AO95" s="214">
        <v>0.08</v>
      </c>
      <c r="AP95" s="214">
        <f t="shared" si="6"/>
        <v>2.8340603439979585E-6</v>
      </c>
      <c r="AQ95" s="214">
        <f t="shared" si="7"/>
        <v>1.0952890218349599E-7</v>
      </c>
      <c r="AR95" s="213">
        <v>0.99</v>
      </c>
      <c r="AS95" s="213">
        <v>0.98</v>
      </c>
      <c r="AT95" s="214">
        <f t="shared" si="8"/>
        <v>2.8057197405579788E-6</v>
      </c>
      <c r="AU95" s="214">
        <f t="shared" si="9"/>
        <v>1.0733832413982607E-7</v>
      </c>
    </row>
    <row r="96" spans="1:47" s="210" customFormat="1">
      <c r="A96" s="211">
        <v>36</v>
      </c>
      <c r="B96" s="211" t="s">
        <v>208</v>
      </c>
      <c r="C96" s="211" t="s">
        <v>207</v>
      </c>
      <c r="D96" s="211" t="s">
        <v>52</v>
      </c>
      <c r="E96" s="211" t="s">
        <v>53</v>
      </c>
      <c r="F96" s="211" t="s">
        <v>54</v>
      </c>
      <c r="G96" s="211" t="s">
        <v>55</v>
      </c>
      <c r="H96" s="211"/>
      <c r="I96" s="211" t="s">
        <v>56</v>
      </c>
      <c r="J96" s="211" t="s">
        <v>57</v>
      </c>
      <c r="K96" s="211">
        <v>0</v>
      </c>
      <c r="L96" s="211">
        <v>48</v>
      </c>
      <c r="M96" s="212">
        <v>-81.323160000000001</v>
      </c>
      <c r="N96" s="212">
        <v>28.829719999999998</v>
      </c>
      <c r="O96" s="211" t="s">
        <v>206</v>
      </c>
      <c r="P96" s="211" t="s">
        <v>59</v>
      </c>
      <c r="Q96" s="211" t="s">
        <v>205</v>
      </c>
      <c r="R96" s="212">
        <v>57.73</v>
      </c>
      <c r="S96" s="212">
        <v>50.6</v>
      </c>
      <c r="T96" s="211" t="s">
        <v>61</v>
      </c>
      <c r="U96" s="211"/>
      <c r="V96" s="211"/>
      <c r="W96" s="211"/>
      <c r="X96" s="211"/>
      <c r="Y96" s="211"/>
      <c r="Z96" s="211" t="s">
        <v>204</v>
      </c>
      <c r="AA96" s="211" t="s">
        <v>63</v>
      </c>
      <c r="AB96" s="211" t="s">
        <v>164</v>
      </c>
      <c r="AC96" s="211" t="s">
        <v>203</v>
      </c>
      <c r="AD96" s="211" t="s">
        <v>187</v>
      </c>
      <c r="AE96" s="211">
        <v>4</v>
      </c>
      <c r="AF96" s="211" t="s">
        <v>188</v>
      </c>
      <c r="AG96" s="211">
        <v>1</v>
      </c>
      <c r="AH96" s="211">
        <v>1100</v>
      </c>
      <c r="AI96" s="211">
        <v>1100</v>
      </c>
      <c r="AJ96" s="211">
        <v>561</v>
      </c>
      <c r="AK96" s="212">
        <v>3.1921117101500001E-3</v>
      </c>
      <c r="AL96" s="213">
        <v>1</v>
      </c>
      <c r="AM96" s="214">
        <f t="shared" si="5"/>
        <v>3.1921117101500001E-3</v>
      </c>
      <c r="AN96" s="214">
        <v>4.55</v>
      </c>
      <c r="AO96" s="214">
        <v>0.79</v>
      </c>
      <c r="AP96" s="214">
        <f t="shared" si="6"/>
        <v>1.45241082811825E-2</v>
      </c>
      <c r="AQ96" s="214">
        <f t="shared" si="7"/>
        <v>2.5217682510185E-3</v>
      </c>
      <c r="AR96" s="213">
        <v>0.99</v>
      </c>
      <c r="AS96" s="213">
        <v>0.98</v>
      </c>
      <c r="AT96" s="214">
        <f t="shared" si="8"/>
        <v>1.4378867198370674E-2</v>
      </c>
      <c r="AU96" s="214">
        <f t="shared" si="9"/>
        <v>2.47133288599813E-3</v>
      </c>
    </row>
    <row r="97" spans="1:47" s="210" customFormat="1">
      <c r="A97" s="211">
        <v>36</v>
      </c>
      <c r="B97" s="211" t="s">
        <v>208</v>
      </c>
      <c r="C97" s="211" t="s">
        <v>207</v>
      </c>
      <c r="D97" s="211" t="s">
        <v>52</v>
      </c>
      <c r="E97" s="211" t="s">
        <v>53</v>
      </c>
      <c r="F97" s="211" t="s">
        <v>54</v>
      </c>
      <c r="G97" s="211" t="s">
        <v>55</v>
      </c>
      <c r="H97" s="211"/>
      <c r="I97" s="211" t="s">
        <v>56</v>
      </c>
      <c r="J97" s="211" t="s">
        <v>57</v>
      </c>
      <c r="K97" s="211">
        <v>0</v>
      </c>
      <c r="L97" s="211">
        <v>48</v>
      </c>
      <c r="M97" s="212">
        <v>-81.323160000000001</v>
      </c>
      <c r="N97" s="212">
        <v>28.829719999999998</v>
      </c>
      <c r="O97" s="211" t="s">
        <v>206</v>
      </c>
      <c r="P97" s="211" t="s">
        <v>59</v>
      </c>
      <c r="Q97" s="211" t="s">
        <v>205</v>
      </c>
      <c r="R97" s="212">
        <v>57.73</v>
      </c>
      <c r="S97" s="212">
        <v>50.6</v>
      </c>
      <c r="T97" s="211" t="s">
        <v>61</v>
      </c>
      <c r="U97" s="211"/>
      <c r="V97" s="211"/>
      <c r="W97" s="211"/>
      <c r="X97" s="211"/>
      <c r="Y97" s="211"/>
      <c r="Z97" s="211" t="s">
        <v>204</v>
      </c>
      <c r="AA97" s="211" t="s">
        <v>63</v>
      </c>
      <c r="AB97" s="211" t="s">
        <v>164</v>
      </c>
      <c r="AC97" s="211" t="s">
        <v>203</v>
      </c>
      <c r="AD97" s="211" t="s">
        <v>187</v>
      </c>
      <c r="AE97" s="211">
        <v>4</v>
      </c>
      <c r="AF97" s="211" t="s">
        <v>188</v>
      </c>
      <c r="AG97" s="211">
        <v>1</v>
      </c>
      <c r="AH97" s="211">
        <v>1100</v>
      </c>
      <c r="AI97" s="211">
        <v>1100</v>
      </c>
      <c r="AJ97" s="211">
        <v>561</v>
      </c>
      <c r="AK97" s="212">
        <v>8.0565841843400002E-2</v>
      </c>
      <c r="AL97" s="213">
        <v>1</v>
      </c>
      <c r="AM97" s="214">
        <f t="shared" si="5"/>
        <v>8.0565841843400002E-2</v>
      </c>
      <c r="AN97" s="214">
        <v>4.55</v>
      </c>
      <c r="AO97" s="214">
        <v>0.79</v>
      </c>
      <c r="AP97" s="214">
        <f t="shared" si="6"/>
        <v>0.36657458038746998</v>
      </c>
      <c r="AQ97" s="214">
        <f t="shared" si="7"/>
        <v>6.3647015056286005E-2</v>
      </c>
      <c r="AR97" s="213">
        <v>0.99</v>
      </c>
      <c r="AS97" s="213">
        <v>0.98</v>
      </c>
      <c r="AT97" s="214">
        <f t="shared" si="8"/>
        <v>0.3629088345835953</v>
      </c>
      <c r="AU97" s="214">
        <f t="shared" si="9"/>
        <v>6.2374074755160283E-2</v>
      </c>
    </row>
    <row r="98" spans="1:47" s="210" customFormat="1">
      <c r="A98" s="211">
        <v>36</v>
      </c>
      <c r="B98" s="211" t="s">
        <v>208</v>
      </c>
      <c r="C98" s="211" t="s">
        <v>207</v>
      </c>
      <c r="D98" s="211" t="s">
        <v>52</v>
      </c>
      <c r="E98" s="211" t="s">
        <v>53</v>
      </c>
      <c r="F98" s="211" t="s">
        <v>54</v>
      </c>
      <c r="G98" s="211" t="s">
        <v>55</v>
      </c>
      <c r="H98" s="211"/>
      <c r="I98" s="211" t="s">
        <v>56</v>
      </c>
      <c r="J98" s="211" t="s">
        <v>57</v>
      </c>
      <c r="K98" s="211">
        <v>0</v>
      </c>
      <c r="L98" s="211">
        <v>48</v>
      </c>
      <c r="M98" s="212">
        <v>-81.323160000000001</v>
      </c>
      <c r="N98" s="212">
        <v>28.829719999999998</v>
      </c>
      <c r="O98" s="211" t="s">
        <v>206</v>
      </c>
      <c r="P98" s="211" t="s">
        <v>59</v>
      </c>
      <c r="Q98" s="211" t="s">
        <v>205</v>
      </c>
      <c r="R98" s="212">
        <v>57.73</v>
      </c>
      <c r="S98" s="212">
        <v>50.6</v>
      </c>
      <c r="T98" s="211" t="s">
        <v>61</v>
      </c>
      <c r="U98" s="211"/>
      <c r="V98" s="211"/>
      <c r="W98" s="211"/>
      <c r="X98" s="211"/>
      <c r="Y98" s="211"/>
      <c r="Z98" s="211" t="s">
        <v>204</v>
      </c>
      <c r="AA98" s="211" t="s">
        <v>63</v>
      </c>
      <c r="AB98" s="211" t="s">
        <v>164</v>
      </c>
      <c r="AC98" s="211" t="s">
        <v>203</v>
      </c>
      <c r="AD98" s="211" t="s">
        <v>190</v>
      </c>
      <c r="AE98" s="211">
        <v>9</v>
      </c>
      <c r="AF98" s="211" t="s">
        <v>161</v>
      </c>
      <c r="AG98" s="211">
        <v>4</v>
      </c>
      <c r="AH98" s="211">
        <v>1550</v>
      </c>
      <c r="AI98" s="211">
        <v>1550</v>
      </c>
      <c r="AJ98" s="211">
        <v>664</v>
      </c>
      <c r="AK98" s="212">
        <v>6.7271185439699996E-2</v>
      </c>
      <c r="AL98" s="213">
        <v>1</v>
      </c>
      <c r="AM98" s="214">
        <f t="shared" si="5"/>
        <v>6.7271185439699996E-2</v>
      </c>
      <c r="AN98" s="214">
        <v>8.7747869999999999</v>
      </c>
      <c r="AO98" s="214">
        <v>1.286198</v>
      </c>
      <c r="AP98" s="214">
        <f t="shared" si="6"/>
        <v>0.59029032347086885</v>
      </c>
      <c r="AQ98" s="214">
        <f t="shared" si="7"/>
        <v>8.652406417017125E-2</v>
      </c>
      <c r="AR98" s="213">
        <v>0.99</v>
      </c>
      <c r="AS98" s="213">
        <v>0.99</v>
      </c>
      <c r="AT98" s="214">
        <f t="shared" si="8"/>
        <v>0.58438742023616019</v>
      </c>
      <c r="AU98" s="214">
        <f t="shared" si="9"/>
        <v>8.5658823528469541E-2</v>
      </c>
    </row>
    <row r="99" spans="1:47" s="210" customFormat="1">
      <c r="A99" s="211">
        <v>36</v>
      </c>
      <c r="B99" s="211" t="s">
        <v>208</v>
      </c>
      <c r="C99" s="211" t="s">
        <v>207</v>
      </c>
      <c r="D99" s="211" t="s">
        <v>52</v>
      </c>
      <c r="E99" s="211" t="s">
        <v>53</v>
      </c>
      <c r="F99" s="211" t="s">
        <v>54</v>
      </c>
      <c r="G99" s="211" t="s">
        <v>55</v>
      </c>
      <c r="H99" s="211"/>
      <c r="I99" s="211" t="s">
        <v>56</v>
      </c>
      <c r="J99" s="211" t="s">
        <v>57</v>
      </c>
      <c r="K99" s="211">
        <v>0</v>
      </c>
      <c r="L99" s="211">
        <v>48</v>
      </c>
      <c r="M99" s="212">
        <v>-81.323160000000001</v>
      </c>
      <c r="N99" s="212">
        <v>28.829719999999998</v>
      </c>
      <c r="O99" s="211" t="s">
        <v>206</v>
      </c>
      <c r="P99" s="211" t="s">
        <v>59</v>
      </c>
      <c r="Q99" s="211" t="s">
        <v>205</v>
      </c>
      <c r="R99" s="212">
        <v>57.73</v>
      </c>
      <c r="S99" s="212">
        <v>50.6</v>
      </c>
      <c r="T99" s="211" t="s">
        <v>61</v>
      </c>
      <c r="U99" s="211"/>
      <c r="V99" s="211"/>
      <c r="W99" s="211"/>
      <c r="X99" s="211"/>
      <c r="Y99" s="211"/>
      <c r="Z99" s="211" t="s">
        <v>204</v>
      </c>
      <c r="AA99" s="211" t="s">
        <v>63</v>
      </c>
      <c r="AB99" s="211" t="s">
        <v>164</v>
      </c>
      <c r="AC99" s="211" t="s">
        <v>203</v>
      </c>
      <c r="AD99" s="211" t="s">
        <v>187</v>
      </c>
      <c r="AE99" s="211">
        <v>4</v>
      </c>
      <c r="AF99" s="211" t="s">
        <v>161</v>
      </c>
      <c r="AG99" s="211">
        <v>4</v>
      </c>
      <c r="AH99" s="211">
        <v>8140</v>
      </c>
      <c r="AI99" s="211">
        <v>8140</v>
      </c>
      <c r="AJ99" s="211">
        <v>564</v>
      </c>
      <c r="AK99" s="212">
        <v>0.52366046435299995</v>
      </c>
      <c r="AL99" s="213">
        <v>1</v>
      </c>
      <c r="AM99" s="214">
        <f t="shared" si="5"/>
        <v>0.52366046435299995</v>
      </c>
      <c r="AN99" s="214">
        <v>11.39</v>
      </c>
      <c r="AO99" s="214">
        <v>1.78</v>
      </c>
      <c r="AP99" s="214">
        <f t="shared" si="6"/>
        <v>5.9644926889806698</v>
      </c>
      <c r="AQ99" s="214">
        <f t="shared" si="7"/>
        <v>0.9321156265483399</v>
      </c>
      <c r="AR99" s="213">
        <v>0.99</v>
      </c>
      <c r="AS99" s="213">
        <v>0.98</v>
      </c>
      <c r="AT99" s="214">
        <f t="shared" si="8"/>
        <v>5.9048477620908626</v>
      </c>
      <c r="AU99" s="214">
        <f t="shared" si="9"/>
        <v>0.91347331401737308</v>
      </c>
    </row>
    <row r="100" spans="1:47" s="210" customFormat="1">
      <c r="A100" s="211">
        <v>36</v>
      </c>
      <c r="B100" s="211" t="s">
        <v>208</v>
      </c>
      <c r="C100" s="211" t="s">
        <v>207</v>
      </c>
      <c r="D100" s="211" t="s">
        <v>52</v>
      </c>
      <c r="E100" s="211" t="s">
        <v>53</v>
      </c>
      <c r="F100" s="211" t="s">
        <v>54</v>
      </c>
      <c r="G100" s="211" t="s">
        <v>55</v>
      </c>
      <c r="H100" s="211"/>
      <c r="I100" s="211" t="s">
        <v>56</v>
      </c>
      <c r="J100" s="211" t="s">
        <v>57</v>
      </c>
      <c r="K100" s="211">
        <v>0</v>
      </c>
      <c r="L100" s="211">
        <v>48</v>
      </c>
      <c r="M100" s="212">
        <v>-81.323160000000001</v>
      </c>
      <c r="N100" s="212">
        <v>28.829719999999998</v>
      </c>
      <c r="O100" s="211" t="s">
        <v>206</v>
      </c>
      <c r="P100" s="211" t="s">
        <v>59</v>
      </c>
      <c r="Q100" s="211" t="s">
        <v>205</v>
      </c>
      <c r="R100" s="212">
        <v>57.73</v>
      </c>
      <c r="S100" s="212">
        <v>50.6</v>
      </c>
      <c r="T100" s="211" t="s">
        <v>61</v>
      </c>
      <c r="U100" s="211"/>
      <c r="V100" s="211"/>
      <c r="W100" s="211"/>
      <c r="X100" s="211"/>
      <c r="Y100" s="211"/>
      <c r="Z100" s="211" t="s">
        <v>204</v>
      </c>
      <c r="AA100" s="211" t="s">
        <v>63</v>
      </c>
      <c r="AB100" s="211" t="s">
        <v>164</v>
      </c>
      <c r="AC100" s="211" t="s">
        <v>203</v>
      </c>
      <c r="AD100" s="211" t="s">
        <v>190</v>
      </c>
      <c r="AE100" s="211">
        <v>9</v>
      </c>
      <c r="AF100" s="211" t="s">
        <v>161</v>
      </c>
      <c r="AG100" s="211">
        <v>4</v>
      </c>
      <c r="AH100" s="211">
        <v>8140</v>
      </c>
      <c r="AI100" s="211">
        <v>8140</v>
      </c>
      <c r="AJ100" s="211">
        <v>664</v>
      </c>
      <c r="AK100" s="212">
        <v>5.4775918282900002E-2</v>
      </c>
      <c r="AL100" s="213">
        <v>1</v>
      </c>
      <c r="AM100" s="214">
        <f t="shared" si="5"/>
        <v>5.4775918282900002E-2</v>
      </c>
      <c r="AN100" s="214">
        <v>8.7747869999999999</v>
      </c>
      <c r="AO100" s="214">
        <v>1.286198</v>
      </c>
      <c r="AP100" s="214">
        <f t="shared" si="6"/>
        <v>0.48064701566185325</v>
      </c>
      <c r="AQ100" s="214">
        <f t="shared" si="7"/>
        <v>7.0452676543629411E-2</v>
      </c>
      <c r="AR100" s="213">
        <v>0.99</v>
      </c>
      <c r="AS100" s="213">
        <v>0.99</v>
      </c>
      <c r="AT100" s="214">
        <f t="shared" si="8"/>
        <v>0.47584054550523469</v>
      </c>
      <c r="AU100" s="214">
        <f t="shared" si="9"/>
        <v>6.9748149778193116E-2</v>
      </c>
    </row>
    <row r="101" spans="1:47" s="210" customFormat="1">
      <c r="A101" s="211">
        <v>36</v>
      </c>
      <c r="B101" s="211" t="s">
        <v>208</v>
      </c>
      <c r="C101" s="211" t="s">
        <v>207</v>
      </c>
      <c r="D101" s="211" t="s">
        <v>52</v>
      </c>
      <c r="E101" s="211" t="s">
        <v>53</v>
      </c>
      <c r="F101" s="211" t="s">
        <v>54</v>
      </c>
      <c r="G101" s="211" t="s">
        <v>55</v>
      </c>
      <c r="H101" s="211"/>
      <c r="I101" s="211" t="s">
        <v>56</v>
      </c>
      <c r="J101" s="211" t="s">
        <v>57</v>
      </c>
      <c r="K101" s="211">
        <v>0</v>
      </c>
      <c r="L101" s="211">
        <v>48</v>
      </c>
      <c r="M101" s="212">
        <v>-81.323160000000001</v>
      </c>
      <c r="N101" s="212">
        <v>28.829719999999998</v>
      </c>
      <c r="O101" s="211" t="s">
        <v>206</v>
      </c>
      <c r="P101" s="211" t="s">
        <v>59</v>
      </c>
      <c r="Q101" s="211" t="s">
        <v>205</v>
      </c>
      <c r="R101" s="212">
        <v>57.73</v>
      </c>
      <c r="S101" s="212">
        <v>50.6</v>
      </c>
      <c r="T101" s="211" t="s">
        <v>61</v>
      </c>
      <c r="U101" s="211"/>
      <c r="V101" s="211"/>
      <c r="W101" s="211"/>
      <c r="X101" s="211"/>
      <c r="Y101" s="211"/>
      <c r="Z101" s="211" t="s">
        <v>204</v>
      </c>
      <c r="AA101" s="211" t="s">
        <v>63</v>
      </c>
      <c r="AB101" s="211" t="s">
        <v>164</v>
      </c>
      <c r="AC101" s="211" t="s">
        <v>203</v>
      </c>
      <c r="AD101" s="211" t="s">
        <v>190</v>
      </c>
      <c r="AE101" s="211">
        <v>9</v>
      </c>
      <c r="AF101" s="211" t="s">
        <v>161</v>
      </c>
      <c r="AG101" s="211">
        <v>4</v>
      </c>
      <c r="AH101" s="211">
        <v>1550</v>
      </c>
      <c r="AI101" s="211">
        <v>1550</v>
      </c>
      <c r="AJ101" s="211">
        <v>664</v>
      </c>
      <c r="AK101" s="212">
        <v>3.4911175582100003E-2</v>
      </c>
      <c r="AL101" s="213">
        <v>1</v>
      </c>
      <c r="AM101" s="214">
        <f t="shared" si="5"/>
        <v>3.4911175582100003E-2</v>
      </c>
      <c r="AN101" s="214">
        <v>8.7747869999999999</v>
      </c>
      <c r="AO101" s="214">
        <v>1.286198</v>
      </c>
      <c r="AP101" s="214">
        <f t="shared" si="6"/>
        <v>0.30633812965252855</v>
      </c>
      <c r="AQ101" s="214">
        <f t="shared" si="7"/>
        <v>4.4902684211345856E-2</v>
      </c>
      <c r="AR101" s="213">
        <v>0.99</v>
      </c>
      <c r="AS101" s="213">
        <v>0.99</v>
      </c>
      <c r="AT101" s="214">
        <f t="shared" si="8"/>
        <v>0.30327474835600327</v>
      </c>
      <c r="AU101" s="214">
        <f t="shared" si="9"/>
        <v>4.4453657369232395E-2</v>
      </c>
    </row>
    <row r="102" spans="1:47" s="210" customFormat="1">
      <c r="A102" s="211">
        <v>36</v>
      </c>
      <c r="B102" s="211" t="s">
        <v>208</v>
      </c>
      <c r="C102" s="211" t="s">
        <v>207</v>
      </c>
      <c r="D102" s="211" t="s">
        <v>52</v>
      </c>
      <c r="E102" s="211" t="s">
        <v>53</v>
      </c>
      <c r="F102" s="211" t="s">
        <v>54</v>
      </c>
      <c r="G102" s="211" t="s">
        <v>55</v>
      </c>
      <c r="H102" s="211"/>
      <c r="I102" s="211" t="s">
        <v>56</v>
      </c>
      <c r="J102" s="211" t="s">
        <v>57</v>
      </c>
      <c r="K102" s="211">
        <v>0</v>
      </c>
      <c r="L102" s="211">
        <v>48</v>
      </c>
      <c r="M102" s="212">
        <v>-81.323160000000001</v>
      </c>
      <c r="N102" s="212">
        <v>28.829719999999998</v>
      </c>
      <c r="O102" s="211" t="s">
        <v>206</v>
      </c>
      <c r="P102" s="211" t="s">
        <v>59</v>
      </c>
      <c r="Q102" s="211" t="s">
        <v>205</v>
      </c>
      <c r="R102" s="212">
        <v>57.73</v>
      </c>
      <c r="S102" s="212">
        <v>50.6</v>
      </c>
      <c r="T102" s="211" t="s">
        <v>61</v>
      </c>
      <c r="U102" s="211"/>
      <c r="V102" s="211"/>
      <c r="W102" s="211"/>
      <c r="X102" s="211"/>
      <c r="Y102" s="211"/>
      <c r="Z102" s="211" t="s">
        <v>204</v>
      </c>
      <c r="AA102" s="211" t="s">
        <v>63</v>
      </c>
      <c r="AB102" s="211" t="s">
        <v>164</v>
      </c>
      <c r="AC102" s="211" t="s">
        <v>203</v>
      </c>
      <c r="AD102" s="211" t="s">
        <v>187</v>
      </c>
      <c r="AE102" s="211">
        <v>4</v>
      </c>
      <c r="AF102" s="211" t="s">
        <v>161</v>
      </c>
      <c r="AG102" s="211">
        <v>4</v>
      </c>
      <c r="AH102" s="211">
        <v>8140</v>
      </c>
      <c r="AI102" s="211">
        <v>8140</v>
      </c>
      <c r="AJ102" s="211">
        <v>564</v>
      </c>
      <c r="AK102" s="212">
        <v>1.1245855010400001</v>
      </c>
      <c r="AL102" s="213">
        <v>1</v>
      </c>
      <c r="AM102" s="214">
        <f t="shared" si="5"/>
        <v>1.1245855010400001</v>
      </c>
      <c r="AN102" s="214">
        <v>11.39</v>
      </c>
      <c r="AO102" s="214">
        <v>1.78</v>
      </c>
      <c r="AP102" s="214">
        <f t="shared" si="6"/>
        <v>12.809028856845602</v>
      </c>
      <c r="AQ102" s="214">
        <f t="shared" si="7"/>
        <v>2.0017621918512001</v>
      </c>
      <c r="AR102" s="213">
        <v>0.99</v>
      </c>
      <c r="AS102" s="213">
        <v>0.98</v>
      </c>
      <c r="AT102" s="214">
        <f t="shared" si="8"/>
        <v>12.680938568277146</v>
      </c>
      <c r="AU102" s="214">
        <f t="shared" si="9"/>
        <v>1.9617269480141761</v>
      </c>
    </row>
    <row r="103" spans="1:47" s="210" customFormat="1">
      <c r="A103" s="211">
        <v>36</v>
      </c>
      <c r="B103" s="211" t="s">
        <v>208</v>
      </c>
      <c r="C103" s="211" t="s">
        <v>207</v>
      </c>
      <c r="D103" s="211" t="s">
        <v>52</v>
      </c>
      <c r="E103" s="211" t="s">
        <v>53</v>
      </c>
      <c r="F103" s="211" t="s">
        <v>54</v>
      </c>
      <c r="G103" s="211" t="s">
        <v>55</v>
      </c>
      <c r="H103" s="211"/>
      <c r="I103" s="211" t="s">
        <v>56</v>
      </c>
      <c r="J103" s="211" t="s">
        <v>57</v>
      </c>
      <c r="K103" s="211">
        <v>0</v>
      </c>
      <c r="L103" s="211">
        <v>48</v>
      </c>
      <c r="M103" s="212">
        <v>-81.323160000000001</v>
      </c>
      <c r="N103" s="212">
        <v>28.829719999999998</v>
      </c>
      <c r="O103" s="211" t="s">
        <v>206</v>
      </c>
      <c r="P103" s="211" t="s">
        <v>59</v>
      </c>
      <c r="Q103" s="211" t="s">
        <v>205</v>
      </c>
      <c r="R103" s="212">
        <v>57.73</v>
      </c>
      <c r="S103" s="212">
        <v>50.6</v>
      </c>
      <c r="T103" s="211" t="s">
        <v>61</v>
      </c>
      <c r="U103" s="211"/>
      <c r="V103" s="211"/>
      <c r="W103" s="211"/>
      <c r="X103" s="211"/>
      <c r="Y103" s="211"/>
      <c r="Z103" s="211" t="s">
        <v>204</v>
      </c>
      <c r="AA103" s="211" t="s">
        <v>63</v>
      </c>
      <c r="AB103" s="211" t="s">
        <v>164</v>
      </c>
      <c r="AC103" s="211" t="s">
        <v>203</v>
      </c>
      <c r="AD103" s="211" t="s">
        <v>190</v>
      </c>
      <c r="AE103" s="211">
        <v>9</v>
      </c>
      <c r="AF103" s="211" t="s">
        <v>161</v>
      </c>
      <c r="AG103" s="211">
        <v>4</v>
      </c>
      <c r="AH103" s="211">
        <v>8140</v>
      </c>
      <c r="AI103" s="211">
        <v>8140</v>
      </c>
      <c r="AJ103" s="211">
        <v>664</v>
      </c>
      <c r="AK103" s="212">
        <v>5.1022280678999998E-2</v>
      </c>
      <c r="AL103" s="213">
        <v>1</v>
      </c>
      <c r="AM103" s="214">
        <f t="shared" si="5"/>
        <v>5.1022280678999998E-2</v>
      </c>
      <c r="AN103" s="214">
        <v>8.7747869999999999</v>
      </c>
      <c r="AO103" s="214">
        <v>1.286198</v>
      </c>
      <c r="AP103" s="214">
        <f t="shared" si="6"/>
        <v>0.44770964521244033</v>
      </c>
      <c r="AQ103" s="214">
        <f t="shared" si="7"/>
        <v>6.5624755364768431E-2</v>
      </c>
      <c r="AR103" s="213">
        <v>0.99</v>
      </c>
      <c r="AS103" s="213">
        <v>0.99</v>
      </c>
      <c r="AT103" s="214">
        <f t="shared" si="8"/>
        <v>0.44323254876031593</v>
      </c>
      <c r="AU103" s="214">
        <f t="shared" si="9"/>
        <v>6.4968507811120749E-2</v>
      </c>
    </row>
    <row r="104" spans="1:47" s="210" customFormat="1">
      <c r="A104" s="211">
        <v>36</v>
      </c>
      <c r="B104" s="211" t="s">
        <v>208</v>
      </c>
      <c r="C104" s="211" t="s">
        <v>207</v>
      </c>
      <c r="D104" s="211" t="s">
        <v>52</v>
      </c>
      <c r="E104" s="211" t="s">
        <v>53</v>
      </c>
      <c r="F104" s="211" t="s">
        <v>54</v>
      </c>
      <c r="G104" s="211" t="s">
        <v>55</v>
      </c>
      <c r="H104" s="211"/>
      <c r="I104" s="211" t="s">
        <v>56</v>
      </c>
      <c r="J104" s="211" t="s">
        <v>57</v>
      </c>
      <c r="K104" s="211">
        <v>0</v>
      </c>
      <c r="L104" s="211">
        <v>48</v>
      </c>
      <c r="M104" s="212">
        <v>-81.323160000000001</v>
      </c>
      <c r="N104" s="212">
        <v>28.829719999999998</v>
      </c>
      <c r="O104" s="211" t="s">
        <v>206</v>
      </c>
      <c r="P104" s="211" t="s">
        <v>59</v>
      </c>
      <c r="Q104" s="211" t="s">
        <v>205</v>
      </c>
      <c r="R104" s="212">
        <v>57.73</v>
      </c>
      <c r="S104" s="212">
        <v>50.6</v>
      </c>
      <c r="T104" s="211" t="s">
        <v>61</v>
      </c>
      <c r="U104" s="211"/>
      <c r="V104" s="211"/>
      <c r="W104" s="211"/>
      <c r="X104" s="211"/>
      <c r="Y104" s="211"/>
      <c r="Z104" s="211" t="s">
        <v>204</v>
      </c>
      <c r="AA104" s="211" t="s">
        <v>63</v>
      </c>
      <c r="AB104" s="211" t="s">
        <v>164</v>
      </c>
      <c r="AC104" s="211" t="s">
        <v>203</v>
      </c>
      <c r="AD104" s="211" t="s">
        <v>187</v>
      </c>
      <c r="AE104" s="211">
        <v>4</v>
      </c>
      <c r="AF104" s="211" t="s">
        <v>171</v>
      </c>
      <c r="AG104" s="211">
        <v>10</v>
      </c>
      <c r="AH104" s="211">
        <v>3200</v>
      </c>
      <c r="AI104" s="211">
        <v>3200</v>
      </c>
      <c r="AJ104" s="211">
        <v>570</v>
      </c>
      <c r="AK104" s="212">
        <v>6.2148311448399999E-3</v>
      </c>
      <c r="AL104" s="213">
        <v>1</v>
      </c>
      <c r="AM104" s="214">
        <f t="shared" si="5"/>
        <v>6.2148311448399999E-3</v>
      </c>
      <c r="AN104" s="214">
        <v>4.29</v>
      </c>
      <c r="AO104" s="214">
        <v>0.16</v>
      </c>
      <c r="AP104" s="214">
        <f t="shared" si="6"/>
        <v>2.66616256113636E-2</v>
      </c>
      <c r="AQ104" s="214">
        <f t="shared" si="7"/>
        <v>9.9437298317440006E-4</v>
      </c>
      <c r="AR104" s="213">
        <v>0.99</v>
      </c>
      <c r="AS104" s="213">
        <v>0.98</v>
      </c>
      <c r="AT104" s="214">
        <f t="shared" si="8"/>
        <v>2.6395009355249965E-2</v>
      </c>
      <c r="AU104" s="214">
        <f t="shared" si="9"/>
        <v>9.7448552351091201E-4</v>
      </c>
    </row>
    <row r="105" spans="1:47" s="210" customFormat="1">
      <c r="A105" s="211">
        <v>36</v>
      </c>
      <c r="B105" s="211" t="s">
        <v>208</v>
      </c>
      <c r="C105" s="211" t="s">
        <v>207</v>
      </c>
      <c r="D105" s="211" t="s">
        <v>52</v>
      </c>
      <c r="E105" s="211" t="s">
        <v>53</v>
      </c>
      <c r="F105" s="211" t="s">
        <v>54</v>
      </c>
      <c r="G105" s="211" t="s">
        <v>55</v>
      </c>
      <c r="H105" s="211"/>
      <c r="I105" s="211" t="s">
        <v>56</v>
      </c>
      <c r="J105" s="211" t="s">
        <v>57</v>
      </c>
      <c r="K105" s="211">
        <v>0</v>
      </c>
      <c r="L105" s="211">
        <v>48</v>
      </c>
      <c r="M105" s="212">
        <v>-81.323160000000001</v>
      </c>
      <c r="N105" s="212">
        <v>28.829719999999998</v>
      </c>
      <c r="O105" s="211" t="s">
        <v>206</v>
      </c>
      <c r="P105" s="211" t="s">
        <v>59</v>
      </c>
      <c r="Q105" s="211" t="s">
        <v>205</v>
      </c>
      <c r="R105" s="212">
        <v>57.73</v>
      </c>
      <c r="S105" s="212">
        <v>50.6</v>
      </c>
      <c r="T105" s="211" t="s">
        <v>61</v>
      </c>
      <c r="U105" s="211"/>
      <c r="V105" s="211"/>
      <c r="W105" s="211"/>
      <c r="X105" s="211"/>
      <c r="Y105" s="211"/>
      <c r="Z105" s="211" t="s">
        <v>204</v>
      </c>
      <c r="AA105" s="211" t="s">
        <v>63</v>
      </c>
      <c r="AB105" s="211" t="s">
        <v>164</v>
      </c>
      <c r="AC105" s="211" t="s">
        <v>203</v>
      </c>
      <c r="AD105" s="211" t="s">
        <v>190</v>
      </c>
      <c r="AE105" s="211">
        <v>9</v>
      </c>
      <c r="AF105" s="211" t="s">
        <v>171</v>
      </c>
      <c r="AG105" s="211">
        <v>10</v>
      </c>
      <c r="AH105" s="211">
        <v>3200</v>
      </c>
      <c r="AI105" s="211">
        <v>3200</v>
      </c>
      <c r="AJ105" s="211">
        <v>670</v>
      </c>
      <c r="AK105" s="212">
        <v>2.98502718597E-2</v>
      </c>
      <c r="AL105" s="213">
        <v>1</v>
      </c>
      <c r="AM105" s="214">
        <f t="shared" si="5"/>
        <v>2.98502718597E-2</v>
      </c>
      <c r="AN105" s="214">
        <v>3.6996380000000002</v>
      </c>
      <c r="AO105" s="214">
        <v>0.127749</v>
      </c>
      <c r="AP105" s="214">
        <f t="shared" si="6"/>
        <v>0.1104352000824768</v>
      </c>
      <c r="AQ105" s="214">
        <f t="shared" si="7"/>
        <v>3.8133423798048151E-3</v>
      </c>
      <c r="AR105" s="213">
        <v>0.99</v>
      </c>
      <c r="AS105" s="213">
        <v>0.99</v>
      </c>
      <c r="AT105" s="214">
        <f t="shared" si="8"/>
        <v>0.10933084808165203</v>
      </c>
      <c r="AU105" s="214">
        <f t="shared" si="9"/>
        <v>3.7752089560067668E-3</v>
      </c>
    </row>
    <row r="106" spans="1:47" s="210" customFormat="1">
      <c r="A106" s="211">
        <v>36</v>
      </c>
      <c r="B106" s="211" t="s">
        <v>208</v>
      </c>
      <c r="C106" s="211" t="s">
        <v>207</v>
      </c>
      <c r="D106" s="211" t="s">
        <v>52</v>
      </c>
      <c r="E106" s="211" t="s">
        <v>53</v>
      </c>
      <c r="F106" s="211" t="s">
        <v>54</v>
      </c>
      <c r="G106" s="211" t="s">
        <v>55</v>
      </c>
      <c r="H106" s="211"/>
      <c r="I106" s="211" t="s">
        <v>56</v>
      </c>
      <c r="J106" s="211" t="s">
        <v>57</v>
      </c>
      <c r="K106" s="211">
        <v>0</v>
      </c>
      <c r="L106" s="211">
        <v>48</v>
      </c>
      <c r="M106" s="212">
        <v>-81.323160000000001</v>
      </c>
      <c r="N106" s="212">
        <v>28.829719999999998</v>
      </c>
      <c r="O106" s="211" t="s">
        <v>206</v>
      </c>
      <c r="P106" s="211" t="s">
        <v>59</v>
      </c>
      <c r="Q106" s="211" t="s">
        <v>205</v>
      </c>
      <c r="R106" s="212">
        <v>57.73</v>
      </c>
      <c r="S106" s="212">
        <v>50.6</v>
      </c>
      <c r="T106" s="211" t="s">
        <v>61</v>
      </c>
      <c r="U106" s="211"/>
      <c r="V106" s="211"/>
      <c r="W106" s="211"/>
      <c r="X106" s="211"/>
      <c r="Y106" s="211"/>
      <c r="Z106" s="211" t="s">
        <v>204</v>
      </c>
      <c r="AA106" s="211" t="s">
        <v>63</v>
      </c>
      <c r="AB106" s="211" t="s">
        <v>164</v>
      </c>
      <c r="AC106" s="211" t="s">
        <v>203</v>
      </c>
      <c r="AD106" s="211" t="s">
        <v>187</v>
      </c>
      <c r="AE106" s="211">
        <v>4</v>
      </c>
      <c r="AF106" s="211" t="s">
        <v>172</v>
      </c>
      <c r="AG106" s="211">
        <v>6</v>
      </c>
      <c r="AH106" s="211">
        <v>8120</v>
      </c>
      <c r="AI106" s="211">
        <v>8120</v>
      </c>
      <c r="AJ106" s="211">
        <v>566</v>
      </c>
      <c r="AK106" s="212">
        <v>1.1526910397599999E-3</v>
      </c>
      <c r="AL106" s="213">
        <v>1</v>
      </c>
      <c r="AM106" s="214">
        <f t="shared" si="5"/>
        <v>1.1526910397599999E-3</v>
      </c>
      <c r="AN106" s="214">
        <v>4.6100000000000003</v>
      </c>
      <c r="AO106" s="214">
        <v>0.18</v>
      </c>
      <c r="AP106" s="214">
        <f t="shared" si="6"/>
        <v>5.3139056932936003E-3</v>
      </c>
      <c r="AQ106" s="214">
        <f t="shared" si="7"/>
        <v>2.0748438715679999E-4</v>
      </c>
      <c r="AR106" s="213">
        <v>0.99</v>
      </c>
      <c r="AS106" s="213">
        <v>0.98</v>
      </c>
      <c r="AT106" s="214">
        <f t="shared" si="8"/>
        <v>5.2607666363606639E-3</v>
      </c>
      <c r="AU106" s="214">
        <f t="shared" si="9"/>
        <v>2.03334699413664E-4</v>
      </c>
    </row>
    <row r="107" spans="1:47" s="210" customFormat="1">
      <c r="A107" s="211">
        <v>36</v>
      </c>
      <c r="B107" s="211" t="s">
        <v>208</v>
      </c>
      <c r="C107" s="211" t="s">
        <v>207</v>
      </c>
      <c r="D107" s="211" t="s">
        <v>52</v>
      </c>
      <c r="E107" s="211" t="s">
        <v>53</v>
      </c>
      <c r="F107" s="211" t="s">
        <v>54</v>
      </c>
      <c r="G107" s="211" t="s">
        <v>55</v>
      </c>
      <c r="H107" s="211"/>
      <c r="I107" s="211" t="s">
        <v>56</v>
      </c>
      <c r="J107" s="211" t="s">
        <v>57</v>
      </c>
      <c r="K107" s="211">
        <v>0</v>
      </c>
      <c r="L107" s="211">
        <v>48</v>
      </c>
      <c r="M107" s="212">
        <v>-81.323160000000001</v>
      </c>
      <c r="N107" s="212">
        <v>28.829719999999998</v>
      </c>
      <c r="O107" s="211" t="s">
        <v>206</v>
      </c>
      <c r="P107" s="211" t="s">
        <v>59</v>
      </c>
      <c r="Q107" s="211" t="s">
        <v>205</v>
      </c>
      <c r="R107" s="212">
        <v>57.73</v>
      </c>
      <c r="S107" s="212">
        <v>50.6</v>
      </c>
      <c r="T107" s="211" t="s">
        <v>61</v>
      </c>
      <c r="U107" s="211"/>
      <c r="V107" s="211"/>
      <c r="W107" s="211"/>
      <c r="X107" s="211"/>
      <c r="Y107" s="211"/>
      <c r="Z107" s="211" t="s">
        <v>204</v>
      </c>
      <c r="AA107" s="211" t="s">
        <v>63</v>
      </c>
      <c r="AB107" s="211" t="s">
        <v>164</v>
      </c>
      <c r="AC107" s="211" t="s">
        <v>203</v>
      </c>
      <c r="AD107" s="211" t="s">
        <v>187</v>
      </c>
      <c r="AE107" s="211">
        <v>4</v>
      </c>
      <c r="AF107" s="211" t="s">
        <v>171</v>
      </c>
      <c r="AG107" s="211">
        <v>10</v>
      </c>
      <c r="AH107" s="211">
        <v>3200</v>
      </c>
      <c r="AI107" s="211">
        <v>3200</v>
      </c>
      <c r="AJ107" s="211">
        <v>570</v>
      </c>
      <c r="AK107" s="212">
        <v>1.1529254407899999E-2</v>
      </c>
      <c r="AL107" s="213">
        <v>1</v>
      </c>
      <c r="AM107" s="214">
        <f t="shared" si="5"/>
        <v>1.1529254407899999E-2</v>
      </c>
      <c r="AN107" s="214">
        <v>4.29</v>
      </c>
      <c r="AO107" s="214">
        <v>0.16</v>
      </c>
      <c r="AP107" s="214">
        <f t="shared" si="6"/>
        <v>4.9460501409891E-2</v>
      </c>
      <c r="AQ107" s="214">
        <f t="shared" si="7"/>
        <v>1.844680705264E-3</v>
      </c>
      <c r="AR107" s="213">
        <v>0.99</v>
      </c>
      <c r="AS107" s="213">
        <v>0.98</v>
      </c>
      <c r="AT107" s="214">
        <f t="shared" si="8"/>
        <v>4.8965896395792088E-2</v>
      </c>
      <c r="AU107" s="214">
        <f t="shared" si="9"/>
        <v>1.80778709115872E-3</v>
      </c>
    </row>
    <row r="108" spans="1:47" s="210" customFormat="1">
      <c r="A108" s="211">
        <v>36</v>
      </c>
      <c r="B108" s="211" t="s">
        <v>208</v>
      </c>
      <c r="C108" s="211" t="s">
        <v>207</v>
      </c>
      <c r="D108" s="211" t="s">
        <v>52</v>
      </c>
      <c r="E108" s="211" t="s">
        <v>53</v>
      </c>
      <c r="F108" s="211" t="s">
        <v>54</v>
      </c>
      <c r="G108" s="211" t="s">
        <v>55</v>
      </c>
      <c r="H108" s="211"/>
      <c r="I108" s="211" t="s">
        <v>56</v>
      </c>
      <c r="J108" s="211" t="s">
        <v>57</v>
      </c>
      <c r="K108" s="211">
        <v>0</v>
      </c>
      <c r="L108" s="211">
        <v>48</v>
      </c>
      <c r="M108" s="212">
        <v>-81.323160000000001</v>
      </c>
      <c r="N108" s="212">
        <v>28.829719999999998</v>
      </c>
      <c r="O108" s="211" t="s">
        <v>206</v>
      </c>
      <c r="P108" s="211" t="s">
        <v>59</v>
      </c>
      <c r="Q108" s="211" t="s">
        <v>205</v>
      </c>
      <c r="R108" s="212">
        <v>57.73</v>
      </c>
      <c r="S108" s="212">
        <v>50.6</v>
      </c>
      <c r="T108" s="211" t="s">
        <v>61</v>
      </c>
      <c r="U108" s="211"/>
      <c r="V108" s="211"/>
      <c r="W108" s="211"/>
      <c r="X108" s="211"/>
      <c r="Y108" s="211"/>
      <c r="Z108" s="211" t="s">
        <v>204</v>
      </c>
      <c r="AA108" s="211" t="s">
        <v>63</v>
      </c>
      <c r="AB108" s="211" t="s">
        <v>164</v>
      </c>
      <c r="AC108" s="211" t="s">
        <v>203</v>
      </c>
      <c r="AD108" s="211" t="s">
        <v>187</v>
      </c>
      <c r="AE108" s="211">
        <v>4</v>
      </c>
      <c r="AF108" s="211" t="s">
        <v>171</v>
      </c>
      <c r="AG108" s="211">
        <v>10</v>
      </c>
      <c r="AH108" s="211">
        <v>3200</v>
      </c>
      <c r="AI108" s="211">
        <v>3200</v>
      </c>
      <c r="AJ108" s="211">
        <v>570</v>
      </c>
      <c r="AK108" s="212">
        <v>3.3982258882400002E-2</v>
      </c>
      <c r="AL108" s="213">
        <v>1</v>
      </c>
      <c r="AM108" s="214">
        <f t="shared" si="5"/>
        <v>3.3982258882400002E-2</v>
      </c>
      <c r="AN108" s="214">
        <v>4.29</v>
      </c>
      <c r="AO108" s="214">
        <v>0.16</v>
      </c>
      <c r="AP108" s="214">
        <f t="shared" si="6"/>
        <v>0.14578389060549601</v>
      </c>
      <c r="AQ108" s="214">
        <f t="shared" si="7"/>
        <v>5.4371614211840003E-3</v>
      </c>
      <c r="AR108" s="213">
        <v>0.99</v>
      </c>
      <c r="AS108" s="213">
        <v>0.98</v>
      </c>
      <c r="AT108" s="214">
        <f t="shared" si="8"/>
        <v>0.14432605169944104</v>
      </c>
      <c r="AU108" s="214">
        <f t="shared" si="9"/>
        <v>5.3284181927603204E-3</v>
      </c>
    </row>
    <row r="109" spans="1:47" s="210" customFormat="1">
      <c r="A109" s="211">
        <v>36</v>
      </c>
      <c r="B109" s="211" t="s">
        <v>208</v>
      </c>
      <c r="C109" s="211" t="s">
        <v>207</v>
      </c>
      <c r="D109" s="211" t="s">
        <v>52</v>
      </c>
      <c r="E109" s="211" t="s">
        <v>53</v>
      </c>
      <c r="F109" s="211" t="s">
        <v>54</v>
      </c>
      <c r="G109" s="211" t="s">
        <v>55</v>
      </c>
      <c r="H109" s="211"/>
      <c r="I109" s="211" t="s">
        <v>56</v>
      </c>
      <c r="J109" s="211" t="s">
        <v>57</v>
      </c>
      <c r="K109" s="211">
        <v>0</v>
      </c>
      <c r="L109" s="211">
        <v>48</v>
      </c>
      <c r="M109" s="212">
        <v>-81.323160000000001</v>
      </c>
      <c r="N109" s="212">
        <v>28.829719999999998</v>
      </c>
      <c r="O109" s="211" t="s">
        <v>206</v>
      </c>
      <c r="P109" s="211" t="s">
        <v>59</v>
      </c>
      <c r="Q109" s="211" t="s">
        <v>205</v>
      </c>
      <c r="R109" s="212">
        <v>57.73</v>
      </c>
      <c r="S109" s="212">
        <v>50.6</v>
      </c>
      <c r="T109" s="211" t="s">
        <v>61</v>
      </c>
      <c r="U109" s="211"/>
      <c r="V109" s="211"/>
      <c r="W109" s="211"/>
      <c r="X109" s="211"/>
      <c r="Y109" s="211"/>
      <c r="Z109" s="211" t="s">
        <v>204</v>
      </c>
      <c r="AA109" s="211" t="s">
        <v>63</v>
      </c>
      <c r="AB109" s="211" t="s">
        <v>164</v>
      </c>
      <c r="AC109" s="211" t="s">
        <v>203</v>
      </c>
      <c r="AD109" s="211" t="s">
        <v>187</v>
      </c>
      <c r="AE109" s="211">
        <v>4</v>
      </c>
      <c r="AF109" s="211" t="s">
        <v>161</v>
      </c>
      <c r="AG109" s="211">
        <v>4</v>
      </c>
      <c r="AH109" s="211">
        <v>1400</v>
      </c>
      <c r="AI109" s="211">
        <v>1400</v>
      </c>
      <c r="AJ109" s="211">
        <v>564</v>
      </c>
      <c r="AK109" s="212">
        <v>2.0832690413299999E-4</v>
      </c>
      <c r="AL109" s="213">
        <v>1</v>
      </c>
      <c r="AM109" s="214">
        <f t="shared" si="5"/>
        <v>2.0832690413299999E-4</v>
      </c>
      <c r="AN109" s="214">
        <v>11.39</v>
      </c>
      <c r="AO109" s="214">
        <v>1.78</v>
      </c>
      <c r="AP109" s="214">
        <f t="shared" si="6"/>
        <v>2.3728434380748701E-3</v>
      </c>
      <c r="AQ109" s="214">
        <f t="shared" si="7"/>
        <v>3.7082188935673996E-4</v>
      </c>
      <c r="AR109" s="213">
        <v>0.99</v>
      </c>
      <c r="AS109" s="213">
        <v>0.98</v>
      </c>
      <c r="AT109" s="214">
        <f t="shared" si="8"/>
        <v>2.3491150036941215E-3</v>
      </c>
      <c r="AU109" s="214">
        <f t="shared" si="9"/>
        <v>3.6340545156960514E-4</v>
      </c>
    </row>
    <row r="110" spans="1:47" s="210" customFormat="1">
      <c r="A110" s="211">
        <v>36</v>
      </c>
      <c r="B110" s="211" t="s">
        <v>208</v>
      </c>
      <c r="C110" s="211" t="s">
        <v>207</v>
      </c>
      <c r="D110" s="211" t="s">
        <v>52</v>
      </c>
      <c r="E110" s="211" t="s">
        <v>53</v>
      </c>
      <c r="F110" s="211" t="s">
        <v>54</v>
      </c>
      <c r="G110" s="211" t="s">
        <v>55</v>
      </c>
      <c r="H110" s="211"/>
      <c r="I110" s="211" t="s">
        <v>56</v>
      </c>
      <c r="J110" s="211" t="s">
        <v>57</v>
      </c>
      <c r="K110" s="211">
        <v>0</v>
      </c>
      <c r="L110" s="211">
        <v>48</v>
      </c>
      <c r="M110" s="212">
        <v>-81.323160000000001</v>
      </c>
      <c r="N110" s="212">
        <v>28.829719999999998</v>
      </c>
      <c r="O110" s="211" t="s">
        <v>206</v>
      </c>
      <c r="P110" s="211" t="s">
        <v>59</v>
      </c>
      <c r="Q110" s="211" t="s">
        <v>205</v>
      </c>
      <c r="R110" s="212">
        <v>57.73</v>
      </c>
      <c r="S110" s="212">
        <v>50.6</v>
      </c>
      <c r="T110" s="211" t="s">
        <v>61</v>
      </c>
      <c r="U110" s="211"/>
      <c r="V110" s="211"/>
      <c r="W110" s="211"/>
      <c r="X110" s="211"/>
      <c r="Y110" s="211"/>
      <c r="Z110" s="211" t="s">
        <v>204</v>
      </c>
      <c r="AA110" s="211" t="s">
        <v>63</v>
      </c>
      <c r="AB110" s="211" t="s">
        <v>164</v>
      </c>
      <c r="AC110" s="211" t="s">
        <v>203</v>
      </c>
      <c r="AD110" s="211" t="s">
        <v>187</v>
      </c>
      <c r="AE110" s="211">
        <v>4</v>
      </c>
      <c r="AF110" s="211" t="s">
        <v>161</v>
      </c>
      <c r="AG110" s="211">
        <v>4</v>
      </c>
      <c r="AH110" s="211">
        <v>1400</v>
      </c>
      <c r="AI110" s="211">
        <v>1400</v>
      </c>
      <c r="AJ110" s="211">
        <v>564</v>
      </c>
      <c r="AK110" s="212">
        <v>2.64901217592E-3</v>
      </c>
      <c r="AL110" s="213">
        <v>1</v>
      </c>
      <c r="AM110" s="214">
        <f t="shared" si="5"/>
        <v>2.64901217592E-3</v>
      </c>
      <c r="AN110" s="214">
        <v>11.39</v>
      </c>
      <c r="AO110" s="214">
        <v>1.78</v>
      </c>
      <c r="AP110" s="214">
        <f t="shared" si="6"/>
        <v>3.0172248683728801E-2</v>
      </c>
      <c r="AQ110" s="214">
        <f t="shared" si="7"/>
        <v>4.7152416731375997E-3</v>
      </c>
      <c r="AR110" s="213">
        <v>0.99</v>
      </c>
      <c r="AS110" s="213">
        <v>0.98</v>
      </c>
      <c r="AT110" s="214">
        <f t="shared" si="8"/>
        <v>2.9870526196891515E-2</v>
      </c>
      <c r="AU110" s="214">
        <f t="shared" si="9"/>
        <v>4.6209368396748478E-3</v>
      </c>
    </row>
    <row r="111" spans="1:47" s="210" customFormat="1">
      <c r="A111" s="211">
        <v>36</v>
      </c>
      <c r="B111" s="211" t="s">
        <v>208</v>
      </c>
      <c r="C111" s="211" t="s">
        <v>207</v>
      </c>
      <c r="D111" s="211" t="s">
        <v>52</v>
      </c>
      <c r="E111" s="211" t="s">
        <v>53</v>
      </c>
      <c r="F111" s="211" t="s">
        <v>54</v>
      </c>
      <c r="G111" s="211" t="s">
        <v>55</v>
      </c>
      <c r="H111" s="211"/>
      <c r="I111" s="211" t="s">
        <v>56</v>
      </c>
      <c r="J111" s="211" t="s">
        <v>57</v>
      </c>
      <c r="K111" s="211">
        <v>0</v>
      </c>
      <c r="L111" s="211">
        <v>48</v>
      </c>
      <c r="M111" s="212">
        <v>-81.323160000000001</v>
      </c>
      <c r="N111" s="212">
        <v>28.829719999999998</v>
      </c>
      <c r="O111" s="211" t="s">
        <v>206</v>
      </c>
      <c r="P111" s="211" t="s">
        <v>59</v>
      </c>
      <c r="Q111" s="211" t="s">
        <v>205</v>
      </c>
      <c r="R111" s="212">
        <v>57.73</v>
      </c>
      <c r="S111" s="212">
        <v>50.6</v>
      </c>
      <c r="T111" s="211" t="s">
        <v>61</v>
      </c>
      <c r="U111" s="211"/>
      <c r="V111" s="211"/>
      <c r="W111" s="211"/>
      <c r="X111" s="211"/>
      <c r="Y111" s="211"/>
      <c r="Z111" s="211" t="s">
        <v>204</v>
      </c>
      <c r="AA111" s="211" t="s">
        <v>63</v>
      </c>
      <c r="AB111" s="211" t="s">
        <v>164</v>
      </c>
      <c r="AC111" s="211" t="s">
        <v>203</v>
      </c>
      <c r="AD111" s="211" t="s">
        <v>187</v>
      </c>
      <c r="AE111" s="211">
        <v>4</v>
      </c>
      <c r="AF111" s="211" t="s">
        <v>161</v>
      </c>
      <c r="AG111" s="211">
        <v>4</v>
      </c>
      <c r="AH111" s="211">
        <v>1400</v>
      </c>
      <c r="AI111" s="211">
        <v>1400</v>
      </c>
      <c r="AJ111" s="211">
        <v>564</v>
      </c>
      <c r="AK111" s="212">
        <v>2.9542774328399999E-2</v>
      </c>
      <c r="AL111" s="213">
        <v>1</v>
      </c>
      <c r="AM111" s="214">
        <f t="shared" si="5"/>
        <v>2.9542774328399999E-2</v>
      </c>
      <c r="AN111" s="214">
        <v>11.39</v>
      </c>
      <c r="AO111" s="214">
        <v>1.78</v>
      </c>
      <c r="AP111" s="214">
        <f t="shared" si="6"/>
        <v>0.33649219960047599</v>
      </c>
      <c r="AQ111" s="214">
        <f t="shared" si="7"/>
        <v>5.2586138304551999E-2</v>
      </c>
      <c r="AR111" s="213">
        <v>0.99</v>
      </c>
      <c r="AS111" s="213">
        <v>0.98</v>
      </c>
      <c r="AT111" s="214">
        <f t="shared" si="8"/>
        <v>0.33312727760447125</v>
      </c>
      <c r="AU111" s="214">
        <f t="shared" si="9"/>
        <v>5.1534415538460956E-2</v>
      </c>
    </row>
    <row r="112" spans="1:47" s="210" customFormat="1">
      <c r="A112" s="211">
        <v>36</v>
      </c>
      <c r="B112" s="211" t="s">
        <v>208</v>
      </c>
      <c r="C112" s="211" t="s">
        <v>207</v>
      </c>
      <c r="D112" s="211" t="s">
        <v>52</v>
      </c>
      <c r="E112" s="211" t="s">
        <v>53</v>
      </c>
      <c r="F112" s="211" t="s">
        <v>54</v>
      </c>
      <c r="G112" s="211" t="s">
        <v>55</v>
      </c>
      <c r="H112" s="211"/>
      <c r="I112" s="211" t="s">
        <v>56</v>
      </c>
      <c r="J112" s="211" t="s">
        <v>57</v>
      </c>
      <c r="K112" s="211">
        <v>0</v>
      </c>
      <c r="L112" s="211">
        <v>48</v>
      </c>
      <c r="M112" s="212">
        <v>-81.323160000000001</v>
      </c>
      <c r="N112" s="212">
        <v>28.829719999999998</v>
      </c>
      <c r="O112" s="211" t="s">
        <v>206</v>
      </c>
      <c r="P112" s="211" t="s">
        <v>59</v>
      </c>
      <c r="Q112" s="211" t="s">
        <v>205</v>
      </c>
      <c r="R112" s="212">
        <v>57.73</v>
      </c>
      <c r="S112" s="212">
        <v>50.6</v>
      </c>
      <c r="T112" s="211" t="s">
        <v>61</v>
      </c>
      <c r="U112" s="211"/>
      <c r="V112" s="211"/>
      <c r="W112" s="211"/>
      <c r="X112" s="211"/>
      <c r="Y112" s="211"/>
      <c r="Z112" s="211" t="s">
        <v>204</v>
      </c>
      <c r="AA112" s="211" t="s">
        <v>63</v>
      </c>
      <c r="AB112" s="211" t="s">
        <v>164</v>
      </c>
      <c r="AC112" s="211" t="s">
        <v>203</v>
      </c>
      <c r="AD112" s="211" t="s">
        <v>187</v>
      </c>
      <c r="AE112" s="211">
        <v>4</v>
      </c>
      <c r="AF112" s="211" t="s">
        <v>161</v>
      </c>
      <c r="AG112" s="211">
        <v>4</v>
      </c>
      <c r="AH112" s="211">
        <v>1400</v>
      </c>
      <c r="AI112" s="211">
        <v>1400</v>
      </c>
      <c r="AJ112" s="211">
        <v>564</v>
      </c>
      <c r="AK112" s="212">
        <v>2.51041124611E-2</v>
      </c>
      <c r="AL112" s="213">
        <v>1</v>
      </c>
      <c r="AM112" s="214">
        <f t="shared" si="5"/>
        <v>2.51041124611E-2</v>
      </c>
      <c r="AN112" s="214">
        <v>11.39</v>
      </c>
      <c r="AO112" s="214">
        <v>1.78</v>
      </c>
      <c r="AP112" s="214">
        <f t="shared" si="6"/>
        <v>0.28593584093192903</v>
      </c>
      <c r="AQ112" s="214">
        <f t="shared" si="7"/>
        <v>4.4685320180757999E-2</v>
      </c>
      <c r="AR112" s="213">
        <v>0.99</v>
      </c>
      <c r="AS112" s="213">
        <v>0.98</v>
      </c>
      <c r="AT112" s="214">
        <f t="shared" si="8"/>
        <v>0.28307648252260975</v>
      </c>
      <c r="AU112" s="214">
        <f t="shared" si="9"/>
        <v>4.3791613777142836E-2</v>
      </c>
    </row>
    <row r="113" spans="39:47">
      <c r="AM113" s="214">
        <f>SUM(AM2:AM112)</f>
        <v>47.55219213647888</v>
      </c>
      <c r="AT113" s="214">
        <f>SUM(AT2:AT112)</f>
        <v>249.62436892297595</v>
      </c>
      <c r="AU113" s="214">
        <f>SUM(AU2:AU112)</f>
        <v>28.82781397876801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9" sqref="B9"/>
    </sheetView>
  </sheetViews>
  <sheetFormatPr defaultRowHeight="15"/>
  <cols>
    <col min="1" max="1" width="16.140625" customWidth="1"/>
  </cols>
  <sheetData>
    <row r="1" spans="1:4">
      <c r="A1" s="236" t="s">
        <v>279</v>
      </c>
      <c r="B1" s="210" t="s">
        <v>358</v>
      </c>
    </row>
    <row r="2" spans="1:4" s="210" customFormat="1">
      <c r="A2" s="236"/>
      <c r="B2" s="210" t="s">
        <v>343</v>
      </c>
      <c r="C2" s="210" t="s">
        <v>342</v>
      </c>
      <c r="D2" s="210" t="s">
        <v>347</v>
      </c>
    </row>
    <row r="3" spans="1:4">
      <c r="A3" s="210" t="s">
        <v>356</v>
      </c>
      <c r="B3">
        <v>4.5</v>
      </c>
      <c r="C3">
        <v>1</v>
      </c>
    </row>
    <row r="4" spans="1:4">
      <c r="A4" s="210" t="s">
        <v>357</v>
      </c>
      <c r="B4" s="235">
        <v>1</v>
      </c>
      <c r="C4" s="235">
        <f>0.3178*LN(C3)+ 0.7405</f>
        <v>0.74050000000000005</v>
      </c>
      <c r="D4" s="235">
        <f>B4-C4</f>
        <v>0.25949999999999995</v>
      </c>
    </row>
    <row r="6" spans="1:4">
      <c r="A6" s="236" t="s">
        <v>283</v>
      </c>
      <c r="B6" s="210" t="s">
        <v>358</v>
      </c>
      <c r="C6" s="210"/>
      <c r="D6" s="210"/>
    </row>
    <row r="7" spans="1:4">
      <c r="A7" s="236"/>
      <c r="B7" s="210" t="s">
        <v>343</v>
      </c>
    </row>
    <row r="8" spans="1:4">
      <c r="A8" s="210" t="s">
        <v>356</v>
      </c>
      <c r="B8" s="210">
        <v>1</v>
      </c>
    </row>
    <row r="9" spans="1:4">
      <c r="A9" s="210" t="s">
        <v>357</v>
      </c>
      <c r="B9" s="235">
        <f>(0.3178*LN(B8)+ 0.7405)/2</f>
        <v>0.37025000000000002</v>
      </c>
    </row>
    <row r="11" spans="1:4">
      <c r="A11" s="236" t="s">
        <v>312</v>
      </c>
      <c r="B11" s="210" t="s">
        <v>358</v>
      </c>
    </row>
    <row r="12" spans="1:4">
      <c r="A12" s="236"/>
      <c r="B12" s="210" t="s">
        <v>343</v>
      </c>
    </row>
    <row r="13" spans="1:4">
      <c r="A13" s="210" t="s">
        <v>356</v>
      </c>
      <c r="B13" s="210">
        <v>1</v>
      </c>
    </row>
    <row r="14" spans="1:4">
      <c r="A14" s="210" t="s">
        <v>357</v>
      </c>
      <c r="B14" s="235">
        <f>(0.3178*LN(B13)+ 0.7405)/2</f>
        <v>0.37025000000000002</v>
      </c>
    </row>
    <row r="16" spans="1:4">
      <c r="A16" s="236" t="s">
        <v>313</v>
      </c>
      <c r="B16" s="210" t="s">
        <v>358</v>
      </c>
    </row>
    <row r="17" spans="1:2">
      <c r="A17" s="236"/>
      <c r="B17" s="210" t="s">
        <v>343</v>
      </c>
    </row>
    <row r="18" spans="1:2">
      <c r="A18" s="210" t="s">
        <v>356</v>
      </c>
      <c r="B18" s="210">
        <v>1</v>
      </c>
    </row>
    <row r="19" spans="1:2">
      <c r="A19" s="210" t="s">
        <v>357</v>
      </c>
      <c r="B19" s="235">
        <f>(0.3178*LN(B18)+ 0.7405)/2</f>
        <v>0.37025000000000002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U39"/>
  <sheetViews>
    <sheetView topLeftCell="X1" workbookViewId="0">
      <selection activeCell="AU2" sqref="AU2:AU39"/>
    </sheetView>
  </sheetViews>
  <sheetFormatPr defaultRowHeight="15"/>
  <cols>
    <col min="1" max="1" width="3" bestFit="1" customWidth="1"/>
    <col min="2" max="2" width="10.85546875" bestFit="1" customWidth="1"/>
    <col min="3" max="3" width="19.570312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4.28515625" bestFit="1" customWidth="1"/>
    <col min="16" max="16" width="14.85546875" bestFit="1" customWidth="1"/>
    <col min="17" max="17" width="18.425781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37</v>
      </c>
      <c r="B2" s="211" t="s">
        <v>208</v>
      </c>
      <c r="C2" s="211" t="s">
        <v>212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101</v>
      </c>
      <c r="K2" s="211">
        <v>0</v>
      </c>
      <c r="L2" s="211">
        <v>0</v>
      </c>
      <c r="M2" s="212">
        <v>-81.312950000000001</v>
      </c>
      <c r="N2" s="212">
        <v>28.847049999999999</v>
      </c>
      <c r="O2" s="211" t="s">
        <v>211</v>
      </c>
      <c r="P2" s="211" t="s">
        <v>59</v>
      </c>
      <c r="Q2" s="211" t="s">
        <v>210</v>
      </c>
      <c r="R2" s="212">
        <v>49.36</v>
      </c>
      <c r="S2" s="212">
        <v>44.450680281700002</v>
      </c>
      <c r="T2" s="211" t="s">
        <v>61</v>
      </c>
      <c r="U2" s="211"/>
      <c r="V2" s="211"/>
      <c r="W2" s="211"/>
      <c r="X2" s="211"/>
      <c r="Y2" s="211"/>
      <c r="Z2" s="211" t="s">
        <v>204</v>
      </c>
      <c r="AA2" s="211" t="s">
        <v>63</v>
      </c>
      <c r="AB2" s="211" t="s">
        <v>164</v>
      </c>
      <c r="AC2" s="211" t="s">
        <v>209</v>
      </c>
      <c r="AD2" s="211" t="s">
        <v>187</v>
      </c>
      <c r="AE2" s="211">
        <v>4</v>
      </c>
      <c r="AF2" s="211" t="s">
        <v>201</v>
      </c>
      <c r="AG2" s="211">
        <v>13</v>
      </c>
      <c r="AH2" s="211">
        <v>6170</v>
      </c>
      <c r="AI2" s="211">
        <v>6170</v>
      </c>
      <c r="AJ2" s="211">
        <v>573</v>
      </c>
      <c r="AK2" s="212">
        <v>0.50612463746199998</v>
      </c>
      <c r="AL2" s="213">
        <v>0.83</v>
      </c>
      <c r="AM2" s="214">
        <f>AK2*AL2</f>
        <v>0.42008344909345996</v>
      </c>
      <c r="AN2" s="214">
        <v>2.0699999999999998</v>
      </c>
      <c r="AO2" s="214">
        <v>0.08</v>
      </c>
      <c r="AP2" s="214">
        <f>AM2*AN2</f>
        <v>0.86957273962346204</v>
      </c>
      <c r="AQ2" s="214">
        <f>AM2*AO2</f>
        <v>3.3606675927476799E-2</v>
      </c>
      <c r="AR2" s="213">
        <v>0.99</v>
      </c>
      <c r="AS2" s="213">
        <v>0.98</v>
      </c>
      <c r="AT2" s="214">
        <f>AP2*AR2</f>
        <v>0.86087701222722746</v>
      </c>
      <c r="AU2" s="214">
        <f>AQ2*AS2</f>
        <v>3.2934542408927264E-2</v>
      </c>
    </row>
    <row r="3" spans="1:47" s="210" customFormat="1">
      <c r="A3" s="211">
        <v>37</v>
      </c>
      <c r="B3" s="211" t="s">
        <v>208</v>
      </c>
      <c r="C3" s="211" t="s">
        <v>212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101</v>
      </c>
      <c r="K3" s="211">
        <v>0</v>
      </c>
      <c r="L3" s="211">
        <v>0</v>
      </c>
      <c r="M3" s="212">
        <v>-81.312950000000001</v>
      </c>
      <c r="N3" s="212">
        <v>28.847049999999999</v>
      </c>
      <c r="O3" s="211" t="s">
        <v>211</v>
      </c>
      <c r="P3" s="211" t="s">
        <v>59</v>
      </c>
      <c r="Q3" s="211" t="s">
        <v>210</v>
      </c>
      <c r="R3" s="212">
        <v>49.36</v>
      </c>
      <c r="S3" s="212">
        <v>44.450680281700002</v>
      </c>
      <c r="T3" s="211" t="s">
        <v>61</v>
      </c>
      <c r="U3" s="211"/>
      <c r="V3" s="211"/>
      <c r="W3" s="211"/>
      <c r="X3" s="211"/>
      <c r="Y3" s="211"/>
      <c r="Z3" s="211" t="s">
        <v>204</v>
      </c>
      <c r="AA3" s="211" t="s">
        <v>63</v>
      </c>
      <c r="AB3" s="211" t="s">
        <v>164</v>
      </c>
      <c r="AC3" s="211" t="s">
        <v>209</v>
      </c>
      <c r="AD3" s="211" t="s">
        <v>187</v>
      </c>
      <c r="AE3" s="211">
        <v>4</v>
      </c>
      <c r="AF3" s="211" t="s">
        <v>202</v>
      </c>
      <c r="AG3" s="211">
        <v>12</v>
      </c>
      <c r="AH3" s="211">
        <v>5200</v>
      </c>
      <c r="AI3" s="211">
        <v>5200</v>
      </c>
      <c r="AJ3" s="211">
        <v>572</v>
      </c>
      <c r="AK3" s="212">
        <v>1.8229301598400001</v>
      </c>
      <c r="AL3" s="213">
        <v>0</v>
      </c>
      <c r="AM3" s="214">
        <f t="shared" ref="AM3:AM38" si="0">AK3*AL3</f>
        <v>0</v>
      </c>
      <c r="AN3" s="214">
        <v>0</v>
      </c>
      <c r="AO3" s="214">
        <v>0</v>
      </c>
      <c r="AP3" s="214">
        <f t="shared" ref="AP3:AP38" si="1">AM3*AN3</f>
        <v>0</v>
      </c>
      <c r="AQ3" s="214">
        <f t="shared" ref="AQ3:AQ38" si="2">AM3*AO3</f>
        <v>0</v>
      </c>
      <c r="AR3" s="213">
        <v>0.99</v>
      </c>
      <c r="AS3" s="213">
        <v>0.98</v>
      </c>
      <c r="AT3" s="214">
        <f t="shared" ref="AT3:AT38" si="3">AP3*AR3</f>
        <v>0</v>
      </c>
      <c r="AU3" s="214">
        <f t="shared" ref="AU3:AU38" si="4">AQ3*AS3</f>
        <v>0</v>
      </c>
    </row>
    <row r="4" spans="1:47" s="210" customFormat="1">
      <c r="A4" s="211">
        <v>37</v>
      </c>
      <c r="B4" s="211" t="s">
        <v>208</v>
      </c>
      <c r="C4" s="211" t="s">
        <v>212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101</v>
      </c>
      <c r="K4" s="211">
        <v>0</v>
      </c>
      <c r="L4" s="211">
        <v>0</v>
      </c>
      <c r="M4" s="212">
        <v>-81.312950000000001</v>
      </c>
      <c r="N4" s="212">
        <v>28.847049999999999</v>
      </c>
      <c r="O4" s="211" t="s">
        <v>211</v>
      </c>
      <c r="P4" s="211" t="s">
        <v>59</v>
      </c>
      <c r="Q4" s="211" t="s">
        <v>210</v>
      </c>
      <c r="R4" s="212">
        <v>49.36</v>
      </c>
      <c r="S4" s="212">
        <v>44.450680281700002</v>
      </c>
      <c r="T4" s="211" t="s">
        <v>61</v>
      </c>
      <c r="U4" s="211"/>
      <c r="V4" s="211"/>
      <c r="W4" s="211"/>
      <c r="X4" s="211"/>
      <c r="Y4" s="211"/>
      <c r="Z4" s="211" t="s">
        <v>204</v>
      </c>
      <c r="AA4" s="211" t="s">
        <v>63</v>
      </c>
      <c r="AB4" s="211" t="s">
        <v>164</v>
      </c>
      <c r="AC4" s="211" t="s">
        <v>209</v>
      </c>
      <c r="AD4" s="211" t="s">
        <v>187</v>
      </c>
      <c r="AE4" s="211">
        <v>4</v>
      </c>
      <c r="AF4" s="211" t="s">
        <v>201</v>
      </c>
      <c r="AG4" s="211">
        <v>13</v>
      </c>
      <c r="AH4" s="211">
        <v>6460</v>
      </c>
      <c r="AI4" s="211">
        <v>6460</v>
      </c>
      <c r="AJ4" s="211">
        <v>573</v>
      </c>
      <c r="AK4" s="212">
        <v>0.30904609887000001</v>
      </c>
      <c r="AL4" s="213">
        <v>0.83</v>
      </c>
      <c r="AM4" s="214">
        <f t="shared" si="0"/>
        <v>0.25650826206209998</v>
      </c>
      <c r="AN4" s="214">
        <v>2.0699999999999998</v>
      </c>
      <c r="AO4" s="214">
        <v>0.08</v>
      </c>
      <c r="AP4" s="214">
        <f t="shared" si="1"/>
        <v>0.53097210246854687</v>
      </c>
      <c r="AQ4" s="214">
        <f t="shared" si="2"/>
        <v>2.0520660964967997E-2</v>
      </c>
      <c r="AR4" s="213">
        <v>0.99</v>
      </c>
      <c r="AS4" s="213">
        <v>0.98</v>
      </c>
      <c r="AT4" s="214">
        <f t="shared" si="3"/>
        <v>0.52566238144386135</v>
      </c>
      <c r="AU4" s="214">
        <f t="shared" si="4"/>
        <v>2.0110247745668636E-2</v>
      </c>
    </row>
    <row r="5" spans="1:47" s="210" customFormat="1">
      <c r="A5" s="211">
        <v>37</v>
      </c>
      <c r="B5" s="211" t="s">
        <v>208</v>
      </c>
      <c r="C5" s="211" t="s">
        <v>212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101</v>
      </c>
      <c r="K5" s="211">
        <v>0</v>
      </c>
      <c r="L5" s="211">
        <v>0</v>
      </c>
      <c r="M5" s="212">
        <v>-81.312950000000001</v>
      </c>
      <c r="N5" s="212">
        <v>28.847049999999999</v>
      </c>
      <c r="O5" s="211" t="s">
        <v>211</v>
      </c>
      <c r="P5" s="211" t="s">
        <v>59</v>
      </c>
      <c r="Q5" s="211" t="s">
        <v>210</v>
      </c>
      <c r="R5" s="212">
        <v>49.36</v>
      </c>
      <c r="S5" s="212">
        <v>44.450680281700002</v>
      </c>
      <c r="T5" s="211" t="s">
        <v>61</v>
      </c>
      <c r="U5" s="211"/>
      <c r="V5" s="211"/>
      <c r="W5" s="211"/>
      <c r="X5" s="211"/>
      <c r="Y5" s="211"/>
      <c r="Z5" s="211" t="s">
        <v>204</v>
      </c>
      <c r="AA5" s="211" t="s">
        <v>63</v>
      </c>
      <c r="AB5" s="211" t="s">
        <v>164</v>
      </c>
      <c r="AC5" s="211" t="s">
        <v>209</v>
      </c>
      <c r="AD5" s="211" t="s">
        <v>187</v>
      </c>
      <c r="AE5" s="211">
        <v>4</v>
      </c>
      <c r="AF5" s="211" t="s">
        <v>201</v>
      </c>
      <c r="AG5" s="211">
        <v>13</v>
      </c>
      <c r="AH5" s="211">
        <v>6460</v>
      </c>
      <c r="AI5" s="211">
        <v>6460</v>
      </c>
      <c r="AJ5" s="211">
        <v>573</v>
      </c>
      <c r="AK5" s="212">
        <v>0.58423455513599998</v>
      </c>
      <c r="AL5" s="213">
        <v>0.83</v>
      </c>
      <c r="AM5" s="214">
        <f t="shared" si="0"/>
        <v>0.48491468076287997</v>
      </c>
      <c r="AN5" s="214">
        <v>2.0699999999999998</v>
      </c>
      <c r="AO5" s="214">
        <v>0.08</v>
      </c>
      <c r="AP5" s="214">
        <f t="shared" si="1"/>
        <v>1.0037733891791614</v>
      </c>
      <c r="AQ5" s="214">
        <f t="shared" si="2"/>
        <v>3.8793174461030401E-2</v>
      </c>
      <c r="AR5" s="213">
        <v>0.99</v>
      </c>
      <c r="AS5" s="213">
        <v>0.98</v>
      </c>
      <c r="AT5" s="214">
        <f t="shared" si="3"/>
        <v>0.99373565528736973</v>
      </c>
      <c r="AU5" s="214">
        <f t="shared" si="4"/>
        <v>3.8017310971809791E-2</v>
      </c>
    </row>
    <row r="6" spans="1:47" s="210" customFormat="1">
      <c r="A6" s="211">
        <v>37</v>
      </c>
      <c r="B6" s="211" t="s">
        <v>208</v>
      </c>
      <c r="C6" s="211" t="s">
        <v>212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101</v>
      </c>
      <c r="K6" s="211">
        <v>0</v>
      </c>
      <c r="L6" s="211">
        <v>0</v>
      </c>
      <c r="M6" s="212">
        <v>-81.312950000000001</v>
      </c>
      <c r="N6" s="212">
        <v>28.847049999999999</v>
      </c>
      <c r="O6" s="211" t="s">
        <v>211</v>
      </c>
      <c r="P6" s="211" t="s">
        <v>59</v>
      </c>
      <c r="Q6" s="211" t="s">
        <v>210</v>
      </c>
      <c r="R6" s="212">
        <v>49.36</v>
      </c>
      <c r="S6" s="212">
        <v>44.450680281700002</v>
      </c>
      <c r="T6" s="211" t="s">
        <v>61</v>
      </c>
      <c r="U6" s="211"/>
      <c r="V6" s="211"/>
      <c r="W6" s="211"/>
      <c r="X6" s="211"/>
      <c r="Y6" s="211"/>
      <c r="Z6" s="211" t="s">
        <v>204</v>
      </c>
      <c r="AA6" s="211" t="s">
        <v>63</v>
      </c>
      <c r="AB6" s="211" t="s">
        <v>164</v>
      </c>
      <c r="AC6" s="211" t="s">
        <v>209</v>
      </c>
      <c r="AD6" s="211" t="s">
        <v>187</v>
      </c>
      <c r="AE6" s="211">
        <v>4</v>
      </c>
      <c r="AF6" s="211" t="s">
        <v>201</v>
      </c>
      <c r="AG6" s="211">
        <v>13</v>
      </c>
      <c r="AH6" s="211">
        <v>6181</v>
      </c>
      <c r="AI6" s="211">
        <v>6181</v>
      </c>
      <c r="AJ6" s="211">
        <v>573</v>
      </c>
      <c r="AK6" s="212">
        <v>0.221535466412</v>
      </c>
      <c r="AL6" s="213">
        <v>0.83</v>
      </c>
      <c r="AM6" s="214">
        <f t="shared" si="0"/>
        <v>0.18387443712196</v>
      </c>
      <c r="AN6" s="214">
        <v>2.0699999999999998</v>
      </c>
      <c r="AO6" s="214">
        <v>0.08</v>
      </c>
      <c r="AP6" s="214">
        <f t="shared" si="1"/>
        <v>0.38062008484245718</v>
      </c>
      <c r="AQ6" s="214">
        <f t="shared" si="2"/>
        <v>1.47099549697568E-2</v>
      </c>
      <c r="AR6" s="213">
        <v>0.99</v>
      </c>
      <c r="AS6" s="213">
        <v>0.98</v>
      </c>
      <c r="AT6" s="214">
        <f t="shared" si="3"/>
        <v>0.37681388399403259</v>
      </c>
      <c r="AU6" s="214">
        <f t="shared" si="4"/>
        <v>1.4415755870361664E-2</v>
      </c>
    </row>
    <row r="7" spans="1:47" s="210" customFormat="1">
      <c r="A7" s="211">
        <v>37</v>
      </c>
      <c r="B7" s="211" t="s">
        <v>208</v>
      </c>
      <c r="C7" s="211" t="s">
        <v>212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101</v>
      </c>
      <c r="K7" s="211">
        <v>0</v>
      </c>
      <c r="L7" s="211">
        <v>0</v>
      </c>
      <c r="M7" s="212">
        <v>-81.312950000000001</v>
      </c>
      <c r="N7" s="212">
        <v>28.847049999999999</v>
      </c>
      <c r="O7" s="211" t="s">
        <v>211</v>
      </c>
      <c r="P7" s="211" t="s">
        <v>59</v>
      </c>
      <c r="Q7" s="211" t="s">
        <v>210</v>
      </c>
      <c r="R7" s="212">
        <v>49.36</v>
      </c>
      <c r="S7" s="212">
        <v>44.450680281700002</v>
      </c>
      <c r="T7" s="211" t="s">
        <v>61</v>
      </c>
      <c r="U7" s="211"/>
      <c r="V7" s="211"/>
      <c r="W7" s="211"/>
      <c r="X7" s="211"/>
      <c r="Y7" s="211"/>
      <c r="Z7" s="211" t="s">
        <v>204</v>
      </c>
      <c r="AA7" s="211" t="s">
        <v>63</v>
      </c>
      <c r="AB7" s="211" t="s">
        <v>164</v>
      </c>
      <c r="AC7" s="211" t="s">
        <v>209</v>
      </c>
      <c r="AD7" s="211" t="s">
        <v>187</v>
      </c>
      <c r="AE7" s="211">
        <v>4</v>
      </c>
      <c r="AF7" s="211" t="s">
        <v>201</v>
      </c>
      <c r="AG7" s="211">
        <v>13</v>
      </c>
      <c r="AH7" s="211">
        <v>6210</v>
      </c>
      <c r="AI7" s="211">
        <v>6210</v>
      </c>
      <c r="AJ7" s="211">
        <v>573</v>
      </c>
      <c r="AK7" s="212">
        <v>0.103204233558</v>
      </c>
      <c r="AL7" s="213">
        <v>0.83</v>
      </c>
      <c r="AM7" s="214">
        <f t="shared" si="0"/>
        <v>8.5659513853139996E-2</v>
      </c>
      <c r="AN7" s="214">
        <v>2.0699999999999998</v>
      </c>
      <c r="AO7" s="214">
        <v>0.08</v>
      </c>
      <c r="AP7" s="214">
        <f t="shared" si="1"/>
        <v>0.17731519367599977</v>
      </c>
      <c r="AQ7" s="214">
        <f t="shared" si="2"/>
        <v>6.8527611082511994E-3</v>
      </c>
      <c r="AR7" s="213">
        <v>0.99</v>
      </c>
      <c r="AS7" s="213">
        <v>0.98</v>
      </c>
      <c r="AT7" s="214">
        <f t="shared" si="3"/>
        <v>0.17554204173923976</v>
      </c>
      <c r="AU7" s="214">
        <f t="shared" si="4"/>
        <v>6.7157058860861756E-3</v>
      </c>
    </row>
    <row r="8" spans="1:47" s="210" customFormat="1">
      <c r="A8" s="211">
        <v>37</v>
      </c>
      <c r="B8" s="211" t="s">
        <v>208</v>
      </c>
      <c r="C8" s="211" t="s">
        <v>212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101</v>
      </c>
      <c r="K8" s="211">
        <v>0</v>
      </c>
      <c r="L8" s="211">
        <v>0</v>
      </c>
      <c r="M8" s="212">
        <v>-81.312950000000001</v>
      </c>
      <c r="N8" s="212">
        <v>28.847049999999999</v>
      </c>
      <c r="O8" s="211" t="s">
        <v>211</v>
      </c>
      <c r="P8" s="211" t="s">
        <v>59</v>
      </c>
      <c r="Q8" s="211" t="s">
        <v>210</v>
      </c>
      <c r="R8" s="212">
        <v>49.36</v>
      </c>
      <c r="S8" s="212">
        <v>44.450680281700002</v>
      </c>
      <c r="T8" s="211" t="s">
        <v>61</v>
      </c>
      <c r="U8" s="211"/>
      <c r="V8" s="211"/>
      <c r="W8" s="211"/>
      <c r="X8" s="211"/>
      <c r="Y8" s="211"/>
      <c r="Z8" s="211" t="s">
        <v>204</v>
      </c>
      <c r="AA8" s="211" t="s">
        <v>63</v>
      </c>
      <c r="AB8" s="211" t="s">
        <v>164</v>
      </c>
      <c r="AC8" s="211" t="s">
        <v>209</v>
      </c>
      <c r="AD8" s="211" t="s">
        <v>187</v>
      </c>
      <c r="AE8" s="211">
        <v>4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564</v>
      </c>
      <c r="AK8" s="212">
        <v>2.8783869612899999</v>
      </c>
      <c r="AL8" s="213">
        <v>1</v>
      </c>
      <c r="AM8" s="214">
        <f t="shared" si="0"/>
        <v>2.8783869612899999</v>
      </c>
      <c r="AN8" s="214">
        <v>11.39</v>
      </c>
      <c r="AO8" s="214">
        <v>1.78</v>
      </c>
      <c r="AP8" s="214">
        <f t="shared" si="1"/>
        <v>32.784827489093104</v>
      </c>
      <c r="AQ8" s="214">
        <f t="shared" si="2"/>
        <v>5.1235287910961995</v>
      </c>
      <c r="AR8" s="213">
        <v>0.99</v>
      </c>
      <c r="AS8" s="213">
        <v>0.98</v>
      </c>
      <c r="AT8" s="214">
        <f t="shared" si="3"/>
        <v>32.456979214202171</v>
      </c>
      <c r="AU8" s="214">
        <f t="shared" si="4"/>
        <v>5.0210582152742758</v>
      </c>
    </row>
    <row r="9" spans="1:47" s="210" customFormat="1">
      <c r="A9" s="211">
        <v>37</v>
      </c>
      <c r="B9" s="211" t="s">
        <v>208</v>
      </c>
      <c r="C9" s="211" t="s">
        <v>212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101</v>
      </c>
      <c r="K9" s="211">
        <v>0</v>
      </c>
      <c r="L9" s="211">
        <v>0</v>
      </c>
      <c r="M9" s="212">
        <v>-81.312950000000001</v>
      </c>
      <c r="N9" s="212">
        <v>28.847049999999999</v>
      </c>
      <c r="O9" s="211" t="s">
        <v>211</v>
      </c>
      <c r="P9" s="211" t="s">
        <v>59</v>
      </c>
      <c r="Q9" s="211" t="s">
        <v>210</v>
      </c>
      <c r="R9" s="212">
        <v>49.36</v>
      </c>
      <c r="S9" s="212">
        <v>44.450680281700002</v>
      </c>
      <c r="T9" s="211" t="s">
        <v>61</v>
      </c>
      <c r="U9" s="211"/>
      <c r="V9" s="211"/>
      <c r="W9" s="211"/>
      <c r="X9" s="211"/>
      <c r="Y9" s="211"/>
      <c r="Z9" s="211" t="s">
        <v>204</v>
      </c>
      <c r="AA9" s="211" t="s">
        <v>63</v>
      </c>
      <c r="AB9" s="211" t="s">
        <v>164</v>
      </c>
      <c r="AC9" s="211" t="s">
        <v>209</v>
      </c>
      <c r="AD9" s="211" t="s">
        <v>187</v>
      </c>
      <c r="AE9" s="211">
        <v>4</v>
      </c>
      <c r="AF9" s="211" t="s">
        <v>201</v>
      </c>
      <c r="AG9" s="211">
        <v>13</v>
      </c>
      <c r="AH9" s="211">
        <v>6410</v>
      </c>
      <c r="AI9" s="211">
        <v>6410</v>
      </c>
      <c r="AJ9" s="211">
        <v>573</v>
      </c>
      <c r="AK9" s="212">
        <v>0.286619147139</v>
      </c>
      <c r="AL9" s="213">
        <v>0.83</v>
      </c>
      <c r="AM9" s="214">
        <f t="shared" si="0"/>
        <v>0.23789389212536999</v>
      </c>
      <c r="AN9" s="214">
        <v>2.0699999999999998</v>
      </c>
      <c r="AO9" s="214">
        <v>0.08</v>
      </c>
      <c r="AP9" s="214">
        <f t="shared" si="1"/>
        <v>0.49244035669951586</v>
      </c>
      <c r="AQ9" s="214">
        <f t="shared" si="2"/>
        <v>1.9031511370029598E-2</v>
      </c>
      <c r="AR9" s="213">
        <v>0.99</v>
      </c>
      <c r="AS9" s="213">
        <v>0.98</v>
      </c>
      <c r="AT9" s="214">
        <f t="shared" si="3"/>
        <v>0.48751595313252072</v>
      </c>
      <c r="AU9" s="214">
        <f t="shared" si="4"/>
        <v>1.8650881142629007E-2</v>
      </c>
    </row>
    <row r="10" spans="1:47" s="210" customFormat="1">
      <c r="A10" s="211">
        <v>37</v>
      </c>
      <c r="B10" s="211" t="s">
        <v>208</v>
      </c>
      <c r="C10" s="211" t="s">
        <v>212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101</v>
      </c>
      <c r="K10" s="211">
        <v>0</v>
      </c>
      <c r="L10" s="211">
        <v>0</v>
      </c>
      <c r="M10" s="212">
        <v>-81.312950000000001</v>
      </c>
      <c r="N10" s="212">
        <v>28.847049999999999</v>
      </c>
      <c r="O10" s="211" t="s">
        <v>211</v>
      </c>
      <c r="P10" s="211" t="s">
        <v>59</v>
      </c>
      <c r="Q10" s="211" t="s">
        <v>210</v>
      </c>
      <c r="R10" s="212">
        <v>49.36</v>
      </c>
      <c r="S10" s="212">
        <v>44.450680281700002</v>
      </c>
      <c r="T10" s="211" t="s">
        <v>61</v>
      </c>
      <c r="U10" s="211"/>
      <c r="V10" s="211"/>
      <c r="W10" s="211"/>
      <c r="X10" s="211"/>
      <c r="Y10" s="211"/>
      <c r="Z10" s="211" t="s">
        <v>204</v>
      </c>
      <c r="AA10" s="211" t="s">
        <v>63</v>
      </c>
      <c r="AB10" s="211" t="s">
        <v>164</v>
      </c>
      <c r="AC10" s="211" t="s">
        <v>209</v>
      </c>
      <c r="AD10" s="211" t="s">
        <v>187</v>
      </c>
      <c r="AE10" s="211">
        <v>4</v>
      </c>
      <c r="AF10" s="211" t="s">
        <v>179</v>
      </c>
      <c r="AG10" s="211">
        <v>7</v>
      </c>
      <c r="AH10" s="211">
        <v>2110</v>
      </c>
      <c r="AI10" s="211">
        <v>2110</v>
      </c>
      <c r="AJ10" s="211">
        <v>567</v>
      </c>
      <c r="AK10" s="212">
        <v>3.8554937089400001</v>
      </c>
      <c r="AL10" s="213">
        <v>1</v>
      </c>
      <c r="AM10" s="214">
        <f t="shared" si="0"/>
        <v>3.8554937089400001</v>
      </c>
      <c r="AN10" s="214">
        <v>6.95</v>
      </c>
      <c r="AO10" s="214">
        <v>1.2</v>
      </c>
      <c r="AP10" s="214">
        <f t="shared" si="1"/>
        <v>26.795681277133003</v>
      </c>
      <c r="AQ10" s="214">
        <f t="shared" si="2"/>
        <v>4.6265924507280003</v>
      </c>
      <c r="AR10" s="213">
        <v>0.99</v>
      </c>
      <c r="AS10" s="213">
        <v>0.98</v>
      </c>
      <c r="AT10" s="214">
        <f t="shared" si="3"/>
        <v>26.527724464361672</v>
      </c>
      <c r="AU10" s="214">
        <f t="shared" si="4"/>
        <v>4.5340606017134402</v>
      </c>
    </row>
    <row r="11" spans="1:47" s="210" customFormat="1">
      <c r="A11" s="211">
        <v>37</v>
      </c>
      <c r="B11" s="211" t="s">
        <v>208</v>
      </c>
      <c r="C11" s="211" t="s">
        <v>212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101</v>
      </c>
      <c r="K11" s="211">
        <v>0</v>
      </c>
      <c r="L11" s="211">
        <v>0</v>
      </c>
      <c r="M11" s="212">
        <v>-81.312950000000001</v>
      </c>
      <c r="N11" s="212">
        <v>28.847049999999999</v>
      </c>
      <c r="O11" s="211" t="s">
        <v>211</v>
      </c>
      <c r="P11" s="211" t="s">
        <v>59</v>
      </c>
      <c r="Q11" s="211" t="s">
        <v>210</v>
      </c>
      <c r="R11" s="212">
        <v>49.36</v>
      </c>
      <c r="S11" s="212">
        <v>44.450680281700002</v>
      </c>
      <c r="T11" s="211" t="s">
        <v>61</v>
      </c>
      <c r="U11" s="211"/>
      <c r="V11" s="211"/>
      <c r="W11" s="211"/>
      <c r="X11" s="211"/>
      <c r="Y11" s="211"/>
      <c r="Z11" s="211" t="s">
        <v>204</v>
      </c>
      <c r="AA11" s="211" t="s">
        <v>63</v>
      </c>
      <c r="AB11" s="211" t="s">
        <v>164</v>
      </c>
      <c r="AC11" s="211" t="s">
        <v>209</v>
      </c>
      <c r="AD11" s="211" t="s">
        <v>187</v>
      </c>
      <c r="AE11" s="211">
        <v>4</v>
      </c>
      <c r="AF11" s="211" t="s">
        <v>180</v>
      </c>
      <c r="AG11" s="211">
        <v>11</v>
      </c>
      <c r="AH11" s="211">
        <v>4340</v>
      </c>
      <c r="AI11" s="211">
        <v>4340</v>
      </c>
      <c r="AJ11" s="211">
        <v>571</v>
      </c>
      <c r="AK11" s="212">
        <v>1.0104891042699999</v>
      </c>
      <c r="AL11" s="213">
        <v>1</v>
      </c>
      <c r="AM11" s="214">
        <f t="shared" si="0"/>
        <v>1.0104891042699999</v>
      </c>
      <c r="AN11" s="214">
        <v>3.85</v>
      </c>
      <c r="AO11" s="214">
        <v>0.14000000000000001</v>
      </c>
      <c r="AP11" s="214">
        <f t="shared" si="1"/>
        <v>3.8903830514394997</v>
      </c>
      <c r="AQ11" s="214">
        <f t="shared" si="2"/>
        <v>0.14146847459780001</v>
      </c>
      <c r="AR11" s="213">
        <v>0.99</v>
      </c>
      <c r="AS11" s="213">
        <v>0.98</v>
      </c>
      <c r="AT11" s="214">
        <f t="shared" si="3"/>
        <v>3.8514792209251048</v>
      </c>
      <c r="AU11" s="214">
        <f t="shared" si="4"/>
        <v>0.13863910510584401</v>
      </c>
    </row>
    <row r="12" spans="1:47" s="210" customFormat="1">
      <c r="A12" s="211">
        <v>37</v>
      </c>
      <c r="B12" s="211" t="s">
        <v>208</v>
      </c>
      <c r="C12" s="211" t="s">
        <v>212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101</v>
      </c>
      <c r="K12" s="211">
        <v>0</v>
      </c>
      <c r="L12" s="211">
        <v>0</v>
      </c>
      <c r="M12" s="212">
        <v>-81.312950000000001</v>
      </c>
      <c r="N12" s="212">
        <v>28.847049999999999</v>
      </c>
      <c r="O12" s="211" t="s">
        <v>211</v>
      </c>
      <c r="P12" s="211" t="s">
        <v>59</v>
      </c>
      <c r="Q12" s="211" t="s">
        <v>210</v>
      </c>
      <c r="R12" s="212">
        <v>49.36</v>
      </c>
      <c r="S12" s="212">
        <v>44.450680281700002</v>
      </c>
      <c r="T12" s="211" t="s">
        <v>61</v>
      </c>
      <c r="U12" s="211"/>
      <c r="V12" s="211"/>
      <c r="W12" s="211"/>
      <c r="X12" s="211"/>
      <c r="Y12" s="211"/>
      <c r="Z12" s="211" t="s">
        <v>204</v>
      </c>
      <c r="AA12" s="211" t="s">
        <v>63</v>
      </c>
      <c r="AB12" s="211" t="s">
        <v>164</v>
      </c>
      <c r="AC12" s="211" t="s">
        <v>209</v>
      </c>
      <c r="AD12" s="211" t="s">
        <v>187</v>
      </c>
      <c r="AE12" s="211">
        <v>4</v>
      </c>
      <c r="AF12" s="211" t="s">
        <v>201</v>
      </c>
      <c r="AG12" s="211">
        <v>13</v>
      </c>
      <c r="AH12" s="211">
        <v>6170</v>
      </c>
      <c r="AI12" s="211">
        <v>6170</v>
      </c>
      <c r="AJ12" s="211">
        <v>573</v>
      </c>
      <c r="AK12" s="212">
        <v>0.29549638873799999</v>
      </c>
      <c r="AL12" s="213">
        <v>0.83</v>
      </c>
      <c r="AM12" s="214">
        <f t="shared" si="0"/>
        <v>0.24526200265253997</v>
      </c>
      <c r="AN12" s="214">
        <v>2.0699999999999998</v>
      </c>
      <c r="AO12" s="214">
        <v>0.08</v>
      </c>
      <c r="AP12" s="214">
        <f t="shared" si="1"/>
        <v>0.5076923454907577</v>
      </c>
      <c r="AQ12" s="214">
        <f t="shared" si="2"/>
        <v>1.9620960212203199E-2</v>
      </c>
      <c r="AR12" s="213">
        <v>0.99</v>
      </c>
      <c r="AS12" s="213">
        <v>0.98</v>
      </c>
      <c r="AT12" s="214">
        <f t="shared" si="3"/>
        <v>0.50261542203585008</v>
      </c>
      <c r="AU12" s="214">
        <f t="shared" si="4"/>
        <v>1.9228541007959135E-2</v>
      </c>
    </row>
    <row r="13" spans="1:47" s="210" customFormat="1">
      <c r="A13" s="211">
        <v>37</v>
      </c>
      <c r="B13" s="211" t="s">
        <v>208</v>
      </c>
      <c r="C13" s="211" t="s">
        <v>212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101</v>
      </c>
      <c r="K13" s="211">
        <v>0</v>
      </c>
      <c r="L13" s="211">
        <v>0</v>
      </c>
      <c r="M13" s="212">
        <v>-81.312950000000001</v>
      </c>
      <c r="N13" s="212">
        <v>28.847049999999999</v>
      </c>
      <c r="O13" s="211" t="s">
        <v>211</v>
      </c>
      <c r="P13" s="211" t="s">
        <v>59</v>
      </c>
      <c r="Q13" s="211" t="s">
        <v>210</v>
      </c>
      <c r="R13" s="212">
        <v>49.36</v>
      </c>
      <c r="S13" s="212">
        <v>44.450680281700002</v>
      </c>
      <c r="T13" s="211" t="s">
        <v>61</v>
      </c>
      <c r="U13" s="211"/>
      <c r="V13" s="211"/>
      <c r="W13" s="211"/>
      <c r="X13" s="211"/>
      <c r="Y13" s="211"/>
      <c r="Z13" s="211" t="s">
        <v>204</v>
      </c>
      <c r="AA13" s="211" t="s">
        <v>63</v>
      </c>
      <c r="AB13" s="211" t="s">
        <v>164</v>
      </c>
      <c r="AC13" s="211" t="s">
        <v>209</v>
      </c>
      <c r="AD13" s="211" t="s">
        <v>187</v>
      </c>
      <c r="AE13" s="211">
        <v>4</v>
      </c>
      <c r="AF13" s="211" t="s">
        <v>201</v>
      </c>
      <c r="AG13" s="211">
        <v>13</v>
      </c>
      <c r="AH13" s="211">
        <v>6181</v>
      </c>
      <c r="AI13" s="211">
        <v>6181</v>
      </c>
      <c r="AJ13" s="211">
        <v>573</v>
      </c>
      <c r="AK13" s="212">
        <v>0.23541856289099999</v>
      </c>
      <c r="AL13" s="213">
        <v>0.83</v>
      </c>
      <c r="AM13" s="214">
        <f t="shared" si="0"/>
        <v>0.19539740719953</v>
      </c>
      <c r="AN13" s="214">
        <v>2.0699999999999998</v>
      </c>
      <c r="AO13" s="214">
        <v>0.08</v>
      </c>
      <c r="AP13" s="214">
        <f t="shared" si="1"/>
        <v>0.40447263290302704</v>
      </c>
      <c r="AQ13" s="214">
        <f t="shared" si="2"/>
        <v>1.5631792575962401E-2</v>
      </c>
      <c r="AR13" s="213">
        <v>0.99</v>
      </c>
      <c r="AS13" s="213">
        <v>0.98</v>
      </c>
      <c r="AT13" s="214">
        <f t="shared" si="3"/>
        <v>0.40042790657399674</v>
      </c>
      <c r="AU13" s="214">
        <f t="shared" si="4"/>
        <v>1.5319156724443153E-2</v>
      </c>
    </row>
    <row r="14" spans="1:47" s="210" customFormat="1">
      <c r="A14" s="211">
        <v>37</v>
      </c>
      <c r="B14" s="211" t="s">
        <v>208</v>
      </c>
      <c r="C14" s="211" t="s">
        <v>212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101</v>
      </c>
      <c r="K14" s="211">
        <v>0</v>
      </c>
      <c r="L14" s="211">
        <v>0</v>
      </c>
      <c r="M14" s="212">
        <v>-81.312950000000001</v>
      </c>
      <c r="N14" s="212">
        <v>28.847049999999999</v>
      </c>
      <c r="O14" s="211" t="s">
        <v>211</v>
      </c>
      <c r="P14" s="211" t="s">
        <v>59</v>
      </c>
      <c r="Q14" s="211" t="s">
        <v>210</v>
      </c>
      <c r="R14" s="212">
        <v>49.36</v>
      </c>
      <c r="S14" s="212">
        <v>44.450680281700002</v>
      </c>
      <c r="T14" s="211" t="s">
        <v>61</v>
      </c>
      <c r="U14" s="211"/>
      <c r="V14" s="211"/>
      <c r="W14" s="211"/>
      <c r="X14" s="211"/>
      <c r="Y14" s="211"/>
      <c r="Z14" s="211" t="s">
        <v>204</v>
      </c>
      <c r="AA14" s="211" t="s">
        <v>63</v>
      </c>
      <c r="AB14" s="211" t="s">
        <v>164</v>
      </c>
      <c r="AC14" s="211" t="s">
        <v>209</v>
      </c>
      <c r="AD14" s="211" t="s">
        <v>187</v>
      </c>
      <c r="AE14" s="211">
        <v>4</v>
      </c>
      <c r="AF14" s="211" t="s">
        <v>161</v>
      </c>
      <c r="AG14" s="211">
        <v>4</v>
      </c>
      <c r="AH14" s="211">
        <v>8140</v>
      </c>
      <c r="AI14" s="211">
        <v>8140</v>
      </c>
      <c r="AJ14" s="211">
        <v>564</v>
      </c>
      <c r="AK14" s="212">
        <v>2.4010360039299998</v>
      </c>
      <c r="AL14" s="213">
        <v>1</v>
      </c>
      <c r="AM14" s="214">
        <f t="shared" si="0"/>
        <v>2.4010360039299998</v>
      </c>
      <c r="AN14" s="214">
        <v>11.39</v>
      </c>
      <c r="AO14" s="214">
        <v>1.78</v>
      </c>
      <c r="AP14" s="214">
        <f t="shared" si="1"/>
        <v>27.347800084762699</v>
      </c>
      <c r="AQ14" s="214">
        <f t="shared" si="2"/>
        <v>4.2738440869953997</v>
      </c>
      <c r="AR14" s="213">
        <v>0.99</v>
      </c>
      <c r="AS14" s="213">
        <v>0.98</v>
      </c>
      <c r="AT14" s="214">
        <f t="shared" si="3"/>
        <v>27.074322083915071</v>
      </c>
      <c r="AU14" s="214">
        <f t="shared" si="4"/>
        <v>4.1883672052554921</v>
      </c>
    </row>
    <row r="15" spans="1:47" s="210" customFormat="1">
      <c r="A15" s="211">
        <v>37</v>
      </c>
      <c r="B15" s="211" t="s">
        <v>208</v>
      </c>
      <c r="C15" s="211" t="s">
        <v>212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101</v>
      </c>
      <c r="K15" s="211">
        <v>0</v>
      </c>
      <c r="L15" s="211">
        <v>0</v>
      </c>
      <c r="M15" s="212">
        <v>-81.312950000000001</v>
      </c>
      <c r="N15" s="212">
        <v>28.847049999999999</v>
      </c>
      <c r="O15" s="211" t="s">
        <v>211</v>
      </c>
      <c r="P15" s="211" t="s">
        <v>59</v>
      </c>
      <c r="Q15" s="211" t="s">
        <v>210</v>
      </c>
      <c r="R15" s="212">
        <v>49.36</v>
      </c>
      <c r="S15" s="212">
        <v>44.450680281700002</v>
      </c>
      <c r="T15" s="211" t="s">
        <v>61</v>
      </c>
      <c r="U15" s="211"/>
      <c r="V15" s="211"/>
      <c r="W15" s="211"/>
      <c r="X15" s="211"/>
      <c r="Y15" s="211"/>
      <c r="Z15" s="211" t="s">
        <v>204</v>
      </c>
      <c r="AA15" s="211" t="s">
        <v>63</v>
      </c>
      <c r="AB15" s="211" t="s">
        <v>164</v>
      </c>
      <c r="AC15" s="211" t="s">
        <v>209</v>
      </c>
      <c r="AD15" s="211" t="s">
        <v>187</v>
      </c>
      <c r="AE15" s="211">
        <v>4</v>
      </c>
      <c r="AF15" s="211" t="s">
        <v>201</v>
      </c>
      <c r="AG15" s="211">
        <v>13</v>
      </c>
      <c r="AH15" s="211">
        <v>6170</v>
      </c>
      <c r="AI15" s="211">
        <v>6170</v>
      </c>
      <c r="AJ15" s="211">
        <v>573</v>
      </c>
      <c r="AK15" s="212">
        <v>0.188560374019</v>
      </c>
      <c r="AL15" s="213">
        <v>0.83</v>
      </c>
      <c r="AM15" s="214">
        <f t="shared" si="0"/>
        <v>0.15650511043576998</v>
      </c>
      <c r="AN15" s="214">
        <v>2.0699999999999998</v>
      </c>
      <c r="AO15" s="214">
        <v>0.08</v>
      </c>
      <c r="AP15" s="214">
        <f t="shared" si="1"/>
        <v>0.32396557860204384</v>
      </c>
      <c r="AQ15" s="214">
        <f t="shared" si="2"/>
        <v>1.2520408834861598E-2</v>
      </c>
      <c r="AR15" s="213">
        <v>0.99</v>
      </c>
      <c r="AS15" s="213">
        <v>0.98</v>
      </c>
      <c r="AT15" s="214">
        <f t="shared" si="3"/>
        <v>0.32072592281602341</v>
      </c>
      <c r="AU15" s="214">
        <f t="shared" si="4"/>
        <v>1.2270000658164366E-2</v>
      </c>
    </row>
    <row r="16" spans="1:47" s="210" customFormat="1">
      <c r="A16" s="211">
        <v>37</v>
      </c>
      <c r="B16" s="211" t="s">
        <v>208</v>
      </c>
      <c r="C16" s="211" t="s">
        <v>212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101</v>
      </c>
      <c r="K16" s="211">
        <v>0</v>
      </c>
      <c r="L16" s="211">
        <v>0</v>
      </c>
      <c r="M16" s="212">
        <v>-81.312950000000001</v>
      </c>
      <c r="N16" s="212">
        <v>28.847049999999999</v>
      </c>
      <c r="O16" s="211" t="s">
        <v>211</v>
      </c>
      <c r="P16" s="211" t="s">
        <v>59</v>
      </c>
      <c r="Q16" s="211" t="s">
        <v>210</v>
      </c>
      <c r="R16" s="212">
        <v>49.36</v>
      </c>
      <c r="S16" s="212">
        <v>44.450680281700002</v>
      </c>
      <c r="T16" s="211" t="s">
        <v>61</v>
      </c>
      <c r="U16" s="211"/>
      <c r="V16" s="211"/>
      <c r="W16" s="211"/>
      <c r="X16" s="211"/>
      <c r="Y16" s="211"/>
      <c r="Z16" s="211" t="s">
        <v>204</v>
      </c>
      <c r="AA16" s="211" t="s">
        <v>63</v>
      </c>
      <c r="AB16" s="211" t="s">
        <v>164</v>
      </c>
      <c r="AC16" s="211" t="s">
        <v>209</v>
      </c>
      <c r="AD16" s="211" t="s">
        <v>187</v>
      </c>
      <c r="AE16" s="211">
        <v>4</v>
      </c>
      <c r="AF16" s="211" t="s">
        <v>201</v>
      </c>
      <c r="AG16" s="211">
        <v>13</v>
      </c>
      <c r="AH16" s="211">
        <v>6181</v>
      </c>
      <c r="AI16" s="211">
        <v>6181</v>
      </c>
      <c r="AJ16" s="211">
        <v>573</v>
      </c>
      <c r="AK16" s="212">
        <v>2.4514894196899999E-2</v>
      </c>
      <c r="AL16" s="213">
        <v>0.83</v>
      </c>
      <c r="AM16" s="214">
        <f t="shared" si="0"/>
        <v>2.0347362183426997E-2</v>
      </c>
      <c r="AN16" s="214">
        <v>2.0699999999999998</v>
      </c>
      <c r="AO16" s="214">
        <v>0.08</v>
      </c>
      <c r="AP16" s="214">
        <f t="shared" si="1"/>
        <v>4.2119039719693878E-2</v>
      </c>
      <c r="AQ16" s="214">
        <f t="shared" si="2"/>
        <v>1.6277889746741598E-3</v>
      </c>
      <c r="AR16" s="213">
        <v>0.99</v>
      </c>
      <c r="AS16" s="213">
        <v>0.98</v>
      </c>
      <c r="AT16" s="214">
        <f t="shared" si="3"/>
        <v>4.1697849322496941E-2</v>
      </c>
      <c r="AU16" s="214">
        <f t="shared" si="4"/>
        <v>1.5952331951806765E-3</v>
      </c>
    </row>
    <row r="17" spans="1:47" s="210" customFormat="1">
      <c r="A17" s="211">
        <v>37</v>
      </c>
      <c r="B17" s="211" t="s">
        <v>208</v>
      </c>
      <c r="C17" s="211" t="s">
        <v>212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101</v>
      </c>
      <c r="K17" s="211">
        <v>0</v>
      </c>
      <c r="L17" s="211">
        <v>0</v>
      </c>
      <c r="M17" s="212">
        <v>-81.312950000000001</v>
      </c>
      <c r="N17" s="212">
        <v>28.847049999999999</v>
      </c>
      <c r="O17" s="211" t="s">
        <v>211</v>
      </c>
      <c r="P17" s="211" t="s">
        <v>59</v>
      </c>
      <c r="Q17" s="211" t="s">
        <v>210</v>
      </c>
      <c r="R17" s="212">
        <v>49.36</v>
      </c>
      <c r="S17" s="212">
        <v>44.450680281700002</v>
      </c>
      <c r="T17" s="211" t="s">
        <v>61</v>
      </c>
      <c r="U17" s="211"/>
      <c r="V17" s="211"/>
      <c r="W17" s="211"/>
      <c r="X17" s="211"/>
      <c r="Y17" s="211"/>
      <c r="Z17" s="211" t="s">
        <v>204</v>
      </c>
      <c r="AA17" s="211" t="s">
        <v>63</v>
      </c>
      <c r="AB17" s="211" t="s">
        <v>164</v>
      </c>
      <c r="AC17" s="211" t="s">
        <v>209</v>
      </c>
      <c r="AD17" s="211" t="s">
        <v>187</v>
      </c>
      <c r="AE17" s="211">
        <v>4</v>
      </c>
      <c r="AF17" s="211" t="s">
        <v>201</v>
      </c>
      <c r="AG17" s="211">
        <v>13</v>
      </c>
      <c r="AH17" s="211">
        <v>6460</v>
      </c>
      <c r="AI17" s="211">
        <v>6460</v>
      </c>
      <c r="AJ17" s="211">
        <v>573</v>
      </c>
      <c r="AK17" s="212">
        <v>3.35903268195E-3</v>
      </c>
      <c r="AL17" s="213">
        <v>0.83</v>
      </c>
      <c r="AM17" s="214">
        <f t="shared" si="0"/>
        <v>2.7879971260184998E-3</v>
      </c>
      <c r="AN17" s="214">
        <v>2.0699999999999998</v>
      </c>
      <c r="AO17" s="214">
        <v>0.08</v>
      </c>
      <c r="AP17" s="214">
        <f t="shared" si="1"/>
        <v>5.7711540508582938E-3</v>
      </c>
      <c r="AQ17" s="214">
        <f t="shared" si="2"/>
        <v>2.2303977008147999E-4</v>
      </c>
      <c r="AR17" s="213">
        <v>0.99</v>
      </c>
      <c r="AS17" s="213">
        <v>0.98</v>
      </c>
      <c r="AT17" s="214">
        <f t="shared" si="3"/>
        <v>5.7134425103497113E-3</v>
      </c>
      <c r="AU17" s="214">
        <f t="shared" si="4"/>
        <v>2.185789746798504E-4</v>
      </c>
    </row>
    <row r="18" spans="1:47" s="210" customFormat="1">
      <c r="A18" s="211">
        <v>37</v>
      </c>
      <c r="B18" s="211" t="s">
        <v>208</v>
      </c>
      <c r="C18" s="211" t="s">
        <v>212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101</v>
      </c>
      <c r="K18" s="211">
        <v>0</v>
      </c>
      <c r="L18" s="211">
        <v>0</v>
      </c>
      <c r="M18" s="212">
        <v>-81.312950000000001</v>
      </c>
      <c r="N18" s="212">
        <v>28.847049999999999</v>
      </c>
      <c r="O18" s="211" t="s">
        <v>211</v>
      </c>
      <c r="P18" s="211" t="s">
        <v>59</v>
      </c>
      <c r="Q18" s="211" t="s">
        <v>210</v>
      </c>
      <c r="R18" s="212">
        <v>49.36</v>
      </c>
      <c r="S18" s="212">
        <v>44.450680281700002</v>
      </c>
      <c r="T18" s="211" t="s">
        <v>61</v>
      </c>
      <c r="U18" s="211"/>
      <c r="V18" s="211"/>
      <c r="W18" s="211"/>
      <c r="X18" s="211"/>
      <c r="Y18" s="211"/>
      <c r="Z18" s="211" t="s">
        <v>204</v>
      </c>
      <c r="AA18" s="211" t="s">
        <v>63</v>
      </c>
      <c r="AB18" s="211" t="s">
        <v>164</v>
      </c>
      <c r="AC18" s="211" t="s">
        <v>209</v>
      </c>
      <c r="AD18" s="211" t="s">
        <v>187</v>
      </c>
      <c r="AE18" s="211">
        <v>4</v>
      </c>
      <c r="AF18" s="211" t="s">
        <v>180</v>
      </c>
      <c r="AG18" s="211">
        <v>11</v>
      </c>
      <c r="AH18" s="211">
        <v>4340</v>
      </c>
      <c r="AI18" s="211">
        <v>4340</v>
      </c>
      <c r="AJ18" s="211">
        <v>571</v>
      </c>
      <c r="AK18" s="212">
        <v>2.0939292057899999</v>
      </c>
      <c r="AL18" s="213">
        <v>1</v>
      </c>
      <c r="AM18" s="214">
        <f t="shared" si="0"/>
        <v>2.0939292057899999</v>
      </c>
      <c r="AN18" s="214">
        <v>3.85</v>
      </c>
      <c r="AO18" s="214">
        <v>0.14000000000000001</v>
      </c>
      <c r="AP18" s="214">
        <f t="shared" si="1"/>
        <v>8.0616274422914991</v>
      </c>
      <c r="AQ18" s="214">
        <f t="shared" si="2"/>
        <v>0.29315008881060001</v>
      </c>
      <c r="AR18" s="213">
        <v>0.99</v>
      </c>
      <c r="AS18" s="213">
        <v>0.98</v>
      </c>
      <c r="AT18" s="214">
        <f t="shared" si="3"/>
        <v>7.9810111678685844</v>
      </c>
      <c r="AU18" s="214">
        <f t="shared" si="4"/>
        <v>0.28728708703438799</v>
      </c>
    </row>
    <row r="19" spans="1:47" s="210" customFormat="1">
      <c r="A19" s="211">
        <v>37</v>
      </c>
      <c r="B19" s="211" t="s">
        <v>208</v>
      </c>
      <c r="C19" s="211" t="s">
        <v>212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101</v>
      </c>
      <c r="K19" s="211">
        <v>0</v>
      </c>
      <c r="L19" s="211">
        <v>0</v>
      </c>
      <c r="M19" s="212">
        <v>-81.312950000000001</v>
      </c>
      <c r="N19" s="212">
        <v>28.847049999999999</v>
      </c>
      <c r="O19" s="211" t="s">
        <v>211</v>
      </c>
      <c r="P19" s="211" t="s">
        <v>59</v>
      </c>
      <c r="Q19" s="211" t="s">
        <v>210</v>
      </c>
      <c r="R19" s="212">
        <v>49.36</v>
      </c>
      <c r="S19" s="212">
        <v>44.450680281700002</v>
      </c>
      <c r="T19" s="211" t="s">
        <v>61</v>
      </c>
      <c r="U19" s="211"/>
      <c r="V19" s="211"/>
      <c r="W19" s="211"/>
      <c r="X19" s="211"/>
      <c r="Y19" s="211"/>
      <c r="Z19" s="211" t="s">
        <v>204</v>
      </c>
      <c r="AA19" s="211" t="s">
        <v>63</v>
      </c>
      <c r="AB19" s="211" t="s">
        <v>164</v>
      </c>
      <c r="AC19" s="211" t="s">
        <v>209</v>
      </c>
      <c r="AD19" s="211" t="s">
        <v>187</v>
      </c>
      <c r="AE19" s="211">
        <v>4</v>
      </c>
      <c r="AF19" s="211" t="s">
        <v>201</v>
      </c>
      <c r="AG19" s="211">
        <v>13</v>
      </c>
      <c r="AH19" s="211">
        <v>6170</v>
      </c>
      <c r="AI19" s="211">
        <v>6170</v>
      </c>
      <c r="AJ19" s="211">
        <v>573</v>
      </c>
      <c r="AK19" s="212">
        <v>6.8208164599499996</v>
      </c>
      <c r="AL19" s="213">
        <v>0.83</v>
      </c>
      <c r="AM19" s="214">
        <f t="shared" si="0"/>
        <v>5.6612776617584997</v>
      </c>
      <c r="AN19" s="214">
        <v>2.0699999999999998</v>
      </c>
      <c r="AO19" s="214">
        <v>0.08</v>
      </c>
      <c r="AP19" s="214">
        <f t="shared" si="1"/>
        <v>11.718844759840094</v>
      </c>
      <c r="AQ19" s="214">
        <f t="shared" si="2"/>
        <v>0.45290221294068</v>
      </c>
      <c r="AR19" s="213">
        <v>0.99</v>
      </c>
      <c r="AS19" s="213">
        <v>0.98</v>
      </c>
      <c r="AT19" s="214">
        <f t="shared" si="3"/>
        <v>11.601656312241692</v>
      </c>
      <c r="AU19" s="214">
        <f t="shared" si="4"/>
        <v>0.44384416868186638</v>
      </c>
    </row>
    <row r="20" spans="1:47" s="210" customFormat="1">
      <c r="A20" s="211">
        <v>37</v>
      </c>
      <c r="B20" s="211" t="s">
        <v>208</v>
      </c>
      <c r="C20" s="211" t="s">
        <v>212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101</v>
      </c>
      <c r="K20" s="211">
        <v>0</v>
      </c>
      <c r="L20" s="211">
        <v>0</v>
      </c>
      <c r="M20" s="212">
        <v>-81.312950000000001</v>
      </c>
      <c r="N20" s="212">
        <v>28.847049999999999</v>
      </c>
      <c r="O20" s="211" t="s">
        <v>211</v>
      </c>
      <c r="P20" s="211" t="s">
        <v>59</v>
      </c>
      <c r="Q20" s="211" t="s">
        <v>210</v>
      </c>
      <c r="R20" s="212">
        <v>49.36</v>
      </c>
      <c r="S20" s="212">
        <v>44.450680281700002</v>
      </c>
      <c r="T20" s="211" t="s">
        <v>61</v>
      </c>
      <c r="U20" s="211"/>
      <c r="V20" s="211"/>
      <c r="W20" s="211"/>
      <c r="X20" s="211"/>
      <c r="Y20" s="211"/>
      <c r="Z20" s="211" t="s">
        <v>204</v>
      </c>
      <c r="AA20" s="211" t="s">
        <v>63</v>
      </c>
      <c r="AB20" s="211" t="s">
        <v>164</v>
      </c>
      <c r="AC20" s="211" t="s">
        <v>209</v>
      </c>
      <c r="AD20" s="211" t="s">
        <v>187</v>
      </c>
      <c r="AE20" s="211">
        <v>4</v>
      </c>
      <c r="AF20" s="211" t="s">
        <v>201</v>
      </c>
      <c r="AG20" s="211">
        <v>13</v>
      </c>
      <c r="AH20" s="211">
        <v>6181</v>
      </c>
      <c r="AI20" s="211">
        <v>6181</v>
      </c>
      <c r="AJ20" s="211">
        <v>573</v>
      </c>
      <c r="AK20" s="212">
        <v>5.2793282266200003E-2</v>
      </c>
      <c r="AL20" s="213">
        <v>0.83</v>
      </c>
      <c r="AM20" s="214">
        <f t="shared" si="0"/>
        <v>4.3818424280945997E-2</v>
      </c>
      <c r="AN20" s="214">
        <v>2.0699999999999998</v>
      </c>
      <c r="AO20" s="214">
        <v>0.08</v>
      </c>
      <c r="AP20" s="214">
        <f t="shared" si="1"/>
        <v>9.0704138261558209E-2</v>
      </c>
      <c r="AQ20" s="214">
        <f t="shared" si="2"/>
        <v>3.5054739424756798E-3</v>
      </c>
      <c r="AR20" s="213">
        <v>0.99</v>
      </c>
      <c r="AS20" s="213">
        <v>0.98</v>
      </c>
      <c r="AT20" s="214">
        <f t="shared" si="3"/>
        <v>8.979709687894262E-2</v>
      </c>
      <c r="AU20" s="214">
        <f t="shared" si="4"/>
        <v>3.4353644636261663E-3</v>
      </c>
    </row>
    <row r="21" spans="1:47" s="210" customFormat="1">
      <c r="A21" s="211">
        <v>37</v>
      </c>
      <c r="B21" s="211" t="s">
        <v>208</v>
      </c>
      <c r="C21" s="211" t="s">
        <v>212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101</v>
      </c>
      <c r="K21" s="211">
        <v>0</v>
      </c>
      <c r="L21" s="211">
        <v>0</v>
      </c>
      <c r="M21" s="212">
        <v>-81.312950000000001</v>
      </c>
      <c r="N21" s="212">
        <v>28.847049999999999</v>
      </c>
      <c r="O21" s="211" t="s">
        <v>211</v>
      </c>
      <c r="P21" s="211" t="s">
        <v>59</v>
      </c>
      <c r="Q21" s="211" t="s">
        <v>210</v>
      </c>
      <c r="R21" s="212">
        <v>49.36</v>
      </c>
      <c r="S21" s="212">
        <v>44.450680281700002</v>
      </c>
      <c r="T21" s="211" t="s">
        <v>61</v>
      </c>
      <c r="U21" s="211"/>
      <c r="V21" s="211"/>
      <c r="W21" s="211"/>
      <c r="X21" s="211"/>
      <c r="Y21" s="211"/>
      <c r="Z21" s="211" t="s">
        <v>204</v>
      </c>
      <c r="AA21" s="211" t="s">
        <v>63</v>
      </c>
      <c r="AB21" s="211" t="s">
        <v>164</v>
      </c>
      <c r="AC21" s="211" t="s">
        <v>209</v>
      </c>
      <c r="AD21" s="211" t="s">
        <v>187</v>
      </c>
      <c r="AE21" s="211">
        <v>4</v>
      </c>
      <c r="AF21" s="211" t="s">
        <v>201</v>
      </c>
      <c r="AG21" s="211">
        <v>13</v>
      </c>
      <c r="AH21" s="211">
        <v>6210</v>
      </c>
      <c r="AI21" s="211">
        <v>6210</v>
      </c>
      <c r="AJ21" s="211">
        <v>573</v>
      </c>
      <c r="AK21" s="212">
        <v>0.38065491900100001</v>
      </c>
      <c r="AL21" s="213">
        <v>0.83</v>
      </c>
      <c r="AM21" s="214">
        <f t="shared" si="0"/>
        <v>0.31594358277083001</v>
      </c>
      <c r="AN21" s="214">
        <v>2.0699999999999998</v>
      </c>
      <c r="AO21" s="214">
        <v>0.08</v>
      </c>
      <c r="AP21" s="214">
        <f t="shared" si="1"/>
        <v>0.65400321633561809</v>
      </c>
      <c r="AQ21" s="214">
        <f t="shared" si="2"/>
        <v>2.5275486621666402E-2</v>
      </c>
      <c r="AR21" s="213">
        <v>0.99</v>
      </c>
      <c r="AS21" s="213">
        <v>0.98</v>
      </c>
      <c r="AT21" s="214">
        <f t="shared" si="3"/>
        <v>0.6474631841722619</v>
      </c>
      <c r="AU21" s="214">
        <f t="shared" si="4"/>
        <v>2.4769976889233075E-2</v>
      </c>
    </row>
    <row r="22" spans="1:47" s="210" customFormat="1">
      <c r="A22" s="211">
        <v>37</v>
      </c>
      <c r="B22" s="211" t="s">
        <v>208</v>
      </c>
      <c r="C22" s="211" t="s">
        <v>212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101</v>
      </c>
      <c r="K22" s="211">
        <v>0</v>
      </c>
      <c r="L22" s="211">
        <v>0</v>
      </c>
      <c r="M22" s="212">
        <v>-81.312950000000001</v>
      </c>
      <c r="N22" s="212">
        <v>28.847049999999999</v>
      </c>
      <c r="O22" s="211" t="s">
        <v>211</v>
      </c>
      <c r="P22" s="211" t="s">
        <v>59</v>
      </c>
      <c r="Q22" s="211" t="s">
        <v>210</v>
      </c>
      <c r="R22" s="212">
        <v>49.36</v>
      </c>
      <c r="S22" s="212">
        <v>44.450680281700002</v>
      </c>
      <c r="T22" s="211" t="s">
        <v>61</v>
      </c>
      <c r="U22" s="211"/>
      <c r="V22" s="211"/>
      <c r="W22" s="211"/>
      <c r="X22" s="211"/>
      <c r="Y22" s="211"/>
      <c r="Z22" s="211" t="s">
        <v>204</v>
      </c>
      <c r="AA22" s="211" t="s">
        <v>63</v>
      </c>
      <c r="AB22" s="211" t="s">
        <v>164</v>
      </c>
      <c r="AC22" s="211" t="s">
        <v>209</v>
      </c>
      <c r="AD22" s="211" t="s">
        <v>187</v>
      </c>
      <c r="AE22" s="211">
        <v>4</v>
      </c>
      <c r="AF22" s="211" t="s">
        <v>161</v>
      </c>
      <c r="AG22" s="211">
        <v>4</v>
      </c>
      <c r="AH22" s="211">
        <v>8140</v>
      </c>
      <c r="AI22" s="211">
        <v>8140</v>
      </c>
      <c r="AJ22" s="211">
        <v>564</v>
      </c>
      <c r="AK22" s="212">
        <v>4.76328901793</v>
      </c>
      <c r="AL22" s="213">
        <v>1</v>
      </c>
      <c r="AM22" s="214">
        <f t="shared" si="0"/>
        <v>4.76328901793</v>
      </c>
      <c r="AN22" s="214">
        <v>11.39</v>
      </c>
      <c r="AO22" s="214">
        <v>1.78</v>
      </c>
      <c r="AP22" s="214">
        <f t="shared" si="1"/>
        <v>54.253861914222703</v>
      </c>
      <c r="AQ22" s="214">
        <f t="shared" si="2"/>
        <v>8.4786544519153999</v>
      </c>
      <c r="AR22" s="213">
        <v>0.99</v>
      </c>
      <c r="AS22" s="213">
        <v>0.98</v>
      </c>
      <c r="AT22" s="214">
        <f t="shared" si="3"/>
        <v>53.711323295080476</v>
      </c>
      <c r="AU22" s="214">
        <f t="shared" si="4"/>
        <v>8.309081362877091</v>
      </c>
    </row>
    <row r="23" spans="1:47" s="210" customFormat="1">
      <c r="A23" s="211">
        <v>37</v>
      </c>
      <c r="B23" s="211" t="s">
        <v>208</v>
      </c>
      <c r="C23" s="211" t="s">
        <v>212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101</v>
      </c>
      <c r="K23" s="211">
        <v>0</v>
      </c>
      <c r="L23" s="211">
        <v>0</v>
      </c>
      <c r="M23" s="212">
        <v>-81.312950000000001</v>
      </c>
      <c r="N23" s="212">
        <v>28.847049999999999</v>
      </c>
      <c r="O23" s="211" t="s">
        <v>211</v>
      </c>
      <c r="P23" s="211" t="s">
        <v>59</v>
      </c>
      <c r="Q23" s="211" t="s">
        <v>210</v>
      </c>
      <c r="R23" s="212">
        <v>49.36</v>
      </c>
      <c r="S23" s="212">
        <v>44.450680281700002</v>
      </c>
      <c r="T23" s="211" t="s">
        <v>61</v>
      </c>
      <c r="U23" s="211"/>
      <c r="V23" s="211"/>
      <c r="W23" s="211"/>
      <c r="X23" s="211"/>
      <c r="Y23" s="211"/>
      <c r="Z23" s="211" t="s">
        <v>204</v>
      </c>
      <c r="AA23" s="211" t="s">
        <v>63</v>
      </c>
      <c r="AB23" s="211" t="s">
        <v>164</v>
      </c>
      <c r="AC23" s="211" t="s">
        <v>209</v>
      </c>
      <c r="AD23" s="211" t="s">
        <v>187</v>
      </c>
      <c r="AE23" s="211">
        <v>4</v>
      </c>
      <c r="AF23" s="211" t="s">
        <v>201</v>
      </c>
      <c r="AG23" s="211">
        <v>13</v>
      </c>
      <c r="AH23" s="211">
        <v>6170</v>
      </c>
      <c r="AI23" s="211">
        <v>6170</v>
      </c>
      <c r="AJ23" s="211">
        <v>573</v>
      </c>
      <c r="AK23" s="212">
        <v>4.1559959613500004</v>
      </c>
      <c r="AL23" s="213">
        <v>0.83</v>
      </c>
      <c r="AM23" s="214">
        <f t="shared" si="0"/>
        <v>3.4494766479205001</v>
      </c>
      <c r="AN23" s="214">
        <v>2.0699999999999998</v>
      </c>
      <c r="AO23" s="214">
        <v>0.08</v>
      </c>
      <c r="AP23" s="214">
        <f t="shared" si="1"/>
        <v>7.1404166611954345</v>
      </c>
      <c r="AQ23" s="214">
        <f t="shared" si="2"/>
        <v>0.27595813183364004</v>
      </c>
      <c r="AR23" s="213">
        <v>0.99</v>
      </c>
      <c r="AS23" s="213">
        <v>0.98</v>
      </c>
      <c r="AT23" s="214">
        <f t="shared" si="3"/>
        <v>7.0690124945834798</v>
      </c>
      <c r="AU23" s="214">
        <f t="shared" si="4"/>
        <v>0.27043896919696725</v>
      </c>
    </row>
    <row r="24" spans="1:47" s="210" customFormat="1">
      <c r="A24" s="211">
        <v>37</v>
      </c>
      <c r="B24" s="211" t="s">
        <v>208</v>
      </c>
      <c r="C24" s="211" t="s">
        <v>212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101</v>
      </c>
      <c r="K24" s="211">
        <v>0</v>
      </c>
      <c r="L24" s="211">
        <v>0</v>
      </c>
      <c r="M24" s="212">
        <v>-81.312950000000001</v>
      </c>
      <c r="N24" s="212">
        <v>28.847049999999999</v>
      </c>
      <c r="O24" s="211" t="s">
        <v>211</v>
      </c>
      <c r="P24" s="211" t="s">
        <v>59</v>
      </c>
      <c r="Q24" s="211" t="s">
        <v>210</v>
      </c>
      <c r="R24" s="212">
        <v>49.36</v>
      </c>
      <c r="S24" s="212">
        <v>44.450680281700002</v>
      </c>
      <c r="T24" s="211" t="s">
        <v>61</v>
      </c>
      <c r="U24" s="211"/>
      <c r="V24" s="211"/>
      <c r="W24" s="211"/>
      <c r="X24" s="211"/>
      <c r="Y24" s="211"/>
      <c r="Z24" s="211" t="s">
        <v>204</v>
      </c>
      <c r="AA24" s="211" t="s">
        <v>63</v>
      </c>
      <c r="AB24" s="211" t="s">
        <v>164</v>
      </c>
      <c r="AC24" s="211" t="s">
        <v>209</v>
      </c>
      <c r="AD24" s="211" t="s">
        <v>187</v>
      </c>
      <c r="AE24" s="211">
        <v>4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564</v>
      </c>
      <c r="AK24" s="212">
        <v>1.07979442793</v>
      </c>
      <c r="AL24" s="213">
        <v>1</v>
      </c>
      <c r="AM24" s="214">
        <f t="shared" si="0"/>
        <v>1.07979442793</v>
      </c>
      <c r="AN24" s="214">
        <v>11.39</v>
      </c>
      <c r="AO24" s="214">
        <v>1.78</v>
      </c>
      <c r="AP24" s="214">
        <f t="shared" si="1"/>
        <v>12.298858534122701</v>
      </c>
      <c r="AQ24" s="214">
        <f t="shared" si="2"/>
        <v>1.9220340817154</v>
      </c>
      <c r="AR24" s="213">
        <v>0.99</v>
      </c>
      <c r="AS24" s="213">
        <v>0.98</v>
      </c>
      <c r="AT24" s="214">
        <f t="shared" si="3"/>
        <v>12.175869948781473</v>
      </c>
      <c r="AU24" s="214">
        <f t="shared" si="4"/>
        <v>1.8835934000810919</v>
      </c>
    </row>
    <row r="25" spans="1:47" s="210" customFormat="1">
      <c r="A25" s="211">
        <v>37</v>
      </c>
      <c r="B25" s="211" t="s">
        <v>208</v>
      </c>
      <c r="C25" s="211" t="s">
        <v>212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101</v>
      </c>
      <c r="K25" s="211">
        <v>0</v>
      </c>
      <c r="L25" s="211">
        <v>0</v>
      </c>
      <c r="M25" s="212">
        <v>-81.312950000000001</v>
      </c>
      <c r="N25" s="212">
        <v>28.847049999999999</v>
      </c>
      <c r="O25" s="211" t="s">
        <v>211</v>
      </c>
      <c r="P25" s="211" t="s">
        <v>59</v>
      </c>
      <c r="Q25" s="211" t="s">
        <v>210</v>
      </c>
      <c r="R25" s="212">
        <v>49.36</v>
      </c>
      <c r="S25" s="212">
        <v>44.450680281700002</v>
      </c>
      <c r="T25" s="211" t="s">
        <v>61</v>
      </c>
      <c r="U25" s="211"/>
      <c r="V25" s="211"/>
      <c r="W25" s="211"/>
      <c r="X25" s="211"/>
      <c r="Y25" s="211"/>
      <c r="Z25" s="211" t="s">
        <v>204</v>
      </c>
      <c r="AA25" s="211" t="s">
        <v>63</v>
      </c>
      <c r="AB25" s="211" t="s">
        <v>164</v>
      </c>
      <c r="AC25" s="211" t="s">
        <v>209</v>
      </c>
      <c r="AD25" s="211" t="s">
        <v>187</v>
      </c>
      <c r="AE25" s="211">
        <v>4</v>
      </c>
      <c r="AF25" s="211" t="s">
        <v>201</v>
      </c>
      <c r="AG25" s="211">
        <v>13</v>
      </c>
      <c r="AH25" s="211">
        <v>6170</v>
      </c>
      <c r="AI25" s="211">
        <v>6170</v>
      </c>
      <c r="AJ25" s="211">
        <v>573</v>
      </c>
      <c r="AK25" s="212">
        <v>2.4326624513800001</v>
      </c>
      <c r="AL25" s="213">
        <v>0.83</v>
      </c>
      <c r="AM25" s="214">
        <f t="shared" si="0"/>
        <v>2.0191098346454002</v>
      </c>
      <c r="AN25" s="214">
        <v>2.0699999999999998</v>
      </c>
      <c r="AO25" s="214">
        <v>0.08</v>
      </c>
      <c r="AP25" s="214">
        <f t="shared" si="1"/>
        <v>4.1795573577159777</v>
      </c>
      <c r="AQ25" s="214">
        <f t="shared" si="2"/>
        <v>0.16152878677163202</v>
      </c>
      <c r="AR25" s="213">
        <v>0.99</v>
      </c>
      <c r="AS25" s="213">
        <v>0.98</v>
      </c>
      <c r="AT25" s="214">
        <f t="shared" si="3"/>
        <v>4.1377617841388181</v>
      </c>
      <c r="AU25" s="214">
        <f t="shared" si="4"/>
        <v>0.15829821103619937</v>
      </c>
    </row>
    <row r="26" spans="1:47" s="210" customFormat="1">
      <c r="A26" s="211">
        <v>37</v>
      </c>
      <c r="B26" s="211" t="s">
        <v>208</v>
      </c>
      <c r="C26" s="211" t="s">
        <v>212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101</v>
      </c>
      <c r="K26" s="211">
        <v>0</v>
      </c>
      <c r="L26" s="211">
        <v>0</v>
      </c>
      <c r="M26" s="212">
        <v>-81.312950000000001</v>
      </c>
      <c r="N26" s="212">
        <v>28.847049999999999</v>
      </c>
      <c r="O26" s="211" t="s">
        <v>211</v>
      </c>
      <c r="P26" s="211" t="s">
        <v>59</v>
      </c>
      <c r="Q26" s="211" t="s">
        <v>210</v>
      </c>
      <c r="R26" s="212">
        <v>49.36</v>
      </c>
      <c r="S26" s="212">
        <v>44.450680281700002</v>
      </c>
      <c r="T26" s="211" t="s">
        <v>61</v>
      </c>
      <c r="U26" s="211"/>
      <c r="V26" s="211"/>
      <c r="W26" s="211"/>
      <c r="X26" s="211"/>
      <c r="Y26" s="211"/>
      <c r="Z26" s="211" t="s">
        <v>204</v>
      </c>
      <c r="AA26" s="211" t="s">
        <v>63</v>
      </c>
      <c r="AB26" s="211" t="s">
        <v>164</v>
      </c>
      <c r="AC26" s="211" t="s">
        <v>209</v>
      </c>
      <c r="AD26" s="211" t="s">
        <v>187</v>
      </c>
      <c r="AE26" s="211">
        <v>4</v>
      </c>
      <c r="AF26" s="211" t="s">
        <v>202</v>
      </c>
      <c r="AG26" s="211">
        <v>12</v>
      </c>
      <c r="AH26" s="211">
        <v>5200</v>
      </c>
      <c r="AI26" s="211">
        <v>5200</v>
      </c>
      <c r="AJ26" s="211">
        <v>572</v>
      </c>
      <c r="AK26" s="212">
        <v>0.21211820259299999</v>
      </c>
      <c r="AL26" s="213">
        <v>0</v>
      </c>
      <c r="AM26" s="214">
        <f t="shared" si="0"/>
        <v>0</v>
      </c>
      <c r="AN26" s="214">
        <v>0</v>
      </c>
      <c r="AO26" s="214">
        <v>0</v>
      </c>
      <c r="AP26" s="214">
        <f t="shared" si="1"/>
        <v>0</v>
      </c>
      <c r="AQ26" s="214">
        <f t="shared" si="2"/>
        <v>0</v>
      </c>
      <c r="AR26" s="213">
        <v>0.99</v>
      </c>
      <c r="AS26" s="213">
        <v>0.98</v>
      </c>
      <c r="AT26" s="214">
        <f t="shared" si="3"/>
        <v>0</v>
      </c>
      <c r="AU26" s="214">
        <f t="shared" si="4"/>
        <v>0</v>
      </c>
    </row>
    <row r="27" spans="1:47" s="210" customFormat="1">
      <c r="A27" s="211">
        <v>37</v>
      </c>
      <c r="B27" s="211" t="s">
        <v>208</v>
      </c>
      <c r="C27" s="211" t="s">
        <v>212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101</v>
      </c>
      <c r="K27" s="211">
        <v>0</v>
      </c>
      <c r="L27" s="211">
        <v>0</v>
      </c>
      <c r="M27" s="212">
        <v>-81.312950000000001</v>
      </c>
      <c r="N27" s="212">
        <v>28.847049999999999</v>
      </c>
      <c r="O27" s="211" t="s">
        <v>211</v>
      </c>
      <c r="P27" s="211" t="s">
        <v>59</v>
      </c>
      <c r="Q27" s="211" t="s">
        <v>210</v>
      </c>
      <c r="R27" s="212">
        <v>49.36</v>
      </c>
      <c r="S27" s="212">
        <v>44.450680281700002</v>
      </c>
      <c r="T27" s="211" t="s">
        <v>61</v>
      </c>
      <c r="U27" s="211"/>
      <c r="V27" s="211"/>
      <c r="W27" s="211"/>
      <c r="X27" s="211"/>
      <c r="Y27" s="211"/>
      <c r="Z27" s="211" t="s">
        <v>204</v>
      </c>
      <c r="AA27" s="211" t="s">
        <v>63</v>
      </c>
      <c r="AB27" s="211" t="s">
        <v>164</v>
      </c>
      <c r="AC27" s="211" t="s">
        <v>209</v>
      </c>
      <c r="AD27" s="211" t="s">
        <v>187</v>
      </c>
      <c r="AE27" s="211">
        <v>4</v>
      </c>
      <c r="AF27" s="211" t="s">
        <v>202</v>
      </c>
      <c r="AG27" s="211">
        <v>12</v>
      </c>
      <c r="AH27" s="211">
        <v>5200</v>
      </c>
      <c r="AI27" s="211">
        <v>5200</v>
      </c>
      <c r="AJ27" s="211">
        <v>572</v>
      </c>
      <c r="AK27" s="212">
        <v>0.56755795492000005</v>
      </c>
      <c r="AL27" s="213">
        <v>0</v>
      </c>
      <c r="AM27" s="214">
        <f t="shared" si="0"/>
        <v>0</v>
      </c>
      <c r="AN27" s="214">
        <v>0</v>
      </c>
      <c r="AO27" s="214">
        <v>0</v>
      </c>
      <c r="AP27" s="214">
        <f t="shared" si="1"/>
        <v>0</v>
      </c>
      <c r="AQ27" s="214">
        <f t="shared" si="2"/>
        <v>0</v>
      </c>
      <c r="AR27" s="213">
        <v>0.99</v>
      </c>
      <c r="AS27" s="213">
        <v>0.98</v>
      </c>
      <c r="AT27" s="214">
        <f t="shared" si="3"/>
        <v>0</v>
      </c>
      <c r="AU27" s="214">
        <f t="shared" si="4"/>
        <v>0</v>
      </c>
    </row>
    <row r="28" spans="1:47" s="210" customFormat="1">
      <c r="A28" s="211">
        <v>37</v>
      </c>
      <c r="B28" s="211" t="s">
        <v>208</v>
      </c>
      <c r="C28" s="211" t="s">
        <v>212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101</v>
      </c>
      <c r="K28" s="211">
        <v>0</v>
      </c>
      <c r="L28" s="211">
        <v>0</v>
      </c>
      <c r="M28" s="212">
        <v>-81.312950000000001</v>
      </c>
      <c r="N28" s="212">
        <v>28.847049999999999</v>
      </c>
      <c r="O28" s="211" t="s">
        <v>211</v>
      </c>
      <c r="P28" s="211" t="s">
        <v>59</v>
      </c>
      <c r="Q28" s="211" t="s">
        <v>210</v>
      </c>
      <c r="R28" s="212">
        <v>49.36</v>
      </c>
      <c r="S28" s="212">
        <v>44.450680281700002</v>
      </c>
      <c r="T28" s="211" t="s">
        <v>61</v>
      </c>
      <c r="U28" s="211"/>
      <c r="V28" s="211"/>
      <c r="W28" s="211"/>
      <c r="X28" s="211"/>
      <c r="Y28" s="211"/>
      <c r="Z28" s="211" t="s">
        <v>204</v>
      </c>
      <c r="AA28" s="211" t="s">
        <v>63</v>
      </c>
      <c r="AB28" s="211" t="s">
        <v>164</v>
      </c>
      <c r="AC28" s="211" t="s">
        <v>209</v>
      </c>
      <c r="AD28" s="211" t="s">
        <v>187</v>
      </c>
      <c r="AE28" s="211">
        <v>4</v>
      </c>
      <c r="AF28" s="211" t="s">
        <v>201</v>
      </c>
      <c r="AG28" s="211">
        <v>13</v>
      </c>
      <c r="AH28" s="211">
        <v>6181</v>
      </c>
      <c r="AI28" s="211">
        <v>6181</v>
      </c>
      <c r="AJ28" s="211">
        <v>573</v>
      </c>
      <c r="AK28" s="212">
        <v>1.76405690816E-5</v>
      </c>
      <c r="AL28" s="213">
        <v>0.83</v>
      </c>
      <c r="AM28" s="214">
        <f t="shared" si="0"/>
        <v>1.4641672337728E-5</v>
      </c>
      <c r="AN28" s="214">
        <v>2.0699999999999998</v>
      </c>
      <c r="AO28" s="214">
        <v>0.08</v>
      </c>
      <c r="AP28" s="214">
        <f t="shared" si="1"/>
        <v>3.0308261739096958E-5</v>
      </c>
      <c r="AQ28" s="214">
        <f t="shared" si="2"/>
        <v>1.17133378701824E-6</v>
      </c>
      <c r="AR28" s="213">
        <v>0.99</v>
      </c>
      <c r="AS28" s="213">
        <v>0.98</v>
      </c>
      <c r="AT28" s="214">
        <f t="shared" si="3"/>
        <v>3.0005179121705988E-5</v>
      </c>
      <c r="AU28" s="214">
        <f t="shared" si="4"/>
        <v>1.1479071112778752E-6</v>
      </c>
    </row>
    <row r="29" spans="1:47" s="210" customFormat="1">
      <c r="A29" s="211">
        <v>37</v>
      </c>
      <c r="B29" s="211" t="s">
        <v>208</v>
      </c>
      <c r="C29" s="211" t="s">
        <v>212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101</v>
      </c>
      <c r="K29" s="211">
        <v>0</v>
      </c>
      <c r="L29" s="211">
        <v>0</v>
      </c>
      <c r="M29" s="212">
        <v>-81.312950000000001</v>
      </c>
      <c r="N29" s="212">
        <v>28.847049999999999</v>
      </c>
      <c r="O29" s="211" t="s">
        <v>211</v>
      </c>
      <c r="P29" s="211" t="s">
        <v>59</v>
      </c>
      <c r="Q29" s="211" t="s">
        <v>210</v>
      </c>
      <c r="R29" s="212">
        <v>49.36</v>
      </c>
      <c r="S29" s="212">
        <v>44.450680281700002</v>
      </c>
      <c r="T29" s="211" t="s">
        <v>61</v>
      </c>
      <c r="U29" s="211"/>
      <c r="V29" s="211"/>
      <c r="W29" s="211"/>
      <c r="X29" s="211"/>
      <c r="Y29" s="211"/>
      <c r="Z29" s="211" t="s">
        <v>204</v>
      </c>
      <c r="AA29" s="211" t="s">
        <v>63</v>
      </c>
      <c r="AB29" s="211" t="s">
        <v>164</v>
      </c>
      <c r="AC29" s="211" t="s">
        <v>209</v>
      </c>
      <c r="AD29" s="211" t="s">
        <v>187</v>
      </c>
      <c r="AE29" s="211">
        <v>4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564</v>
      </c>
      <c r="AK29" s="212">
        <v>5.5541700408499999</v>
      </c>
      <c r="AL29" s="213">
        <v>1</v>
      </c>
      <c r="AM29" s="214">
        <f t="shared" si="0"/>
        <v>5.5541700408499999</v>
      </c>
      <c r="AN29" s="214">
        <v>11.39</v>
      </c>
      <c r="AO29" s="214">
        <v>1.78</v>
      </c>
      <c r="AP29" s="214">
        <f t="shared" si="1"/>
        <v>63.261996765281502</v>
      </c>
      <c r="AQ29" s="214">
        <f t="shared" si="2"/>
        <v>9.8864226727129996</v>
      </c>
      <c r="AR29" s="213">
        <v>0.99</v>
      </c>
      <c r="AS29" s="213">
        <v>0.98</v>
      </c>
      <c r="AT29" s="214">
        <f t="shared" si="3"/>
        <v>62.629376797628687</v>
      </c>
      <c r="AU29" s="214">
        <f t="shared" si="4"/>
        <v>9.6886942192587391</v>
      </c>
    </row>
    <row r="30" spans="1:47" s="210" customFormat="1">
      <c r="A30" s="211">
        <v>37</v>
      </c>
      <c r="B30" s="211" t="s">
        <v>208</v>
      </c>
      <c r="C30" s="211" t="s">
        <v>212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101</v>
      </c>
      <c r="K30" s="211">
        <v>0</v>
      </c>
      <c r="L30" s="211">
        <v>0</v>
      </c>
      <c r="M30" s="212">
        <v>-81.312950000000001</v>
      </c>
      <c r="N30" s="212">
        <v>28.847049999999999</v>
      </c>
      <c r="O30" s="211" t="s">
        <v>211</v>
      </c>
      <c r="P30" s="211" t="s">
        <v>59</v>
      </c>
      <c r="Q30" s="211" t="s">
        <v>210</v>
      </c>
      <c r="R30" s="212">
        <v>49.36</v>
      </c>
      <c r="S30" s="212">
        <v>44.450680281700002</v>
      </c>
      <c r="T30" s="211" t="s">
        <v>61</v>
      </c>
      <c r="U30" s="211"/>
      <c r="V30" s="211"/>
      <c r="W30" s="211"/>
      <c r="X30" s="211"/>
      <c r="Y30" s="211"/>
      <c r="Z30" s="211" t="s">
        <v>204</v>
      </c>
      <c r="AA30" s="211" t="s">
        <v>63</v>
      </c>
      <c r="AB30" s="211" t="s">
        <v>164</v>
      </c>
      <c r="AC30" s="211" t="s">
        <v>209</v>
      </c>
      <c r="AD30" s="211" t="s">
        <v>187</v>
      </c>
      <c r="AE30" s="211">
        <v>4</v>
      </c>
      <c r="AF30" s="211" t="s">
        <v>201</v>
      </c>
      <c r="AG30" s="211">
        <v>13</v>
      </c>
      <c r="AH30" s="211">
        <v>6181</v>
      </c>
      <c r="AI30" s="211">
        <v>6181</v>
      </c>
      <c r="AJ30" s="211">
        <v>573</v>
      </c>
      <c r="AK30" s="212">
        <v>3.0797843664400002E-5</v>
      </c>
      <c r="AL30" s="213">
        <v>0.83</v>
      </c>
      <c r="AM30" s="214">
        <f t="shared" si="0"/>
        <v>2.5562210241452001E-5</v>
      </c>
      <c r="AN30" s="214">
        <v>2.0699999999999998</v>
      </c>
      <c r="AO30" s="214">
        <v>0.08</v>
      </c>
      <c r="AP30" s="214">
        <f t="shared" si="1"/>
        <v>5.2913775199805639E-5</v>
      </c>
      <c r="AQ30" s="214">
        <f t="shared" si="2"/>
        <v>2.0449768193161603E-6</v>
      </c>
      <c r="AR30" s="213">
        <v>0.99</v>
      </c>
      <c r="AS30" s="213">
        <v>0.98</v>
      </c>
      <c r="AT30" s="214">
        <f t="shared" si="3"/>
        <v>5.2384637447807584E-5</v>
      </c>
      <c r="AU30" s="214">
        <f t="shared" si="4"/>
        <v>2.0040772829298372E-6</v>
      </c>
    </row>
    <row r="31" spans="1:47" s="210" customFormat="1">
      <c r="A31" s="211">
        <v>37</v>
      </c>
      <c r="B31" s="211" t="s">
        <v>208</v>
      </c>
      <c r="C31" s="211" t="s">
        <v>212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101</v>
      </c>
      <c r="K31" s="211">
        <v>0</v>
      </c>
      <c r="L31" s="211">
        <v>0</v>
      </c>
      <c r="M31" s="212">
        <v>-81.312950000000001</v>
      </c>
      <c r="N31" s="212">
        <v>28.847049999999999</v>
      </c>
      <c r="O31" s="211" t="s">
        <v>211</v>
      </c>
      <c r="P31" s="211" t="s">
        <v>59</v>
      </c>
      <c r="Q31" s="211" t="s">
        <v>210</v>
      </c>
      <c r="R31" s="212">
        <v>49.36</v>
      </c>
      <c r="S31" s="212">
        <v>44.450680281700002</v>
      </c>
      <c r="T31" s="211" t="s">
        <v>61</v>
      </c>
      <c r="U31" s="211"/>
      <c r="V31" s="211"/>
      <c r="W31" s="211"/>
      <c r="X31" s="211"/>
      <c r="Y31" s="211"/>
      <c r="Z31" s="211" t="s">
        <v>204</v>
      </c>
      <c r="AA31" s="211" t="s">
        <v>63</v>
      </c>
      <c r="AB31" s="211" t="s">
        <v>164</v>
      </c>
      <c r="AC31" s="211" t="s">
        <v>209</v>
      </c>
      <c r="AD31" s="211" t="s">
        <v>187</v>
      </c>
      <c r="AE31" s="211">
        <v>4</v>
      </c>
      <c r="AF31" s="211" t="s">
        <v>161</v>
      </c>
      <c r="AG31" s="211">
        <v>4</v>
      </c>
      <c r="AH31" s="211">
        <v>8140</v>
      </c>
      <c r="AI31" s="211">
        <v>8140</v>
      </c>
      <c r="AJ31" s="211">
        <v>564</v>
      </c>
      <c r="AK31" s="212">
        <v>2.4188718974899999</v>
      </c>
      <c r="AL31" s="213">
        <v>1</v>
      </c>
      <c r="AM31" s="214">
        <f t="shared" si="0"/>
        <v>2.4188718974899999</v>
      </c>
      <c r="AN31" s="214">
        <v>11.39</v>
      </c>
      <c r="AO31" s="214">
        <v>1.78</v>
      </c>
      <c r="AP31" s="214">
        <f t="shared" si="1"/>
        <v>27.5509509124111</v>
      </c>
      <c r="AQ31" s="214">
        <f t="shared" si="2"/>
        <v>4.3055919775321998</v>
      </c>
      <c r="AR31" s="213">
        <v>0.99</v>
      </c>
      <c r="AS31" s="213">
        <v>0.98</v>
      </c>
      <c r="AT31" s="214">
        <f t="shared" si="3"/>
        <v>27.27544140328699</v>
      </c>
      <c r="AU31" s="214">
        <f t="shared" si="4"/>
        <v>4.2194801379815559</v>
      </c>
    </row>
    <row r="32" spans="1:47" s="210" customFormat="1">
      <c r="A32" s="211">
        <v>37</v>
      </c>
      <c r="B32" s="211" t="s">
        <v>208</v>
      </c>
      <c r="C32" s="211" t="s">
        <v>212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101</v>
      </c>
      <c r="K32" s="211">
        <v>0</v>
      </c>
      <c r="L32" s="211">
        <v>0</v>
      </c>
      <c r="M32" s="212">
        <v>-81.312950000000001</v>
      </c>
      <c r="N32" s="212">
        <v>28.847049999999999</v>
      </c>
      <c r="O32" s="211" t="s">
        <v>211</v>
      </c>
      <c r="P32" s="211" t="s">
        <v>59</v>
      </c>
      <c r="Q32" s="211" t="s">
        <v>210</v>
      </c>
      <c r="R32" s="212">
        <v>49.36</v>
      </c>
      <c r="S32" s="212">
        <v>44.450680281700002</v>
      </c>
      <c r="T32" s="211" t="s">
        <v>61</v>
      </c>
      <c r="U32" s="211"/>
      <c r="V32" s="211"/>
      <c r="W32" s="211"/>
      <c r="X32" s="211"/>
      <c r="Y32" s="211"/>
      <c r="Z32" s="211" t="s">
        <v>204</v>
      </c>
      <c r="AA32" s="211" t="s">
        <v>63</v>
      </c>
      <c r="AB32" s="211" t="s">
        <v>164</v>
      </c>
      <c r="AC32" s="211" t="s">
        <v>209</v>
      </c>
      <c r="AD32" s="211" t="s">
        <v>187</v>
      </c>
      <c r="AE32" s="211">
        <v>4</v>
      </c>
      <c r="AF32" s="211" t="s">
        <v>201</v>
      </c>
      <c r="AG32" s="211">
        <v>13</v>
      </c>
      <c r="AH32" s="211">
        <v>6170</v>
      </c>
      <c r="AI32" s="211">
        <v>6170</v>
      </c>
      <c r="AJ32" s="211">
        <v>573</v>
      </c>
      <c r="AK32" s="212">
        <v>0.63385257821800001</v>
      </c>
      <c r="AL32" s="213">
        <v>0.83</v>
      </c>
      <c r="AM32" s="214">
        <f t="shared" si="0"/>
        <v>0.52609763992093994</v>
      </c>
      <c r="AN32" s="214">
        <v>2.0699999999999998</v>
      </c>
      <c r="AO32" s="214">
        <v>0.08</v>
      </c>
      <c r="AP32" s="214">
        <f t="shared" si="1"/>
        <v>1.0890221146363457</v>
      </c>
      <c r="AQ32" s="214">
        <f t="shared" si="2"/>
        <v>4.2087811193675197E-2</v>
      </c>
      <c r="AR32" s="213">
        <v>0.99</v>
      </c>
      <c r="AS32" s="213">
        <v>0.98</v>
      </c>
      <c r="AT32" s="214">
        <f t="shared" si="3"/>
        <v>1.0781318934899822</v>
      </c>
      <c r="AU32" s="214">
        <f t="shared" si="4"/>
        <v>4.1246054969801695E-2</v>
      </c>
    </row>
    <row r="33" spans="1:47" s="210" customFormat="1">
      <c r="A33" s="211">
        <v>37</v>
      </c>
      <c r="B33" s="211" t="s">
        <v>208</v>
      </c>
      <c r="C33" s="211" t="s">
        <v>212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56</v>
      </c>
      <c r="J33" s="211" t="s">
        <v>101</v>
      </c>
      <c r="K33" s="211">
        <v>0</v>
      </c>
      <c r="L33" s="211">
        <v>0</v>
      </c>
      <c r="M33" s="212">
        <v>-81.312950000000001</v>
      </c>
      <c r="N33" s="212">
        <v>28.847049999999999</v>
      </c>
      <c r="O33" s="211" t="s">
        <v>211</v>
      </c>
      <c r="P33" s="211" t="s">
        <v>59</v>
      </c>
      <c r="Q33" s="211" t="s">
        <v>210</v>
      </c>
      <c r="R33" s="212">
        <v>49.36</v>
      </c>
      <c r="S33" s="212">
        <v>44.450680281700002</v>
      </c>
      <c r="T33" s="211" t="s">
        <v>61</v>
      </c>
      <c r="U33" s="211"/>
      <c r="V33" s="211"/>
      <c r="W33" s="211"/>
      <c r="X33" s="211"/>
      <c r="Y33" s="211"/>
      <c r="Z33" s="211" t="s">
        <v>204</v>
      </c>
      <c r="AA33" s="211" t="s">
        <v>63</v>
      </c>
      <c r="AB33" s="211" t="s">
        <v>164</v>
      </c>
      <c r="AC33" s="211" t="s">
        <v>209</v>
      </c>
      <c r="AD33" s="211" t="s">
        <v>187</v>
      </c>
      <c r="AE33" s="211">
        <v>4</v>
      </c>
      <c r="AF33" s="211" t="s">
        <v>201</v>
      </c>
      <c r="AG33" s="211">
        <v>13</v>
      </c>
      <c r="AH33" s="211">
        <v>6181</v>
      </c>
      <c r="AI33" s="211">
        <v>6181</v>
      </c>
      <c r="AJ33" s="211">
        <v>573</v>
      </c>
      <c r="AK33" s="212">
        <v>7.94492904538E-5</v>
      </c>
      <c r="AL33" s="213">
        <v>0.83</v>
      </c>
      <c r="AM33" s="214">
        <f t="shared" si="0"/>
        <v>6.5942911076653993E-5</v>
      </c>
      <c r="AN33" s="214">
        <v>2.0699999999999998</v>
      </c>
      <c r="AO33" s="214">
        <v>0.08</v>
      </c>
      <c r="AP33" s="214">
        <f t="shared" si="1"/>
        <v>1.3650182592867376E-4</v>
      </c>
      <c r="AQ33" s="214">
        <f t="shared" si="2"/>
        <v>5.2754328861323197E-6</v>
      </c>
      <c r="AR33" s="213">
        <v>0.99</v>
      </c>
      <c r="AS33" s="213">
        <v>0.98</v>
      </c>
      <c r="AT33" s="214">
        <f t="shared" si="3"/>
        <v>1.3513680766938702E-4</v>
      </c>
      <c r="AU33" s="214">
        <f t="shared" si="4"/>
        <v>5.169924228409673E-6</v>
      </c>
    </row>
    <row r="34" spans="1:47" s="210" customFormat="1">
      <c r="A34" s="211">
        <v>37</v>
      </c>
      <c r="B34" s="211" t="s">
        <v>208</v>
      </c>
      <c r="C34" s="211" t="s">
        <v>212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56</v>
      </c>
      <c r="J34" s="211" t="s">
        <v>101</v>
      </c>
      <c r="K34" s="211">
        <v>0</v>
      </c>
      <c r="L34" s="211">
        <v>0</v>
      </c>
      <c r="M34" s="212">
        <v>-81.312950000000001</v>
      </c>
      <c r="N34" s="212">
        <v>28.847049999999999</v>
      </c>
      <c r="O34" s="211" t="s">
        <v>211</v>
      </c>
      <c r="P34" s="211" t="s">
        <v>59</v>
      </c>
      <c r="Q34" s="211" t="s">
        <v>210</v>
      </c>
      <c r="R34" s="212">
        <v>49.36</v>
      </c>
      <c r="S34" s="212">
        <v>44.450680281700002</v>
      </c>
      <c r="T34" s="211" t="s">
        <v>61</v>
      </c>
      <c r="U34" s="211"/>
      <c r="V34" s="211"/>
      <c r="W34" s="211"/>
      <c r="X34" s="211"/>
      <c r="Y34" s="211"/>
      <c r="Z34" s="211" t="s">
        <v>204</v>
      </c>
      <c r="AA34" s="211" t="s">
        <v>63</v>
      </c>
      <c r="AB34" s="211" t="s">
        <v>164</v>
      </c>
      <c r="AC34" s="211" t="s">
        <v>209</v>
      </c>
      <c r="AD34" s="211" t="s">
        <v>187</v>
      </c>
      <c r="AE34" s="211">
        <v>4</v>
      </c>
      <c r="AF34" s="211" t="s">
        <v>161</v>
      </c>
      <c r="AG34" s="211">
        <v>4</v>
      </c>
      <c r="AH34" s="211">
        <v>8140</v>
      </c>
      <c r="AI34" s="211">
        <v>8140</v>
      </c>
      <c r="AJ34" s="211">
        <v>564</v>
      </c>
      <c r="AK34" s="212">
        <v>3.38253132018</v>
      </c>
      <c r="AL34" s="213">
        <v>1</v>
      </c>
      <c r="AM34" s="214">
        <f t="shared" si="0"/>
        <v>3.38253132018</v>
      </c>
      <c r="AN34" s="214">
        <v>11.39</v>
      </c>
      <c r="AO34" s="214">
        <v>1.78</v>
      </c>
      <c r="AP34" s="214">
        <f t="shared" si="1"/>
        <v>38.527031736850205</v>
      </c>
      <c r="AQ34" s="214">
        <f t="shared" si="2"/>
        <v>6.0209057499204004</v>
      </c>
      <c r="AR34" s="213">
        <v>0.99</v>
      </c>
      <c r="AS34" s="213">
        <v>0.98</v>
      </c>
      <c r="AT34" s="214">
        <f t="shared" si="3"/>
        <v>38.141761419481703</v>
      </c>
      <c r="AU34" s="214">
        <f t="shared" si="4"/>
        <v>5.9004876349219924</v>
      </c>
    </row>
    <row r="35" spans="1:47" s="210" customFormat="1">
      <c r="A35" s="211">
        <v>37</v>
      </c>
      <c r="B35" s="211" t="s">
        <v>208</v>
      </c>
      <c r="C35" s="211" t="s">
        <v>212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56</v>
      </c>
      <c r="J35" s="211" t="s">
        <v>101</v>
      </c>
      <c r="K35" s="211">
        <v>0</v>
      </c>
      <c r="L35" s="211">
        <v>0</v>
      </c>
      <c r="M35" s="212">
        <v>-81.312950000000001</v>
      </c>
      <c r="N35" s="212">
        <v>28.847049999999999</v>
      </c>
      <c r="O35" s="211" t="s">
        <v>211</v>
      </c>
      <c r="P35" s="211" t="s">
        <v>59</v>
      </c>
      <c r="Q35" s="211" t="s">
        <v>210</v>
      </c>
      <c r="R35" s="212">
        <v>49.36</v>
      </c>
      <c r="S35" s="212">
        <v>44.450680281700002</v>
      </c>
      <c r="T35" s="211" t="s">
        <v>61</v>
      </c>
      <c r="U35" s="211"/>
      <c r="V35" s="211"/>
      <c r="W35" s="211"/>
      <c r="X35" s="211"/>
      <c r="Y35" s="211"/>
      <c r="Z35" s="211" t="s">
        <v>204</v>
      </c>
      <c r="AA35" s="211" t="s">
        <v>63</v>
      </c>
      <c r="AB35" s="211" t="s">
        <v>164</v>
      </c>
      <c r="AC35" s="211" t="s">
        <v>209</v>
      </c>
      <c r="AD35" s="211" t="s">
        <v>187</v>
      </c>
      <c r="AE35" s="211">
        <v>4</v>
      </c>
      <c r="AF35" s="211" t="s">
        <v>201</v>
      </c>
      <c r="AG35" s="211">
        <v>13</v>
      </c>
      <c r="AH35" s="211">
        <v>6170</v>
      </c>
      <c r="AI35" s="211">
        <v>6170</v>
      </c>
      <c r="AJ35" s="211">
        <v>573</v>
      </c>
      <c r="AK35" s="212">
        <v>1.0447314242200001</v>
      </c>
      <c r="AL35" s="213">
        <v>0.83</v>
      </c>
      <c r="AM35" s="214">
        <f t="shared" si="0"/>
        <v>0.86712708210260003</v>
      </c>
      <c r="AN35" s="214">
        <v>2.0699999999999998</v>
      </c>
      <c r="AO35" s="214">
        <v>0.08</v>
      </c>
      <c r="AP35" s="214">
        <f t="shared" si="1"/>
        <v>1.794953059952382</v>
      </c>
      <c r="AQ35" s="214">
        <f t="shared" si="2"/>
        <v>6.9370166568208005E-2</v>
      </c>
      <c r="AR35" s="213">
        <v>0.99</v>
      </c>
      <c r="AS35" s="213">
        <v>0.98</v>
      </c>
      <c r="AT35" s="214">
        <f t="shared" si="3"/>
        <v>1.7770035293528581</v>
      </c>
      <c r="AU35" s="214">
        <f t="shared" si="4"/>
        <v>6.7982763236843838E-2</v>
      </c>
    </row>
    <row r="36" spans="1:47" s="210" customFormat="1">
      <c r="A36" s="211">
        <v>37</v>
      </c>
      <c r="B36" s="211" t="s">
        <v>208</v>
      </c>
      <c r="C36" s="211" t="s">
        <v>212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1"/>
      <c r="I36" s="211" t="s">
        <v>56</v>
      </c>
      <c r="J36" s="211" t="s">
        <v>101</v>
      </c>
      <c r="K36" s="211">
        <v>0</v>
      </c>
      <c r="L36" s="211">
        <v>0</v>
      </c>
      <c r="M36" s="212">
        <v>-81.312950000000001</v>
      </c>
      <c r="N36" s="212">
        <v>28.847049999999999</v>
      </c>
      <c r="O36" s="211" t="s">
        <v>211</v>
      </c>
      <c r="P36" s="211" t="s">
        <v>59</v>
      </c>
      <c r="Q36" s="211" t="s">
        <v>210</v>
      </c>
      <c r="R36" s="212">
        <v>49.36</v>
      </c>
      <c r="S36" s="212">
        <v>44.450680281700002</v>
      </c>
      <c r="T36" s="211" t="s">
        <v>61</v>
      </c>
      <c r="U36" s="211"/>
      <c r="V36" s="211"/>
      <c r="W36" s="211"/>
      <c r="X36" s="211"/>
      <c r="Y36" s="211"/>
      <c r="Z36" s="211" t="s">
        <v>204</v>
      </c>
      <c r="AA36" s="211" t="s">
        <v>63</v>
      </c>
      <c r="AB36" s="211" t="s">
        <v>164</v>
      </c>
      <c r="AC36" s="211" t="s">
        <v>209</v>
      </c>
      <c r="AD36" s="211" t="s">
        <v>187</v>
      </c>
      <c r="AE36" s="211">
        <v>4</v>
      </c>
      <c r="AF36" s="211" t="s">
        <v>161</v>
      </c>
      <c r="AG36" s="211">
        <v>4</v>
      </c>
      <c r="AH36" s="211">
        <v>8140</v>
      </c>
      <c r="AI36" s="211">
        <v>8140</v>
      </c>
      <c r="AJ36" s="211">
        <v>564</v>
      </c>
      <c r="AK36" s="212">
        <v>1.1233708871100001</v>
      </c>
      <c r="AL36" s="213">
        <v>1</v>
      </c>
      <c r="AM36" s="214">
        <f t="shared" si="0"/>
        <v>1.1233708871100001</v>
      </c>
      <c r="AN36" s="214">
        <v>11.39</v>
      </c>
      <c r="AO36" s="214">
        <v>1.78</v>
      </c>
      <c r="AP36" s="214">
        <f t="shared" si="1"/>
        <v>12.795194404182903</v>
      </c>
      <c r="AQ36" s="214">
        <f t="shared" si="2"/>
        <v>1.9996001790558002</v>
      </c>
      <c r="AR36" s="213">
        <v>0.99</v>
      </c>
      <c r="AS36" s="213">
        <v>0.98</v>
      </c>
      <c r="AT36" s="214">
        <f t="shared" si="3"/>
        <v>12.667242460141074</v>
      </c>
      <c r="AU36" s="214">
        <f t="shared" si="4"/>
        <v>1.9596081754746841</v>
      </c>
    </row>
    <row r="37" spans="1:47" s="210" customFormat="1">
      <c r="A37" s="211">
        <v>37</v>
      </c>
      <c r="B37" s="211" t="s">
        <v>208</v>
      </c>
      <c r="C37" s="211" t="s">
        <v>212</v>
      </c>
      <c r="D37" s="211" t="s">
        <v>52</v>
      </c>
      <c r="E37" s="211" t="s">
        <v>53</v>
      </c>
      <c r="F37" s="211" t="s">
        <v>54</v>
      </c>
      <c r="G37" s="211" t="s">
        <v>55</v>
      </c>
      <c r="H37" s="211"/>
      <c r="I37" s="211" t="s">
        <v>56</v>
      </c>
      <c r="J37" s="211" t="s">
        <v>101</v>
      </c>
      <c r="K37" s="211">
        <v>0</v>
      </c>
      <c r="L37" s="211">
        <v>0</v>
      </c>
      <c r="M37" s="212">
        <v>-81.312950000000001</v>
      </c>
      <c r="N37" s="212">
        <v>28.847049999999999</v>
      </c>
      <c r="O37" s="211" t="s">
        <v>211</v>
      </c>
      <c r="P37" s="211" t="s">
        <v>59</v>
      </c>
      <c r="Q37" s="211" t="s">
        <v>210</v>
      </c>
      <c r="R37" s="212">
        <v>49.36</v>
      </c>
      <c r="S37" s="212">
        <v>44.450680281700002</v>
      </c>
      <c r="T37" s="211" t="s">
        <v>61</v>
      </c>
      <c r="U37" s="211"/>
      <c r="V37" s="211"/>
      <c r="W37" s="211"/>
      <c r="X37" s="211"/>
      <c r="Y37" s="211"/>
      <c r="Z37" s="211" t="s">
        <v>204</v>
      </c>
      <c r="AA37" s="211" t="s">
        <v>63</v>
      </c>
      <c r="AB37" s="211" t="s">
        <v>164</v>
      </c>
      <c r="AC37" s="211" t="s">
        <v>209</v>
      </c>
      <c r="AD37" s="211" t="s">
        <v>187</v>
      </c>
      <c r="AE37" s="211">
        <v>4</v>
      </c>
      <c r="AF37" s="211" t="s">
        <v>201</v>
      </c>
      <c r="AG37" s="211">
        <v>13</v>
      </c>
      <c r="AH37" s="211">
        <v>6170</v>
      </c>
      <c r="AI37" s="211">
        <v>6170</v>
      </c>
      <c r="AJ37" s="211">
        <v>573</v>
      </c>
      <c r="AK37" s="212">
        <v>1.0100883234</v>
      </c>
      <c r="AL37" s="213">
        <v>0.83</v>
      </c>
      <c r="AM37" s="214">
        <f t="shared" si="0"/>
        <v>0.83837330842199997</v>
      </c>
      <c r="AN37" s="214">
        <v>2.0699999999999998</v>
      </c>
      <c r="AO37" s="214">
        <v>0.08</v>
      </c>
      <c r="AP37" s="214">
        <f t="shared" si="1"/>
        <v>1.7354327484335399</v>
      </c>
      <c r="AQ37" s="214">
        <f t="shared" si="2"/>
        <v>6.7069864673759999E-2</v>
      </c>
      <c r="AR37" s="213">
        <v>0.99</v>
      </c>
      <c r="AS37" s="213">
        <v>0.98</v>
      </c>
      <c r="AT37" s="214">
        <f t="shared" si="3"/>
        <v>1.7180784209492044</v>
      </c>
      <c r="AU37" s="214">
        <f t="shared" si="4"/>
        <v>6.5728467380284802E-2</v>
      </c>
    </row>
    <row r="38" spans="1:47" s="210" customFormat="1">
      <c r="A38" s="211">
        <v>37</v>
      </c>
      <c r="B38" s="211" t="s">
        <v>208</v>
      </c>
      <c r="C38" s="211" t="s">
        <v>212</v>
      </c>
      <c r="D38" s="211" t="s">
        <v>52</v>
      </c>
      <c r="E38" s="211" t="s">
        <v>53</v>
      </c>
      <c r="F38" s="211" t="s">
        <v>54</v>
      </c>
      <c r="G38" s="211" t="s">
        <v>55</v>
      </c>
      <c r="H38" s="211"/>
      <c r="I38" s="211" t="s">
        <v>56</v>
      </c>
      <c r="J38" s="211" t="s">
        <v>101</v>
      </c>
      <c r="K38" s="211">
        <v>0</v>
      </c>
      <c r="L38" s="211">
        <v>0</v>
      </c>
      <c r="M38" s="212">
        <v>-81.312950000000001</v>
      </c>
      <c r="N38" s="212">
        <v>28.847049999999999</v>
      </c>
      <c r="O38" s="211" t="s">
        <v>211</v>
      </c>
      <c r="P38" s="211" t="s">
        <v>59</v>
      </c>
      <c r="Q38" s="211" t="s">
        <v>210</v>
      </c>
      <c r="R38" s="212">
        <v>49.36</v>
      </c>
      <c r="S38" s="212">
        <v>44.450680281700002</v>
      </c>
      <c r="T38" s="211" t="s">
        <v>61</v>
      </c>
      <c r="U38" s="211"/>
      <c r="V38" s="211"/>
      <c r="W38" s="211"/>
      <c r="X38" s="211"/>
      <c r="Y38" s="211"/>
      <c r="Z38" s="211" t="s">
        <v>204</v>
      </c>
      <c r="AA38" s="211" t="s">
        <v>63</v>
      </c>
      <c r="AB38" s="211" t="s">
        <v>164</v>
      </c>
      <c r="AC38" s="211" t="s">
        <v>209</v>
      </c>
      <c r="AD38" s="211" t="s">
        <v>187</v>
      </c>
      <c r="AE38" s="211">
        <v>4</v>
      </c>
      <c r="AF38" s="211" t="s">
        <v>202</v>
      </c>
      <c r="AG38" s="211">
        <v>12</v>
      </c>
      <c r="AH38" s="211">
        <v>5200</v>
      </c>
      <c r="AI38" s="211">
        <v>5200</v>
      </c>
      <c r="AJ38" s="211">
        <v>572</v>
      </c>
      <c r="AK38" s="212">
        <v>0.60522418899999997</v>
      </c>
      <c r="AL38" s="213">
        <v>0</v>
      </c>
      <c r="AM38" s="214">
        <f t="shared" si="0"/>
        <v>0</v>
      </c>
      <c r="AN38" s="214">
        <v>0</v>
      </c>
      <c r="AO38" s="214">
        <v>0</v>
      </c>
      <c r="AP38" s="214">
        <f t="shared" si="1"/>
        <v>0</v>
      </c>
      <c r="AQ38" s="214">
        <f t="shared" si="2"/>
        <v>0</v>
      </c>
      <c r="AR38" s="213">
        <v>0.99</v>
      </c>
      <c r="AS38" s="213">
        <v>0.98</v>
      </c>
      <c r="AT38" s="214">
        <f t="shared" si="3"/>
        <v>0</v>
      </c>
      <c r="AU38" s="214">
        <f t="shared" si="4"/>
        <v>0</v>
      </c>
    </row>
    <row r="39" spans="1:47">
      <c r="AK39" s="212">
        <f>SUM(AK2:AK38)</f>
        <v>53.059029760655235</v>
      </c>
      <c r="AM39" s="214">
        <f>SUM(AM2:AM38)</f>
        <v>46.571927018941565</v>
      </c>
      <c r="AT39" s="214">
        <f>SUM(AT2:AT38)</f>
        <v>337.30298118918751</v>
      </c>
      <c r="AU39" s="214">
        <f>SUM(AU2:AU38)</f>
        <v>47.385585397327951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U125"/>
  <sheetViews>
    <sheetView topLeftCell="Y1" workbookViewId="0">
      <pane ySplit="1" topLeftCell="A101" activePane="bottomLeft" state="frozen"/>
      <selection activeCell="Y1" sqref="Y1"/>
      <selection pane="bottomLeft" activeCell="AT125" sqref="AT125"/>
    </sheetView>
  </sheetViews>
  <sheetFormatPr defaultRowHeight="15"/>
  <cols>
    <col min="1" max="1" width="3" bestFit="1" customWidth="1"/>
    <col min="2" max="2" width="10.85546875" bestFit="1" customWidth="1"/>
    <col min="3" max="3" width="24.4257812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.285156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10.5703125" bestFit="1" customWidth="1"/>
    <col min="40" max="40" width="11.42578125" bestFit="1" customWidth="1"/>
    <col min="41" max="41" width="11.140625" bestFit="1" customWidth="1"/>
    <col min="42" max="42" width="11.5703125" bestFit="1" customWidth="1"/>
    <col min="43" max="43" width="10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5703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38</v>
      </c>
      <c r="B2" s="211" t="s">
        <v>200</v>
      </c>
      <c r="C2" s="211" t="s">
        <v>216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0</v>
      </c>
      <c r="M2" s="212">
        <v>-81.28501</v>
      </c>
      <c r="N2" s="212">
        <v>28.873719999999999</v>
      </c>
      <c r="O2" s="211" t="s">
        <v>109</v>
      </c>
      <c r="P2" s="211" t="s">
        <v>59</v>
      </c>
      <c r="Q2" s="211" t="s">
        <v>215</v>
      </c>
      <c r="R2" s="212">
        <v>89.5</v>
      </c>
      <c r="S2" s="212">
        <v>89.5</v>
      </c>
      <c r="T2" s="211" t="s">
        <v>61</v>
      </c>
      <c r="U2" s="211"/>
      <c r="V2" s="211"/>
      <c r="W2" s="211"/>
      <c r="X2" s="211"/>
      <c r="Y2" s="211"/>
      <c r="Z2" s="211" t="s">
        <v>196</v>
      </c>
      <c r="AA2" s="211" t="s">
        <v>63</v>
      </c>
      <c r="AB2" s="211" t="s">
        <v>164</v>
      </c>
      <c r="AC2" s="211" t="s">
        <v>214</v>
      </c>
      <c r="AD2" s="211" t="s">
        <v>213</v>
      </c>
      <c r="AE2" s="211">
        <v>5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584</v>
      </c>
      <c r="AK2" s="212">
        <v>1.6694269801099999</v>
      </c>
      <c r="AL2" s="213">
        <v>1</v>
      </c>
      <c r="AM2" s="214">
        <f>AK2*AL2</f>
        <v>1.6694269801099999</v>
      </c>
      <c r="AN2" s="214">
        <v>9.3343860000000003</v>
      </c>
      <c r="AO2" s="214">
        <v>1.41794</v>
      </c>
      <c r="AP2" s="214">
        <f>AM2*AN2</f>
        <v>15.583075831161063</v>
      </c>
      <c r="AQ2" s="214">
        <f>AM2*AO2</f>
        <v>2.3671472921771732</v>
      </c>
      <c r="AR2" s="213">
        <v>0.6</v>
      </c>
      <c r="AS2" s="213">
        <v>0.62</v>
      </c>
      <c r="AT2" s="214">
        <f>AP2*AR2</f>
        <v>9.3498454986966379</v>
      </c>
      <c r="AU2" s="214">
        <f>AQ2*AS2</f>
        <v>1.4676313211498473</v>
      </c>
    </row>
    <row r="3" spans="1:47" s="210" customFormat="1">
      <c r="A3" s="211">
        <v>38</v>
      </c>
      <c r="B3" s="211" t="s">
        <v>200</v>
      </c>
      <c r="C3" s="211" t="s">
        <v>216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0</v>
      </c>
      <c r="M3" s="212">
        <v>-81.28501</v>
      </c>
      <c r="N3" s="212">
        <v>28.873719999999999</v>
      </c>
      <c r="O3" s="211" t="s">
        <v>109</v>
      </c>
      <c r="P3" s="211" t="s">
        <v>59</v>
      </c>
      <c r="Q3" s="211" t="s">
        <v>215</v>
      </c>
      <c r="R3" s="212">
        <v>89.5</v>
      </c>
      <c r="S3" s="212">
        <v>89.5</v>
      </c>
      <c r="T3" s="211" t="s">
        <v>61</v>
      </c>
      <c r="U3" s="211"/>
      <c r="V3" s="211"/>
      <c r="W3" s="211"/>
      <c r="X3" s="211"/>
      <c r="Y3" s="211"/>
      <c r="Z3" s="211" t="s">
        <v>196</v>
      </c>
      <c r="AA3" s="211" t="s">
        <v>63</v>
      </c>
      <c r="AB3" s="211" t="s">
        <v>164</v>
      </c>
      <c r="AC3" s="211" t="s">
        <v>214</v>
      </c>
      <c r="AD3" s="211" t="s">
        <v>213</v>
      </c>
      <c r="AE3" s="211">
        <v>5</v>
      </c>
      <c r="AF3" s="211" t="s">
        <v>189</v>
      </c>
      <c r="AG3" s="211">
        <v>2</v>
      </c>
      <c r="AH3" s="211">
        <v>1200</v>
      </c>
      <c r="AI3" s="211">
        <v>1200</v>
      </c>
      <c r="AJ3" s="211">
        <v>582</v>
      </c>
      <c r="AK3" s="212">
        <v>0.63627542626599998</v>
      </c>
      <c r="AL3" s="213">
        <v>1</v>
      </c>
      <c r="AM3" s="214">
        <f t="shared" ref="AM3:AM66" si="0">AK3*AL3</f>
        <v>0.63627542626599998</v>
      </c>
      <c r="AN3" s="214">
        <v>6.5820210000000001</v>
      </c>
      <c r="AO3" s="214">
        <v>1.068346</v>
      </c>
      <c r="AP3" s="214">
        <f t="shared" ref="AP3:AP66" si="1">AM3*AN3</f>
        <v>4.1879782174667639</v>
      </c>
      <c r="AQ3" s="214">
        <f t="shared" ref="AQ3:AQ66" si="2">AM3*AO3</f>
        <v>0.67976230654957603</v>
      </c>
      <c r="AR3" s="213">
        <v>0.6</v>
      </c>
      <c r="AS3" s="213">
        <v>0.62</v>
      </c>
      <c r="AT3" s="214">
        <f t="shared" ref="AT3:AT66" si="3">AP3*AR3</f>
        <v>2.5127869304800581</v>
      </c>
      <c r="AU3" s="214">
        <f t="shared" ref="AU3:AU66" si="4">AQ3*AS3</f>
        <v>0.42145263006073713</v>
      </c>
    </row>
    <row r="4" spans="1:47" s="210" customFormat="1">
      <c r="A4" s="211">
        <v>38</v>
      </c>
      <c r="B4" s="211" t="s">
        <v>200</v>
      </c>
      <c r="C4" s="211" t="s">
        <v>216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0</v>
      </c>
      <c r="M4" s="212">
        <v>-81.28501</v>
      </c>
      <c r="N4" s="212">
        <v>28.873719999999999</v>
      </c>
      <c r="O4" s="211" t="s">
        <v>109</v>
      </c>
      <c r="P4" s="211" t="s">
        <v>59</v>
      </c>
      <c r="Q4" s="211" t="s">
        <v>215</v>
      </c>
      <c r="R4" s="212">
        <v>89.5</v>
      </c>
      <c r="S4" s="212">
        <v>89.5</v>
      </c>
      <c r="T4" s="211" t="s">
        <v>61</v>
      </c>
      <c r="U4" s="211"/>
      <c r="V4" s="211"/>
      <c r="W4" s="211"/>
      <c r="X4" s="211"/>
      <c r="Y4" s="211"/>
      <c r="Z4" s="211" t="s">
        <v>196</v>
      </c>
      <c r="AA4" s="211" t="s">
        <v>63</v>
      </c>
      <c r="AB4" s="211" t="s">
        <v>164</v>
      </c>
      <c r="AC4" s="211" t="s">
        <v>214</v>
      </c>
      <c r="AD4" s="211" t="s">
        <v>213</v>
      </c>
      <c r="AE4" s="211">
        <v>5</v>
      </c>
      <c r="AF4" s="211" t="s">
        <v>189</v>
      </c>
      <c r="AG4" s="211">
        <v>2</v>
      </c>
      <c r="AH4" s="211">
        <v>1200</v>
      </c>
      <c r="AI4" s="211">
        <v>1200</v>
      </c>
      <c r="AJ4" s="211">
        <v>582</v>
      </c>
      <c r="AK4" s="212">
        <v>0.28983453762599998</v>
      </c>
      <c r="AL4" s="213">
        <v>1</v>
      </c>
      <c r="AM4" s="214">
        <f t="shared" si="0"/>
        <v>0.28983453762599998</v>
      </c>
      <c r="AN4" s="214">
        <v>6.5820210000000001</v>
      </c>
      <c r="AO4" s="214">
        <v>1.068346</v>
      </c>
      <c r="AP4" s="214">
        <f t="shared" si="1"/>
        <v>1.907697013179622</v>
      </c>
      <c r="AQ4" s="214">
        <f t="shared" si="2"/>
        <v>0.30964356893458655</v>
      </c>
      <c r="AR4" s="213">
        <v>0.6</v>
      </c>
      <c r="AS4" s="213">
        <v>0.62</v>
      </c>
      <c r="AT4" s="214">
        <f t="shared" si="3"/>
        <v>1.1446182079077731</v>
      </c>
      <c r="AU4" s="214">
        <f t="shared" si="4"/>
        <v>0.19197901273944365</v>
      </c>
    </row>
    <row r="5" spans="1:47" s="210" customFormat="1">
      <c r="A5" s="211">
        <v>38</v>
      </c>
      <c r="B5" s="211" t="s">
        <v>200</v>
      </c>
      <c r="C5" s="211" t="s">
        <v>216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0</v>
      </c>
      <c r="M5" s="212">
        <v>-81.28501</v>
      </c>
      <c r="N5" s="212">
        <v>28.873719999999999</v>
      </c>
      <c r="O5" s="211" t="s">
        <v>109</v>
      </c>
      <c r="P5" s="211" t="s">
        <v>59</v>
      </c>
      <c r="Q5" s="211" t="s">
        <v>215</v>
      </c>
      <c r="R5" s="212">
        <v>89.5</v>
      </c>
      <c r="S5" s="212">
        <v>89.5</v>
      </c>
      <c r="T5" s="211" t="s">
        <v>61</v>
      </c>
      <c r="U5" s="211"/>
      <c r="V5" s="211"/>
      <c r="W5" s="211"/>
      <c r="X5" s="211"/>
      <c r="Y5" s="211"/>
      <c r="Z5" s="211" t="s">
        <v>196</v>
      </c>
      <c r="AA5" s="211" t="s">
        <v>63</v>
      </c>
      <c r="AB5" s="211" t="s">
        <v>164</v>
      </c>
      <c r="AC5" s="211" t="s">
        <v>214</v>
      </c>
      <c r="AD5" s="211" t="s">
        <v>213</v>
      </c>
      <c r="AE5" s="211">
        <v>5</v>
      </c>
      <c r="AF5" s="211" t="s">
        <v>180</v>
      </c>
      <c r="AG5" s="211">
        <v>11</v>
      </c>
      <c r="AH5" s="211">
        <v>4110</v>
      </c>
      <c r="AI5" s="211">
        <v>4110</v>
      </c>
      <c r="AJ5" s="211">
        <v>591</v>
      </c>
      <c r="AK5" s="212">
        <v>2.7858766797899999</v>
      </c>
      <c r="AL5" s="213">
        <v>1</v>
      </c>
      <c r="AM5" s="214">
        <f t="shared" si="0"/>
        <v>2.7858766797899999</v>
      </c>
      <c r="AN5" s="214">
        <v>2.2688229999999998</v>
      </c>
      <c r="AO5" s="214">
        <v>9.1038999999999995E-2</v>
      </c>
      <c r="AP5" s="214">
        <f t="shared" si="1"/>
        <v>6.3206610862711861</v>
      </c>
      <c r="AQ5" s="214">
        <f t="shared" si="2"/>
        <v>0.25362342705140178</v>
      </c>
      <c r="AR5" s="213">
        <v>0.6</v>
      </c>
      <c r="AS5" s="213">
        <v>0.62</v>
      </c>
      <c r="AT5" s="214">
        <f t="shared" si="3"/>
        <v>3.7923966517627115</v>
      </c>
      <c r="AU5" s="214">
        <f t="shared" si="4"/>
        <v>0.1572465247718691</v>
      </c>
    </row>
    <row r="6" spans="1:47" s="210" customFormat="1">
      <c r="A6" s="211">
        <v>38</v>
      </c>
      <c r="B6" s="211" t="s">
        <v>200</v>
      </c>
      <c r="C6" s="211" t="s">
        <v>216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0</v>
      </c>
      <c r="M6" s="212">
        <v>-81.28501</v>
      </c>
      <c r="N6" s="212">
        <v>28.873719999999999</v>
      </c>
      <c r="O6" s="211" t="s">
        <v>109</v>
      </c>
      <c r="P6" s="211" t="s">
        <v>59</v>
      </c>
      <c r="Q6" s="211" t="s">
        <v>215</v>
      </c>
      <c r="R6" s="212">
        <v>89.5</v>
      </c>
      <c r="S6" s="212">
        <v>89.5</v>
      </c>
      <c r="T6" s="211" t="s">
        <v>61</v>
      </c>
      <c r="U6" s="211"/>
      <c r="V6" s="211"/>
      <c r="W6" s="211"/>
      <c r="X6" s="211"/>
      <c r="Y6" s="211"/>
      <c r="Z6" s="211" t="s">
        <v>196</v>
      </c>
      <c r="AA6" s="211" t="s">
        <v>63</v>
      </c>
      <c r="AB6" s="211" t="s">
        <v>164</v>
      </c>
      <c r="AC6" s="211" t="s">
        <v>214</v>
      </c>
      <c r="AD6" s="211" t="s">
        <v>187</v>
      </c>
      <c r="AE6" s="211">
        <v>4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564</v>
      </c>
      <c r="AK6" s="212">
        <v>0.15288163432400001</v>
      </c>
      <c r="AL6" s="213">
        <v>1</v>
      </c>
      <c r="AM6" s="214">
        <f t="shared" si="0"/>
        <v>0.15288163432400001</v>
      </c>
      <c r="AN6" s="214">
        <v>11.39</v>
      </c>
      <c r="AO6" s="214">
        <v>1.78</v>
      </c>
      <c r="AP6" s="214">
        <f t="shared" si="1"/>
        <v>1.7413218149503602</v>
      </c>
      <c r="AQ6" s="214">
        <f t="shared" si="2"/>
        <v>0.27212930909672001</v>
      </c>
      <c r="AR6" s="213">
        <v>0.99</v>
      </c>
      <c r="AS6" s="213">
        <v>0.98</v>
      </c>
      <c r="AT6" s="214">
        <f t="shared" si="3"/>
        <v>1.7239085968008565</v>
      </c>
      <c r="AU6" s="214">
        <f t="shared" si="4"/>
        <v>0.26668672291478562</v>
      </c>
    </row>
    <row r="7" spans="1:47" s="210" customFormat="1">
      <c r="A7" s="211">
        <v>38</v>
      </c>
      <c r="B7" s="211" t="s">
        <v>200</v>
      </c>
      <c r="C7" s="211" t="s">
        <v>216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0</v>
      </c>
      <c r="M7" s="212">
        <v>-81.28501</v>
      </c>
      <c r="N7" s="212">
        <v>28.873719999999999</v>
      </c>
      <c r="O7" s="211" t="s">
        <v>109</v>
      </c>
      <c r="P7" s="211" t="s">
        <v>59</v>
      </c>
      <c r="Q7" s="211" t="s">
        <v>215</v>
      </c>
      <c r="R7" s="212">
        <v>89.5</v>
      </c>
      <c r="S7" s="212">
        <v>89.5</v>
      </c>
      <c r="T7" s="211" t="s">
        <v>61</v>
      </c>
      <c r="U7" s="211"/>
      <c r="V7" s="211"/>
      <c r="W7" s="211"/>
      <c r="X7" s="211"/>
      <c r="Y7" s="211"/>
      <c r="Z7" s="211" t="s">
        <v>196</v>
      </c>
      <c r="AA7" s="211" t="s">
        <v>63</v>
      </c>
      <c r="AB7" s="211" t="s">
        <v>164</v>
      </c>
      <c r="AC7" s="211" t="s">
        <v>214</v>
      </c>
      <c r="AD7" s="211" t="s">
        <v>213</v>
      </c>
      <c r="AE7" s="211">
        <v>5</v>
      </c>
      <c r="AF7" s="211" t="s">
        <v>161</v>
      </c>
      <c r="AG7" s="211">
        <v>4</v>
      </c>
      <c r="AH7" s="211">
        <v>8140</v>
      </c>
      <c r="AI7" s="211">
        <v>8140</v>
      </c>
      <c r="AJ7" s="211">
        <v>584</v>
      </c>
      <c r="AK7" s="212">
        <v>11.437944460900001</v>
      </c>
      <c r="AL7" s="213">
        <v>1</v>
      </c>
      <c r="AM7" s="214">
        <f t="shared" si="0"/>
        <v>11.437944460900001</v>
      </c>
      <c r="AN7" s="214">
        <v>9.3343860000000003</v>
      </c>
      <c r="AO7" s="214">
        <v>1.41794</v>
      </c>
      <c r="AP7" s="214">
        <f t="shared" si="1"/>
        <v>106.76618864460252</v>
      </c>
      <c r="AQ7" s="214">
        <f t="shared" si="2"/>
        <v>16.218318968888546</v>
      </c>
      <c r="AR7" s="213">
        <v>0.6</v>
      </c>
      <c r="AS7" s="213">
        <v>0.62</v>
      </c>
      <c r="AT7" s="214">
        <f t="shared" si="3"/>
        <v>64.059713186761513</v>
      </c>
      <c r="AU7" s="214">
        <f t="shared" si="4"/>
        <v>10.055357760710899</v>
      </c>
    </row>
    <row r="8" spans="1:47" s="210" customFormat="1">
      <c r="A8" s="211">
        <v>38</v>
      </c>
      <c r="B8" s="211" t="s">
        <v>200</v>
      </c>
      <c r="C8" s="211" t="s">
        <v>216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0</v>
      </c>
      <c r="M8" s="212">
        <v>-81.28501</v>
      </c>
      <c r="N8" s="212">
        <v>28.873719999999999</v>
      </c>
      <c r="O8" s="211" t="s">
        <v>109</v>
      </c>
      <c r="P8" s="211" t="s">
        <v>59</v>
      </c>
      <c r="Q8" s="211" t="s">
        <v>215</v>
      </c>
      <c r="R8" s="212">
        <v>89.5</v>
      </c>
      <c r="S8" s="212">
        <v>89.5</v>
      </c>
      <c r="T8" s="211" t="s">
        <v>61</v>
      </c>
      <c r="U8" s="211"/>
      <c r="V8" s="211"/>
      <c r="W8" s="211"/>
      <c r="X8" s="211"/>
      <c r="Y8" s="211"/>
      <c r="Z8" s="211" t="s">
        <v>196</v>
      </c>
      <c r="AA8" s="211" t="s">
        <v>63</v>
      </c>
      <c r="AB8" s="211" t="s">
        <v>164</v>
      </c>
      <c r="AC8" s="211" t="s">
        <v>214</v>
      </c>
      <c r="AD8" s="211" t="s">
        <v>187</v>
      </c>
      <c r="AE8" s="211">
        <v>4</v>
      </c>
      <c r="AF8" s="211" t="s">
        <v>189</v>
      </c>
      <c r="AG8" s="211">
        <v>2</v>
      </c>
      <c r="AH8" s="211">
        <v>1200</v>
      </c>
      <c r="AI8" s="211">
        <v>1200</v>
      </c>
      <c r="AJ8" s="211">
        <v>562</v>
      </c>
      <c r="AK8" s="212">
        <v>4.9814932938499999E-2</v>
      </c>
      <c r="AL8" s="213">
        <v>1</v>
      </c>
      <c r="AM8" s="214">
        <f t="shared" si="0"/>
        <v>4.9814932938499999E-2</v>
      </c>
      <c r="AN8" s="214">
        <v>8.52</v>
      </c>
      <c r="AO8" s="214">
        <v>1.44</v>
      </c>
      <c r="AP8" s="214">
        <f t="shared" si="1"/>
        <v>0.42442322863601994</v>
      </c>
      <c r="AQ8" s="214">
        <f t="shared" si="2"/>
        <v>7.1733503431439999E-2</v>
      </c>
      <c r="AR8" s="213">
        <v>0.99</v>
      </c>
      <c r="AS8" s="213">
        <v>0.98</v>
      </c>
      <c r="AT8" s="214">
        <f t="shared" si="3"/>
        <v>0.42017899634965972</v>
      </c>
      <c r="AU8" s="214">
        <f t="shared" si="4"/>
        <v>7.0298833362811203E-2</v>
      </c>
    </row>
    <row r="9" spans="1:47" s="210" customFormat="1">
      <c r="A9" s="211">
        <v>38</v>
      </c>
      <c r="B9" s="211" t="s">
        <v>200</v>
      </c>
      <c r="C9" s="211" t="s">
        <v>216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0</v>
      </c>
      <c r="M9" s="212">
        <v>-81.28501</v>
      </c>
      <c r="N9" s="212">
        <v>28.873719999999999</v>
      </c>
      <c r="O9" s="211" t="s">
        <v>109</v>
      </c>
      <c r="P9" s="211" t="s">
        <v>59</v>
      </c>
      <c r="Q9" s="211" t="s">
        <v>215</v>
      </c>
      <c r="R9" s="212">
        <v>89.5</v>
      </c>
      <c r="S9" s="212">
        <v>89.5</v>
      </c>
      <c r="T9" s="211" t="s">
        <v>61</v>
      </c>
      <c r="U9" s="211"/>
      <c r="V9" s="211"/>
      <c r="W9" s="211"/>
      <c r="X9" s="211"/>
      <c r="Y9" s="211"/>
      <c r="Z9" s="211" t="s">
        <v>196</v>
      </c>
      <c r="AA9" s="211" t="s">
        <v>63</v>
      </c>
      <c r="AB9" s="211" t="s">
        <v>164</v>
      </c>
      <c r="AC9" s="211" t="s">
        <v>214</v>
      </c>
      <c r="AD9" s="211" t="s">
        <v>213</v>
      </c>
      <c r="AE9" s="211">
        <v>5</v>
      </c>
      <c r="AF9" s="211" t="s">
        <v>189</v>
      </c>
      <c r="AG9" s="211">
        <v>2</v>
      </c>
      <c r="AH9" s="211">
        <v>1200</v>
      </c>
      <c r="AI9" s="211">
        <v>1200</v>
      </c>
      <c r="AJ9" s="211">
        <v>582</v>
      </c>
      <c r="AK9" s="212">
        <v>1.77793015052</v>
      </c>
      <c r="AL9" s="213">
        <v>1</v>
      </c>
      <c r="AM9" s="214">
        <f t="shared" si="0"/>
        <v>1.77793015052</v>
      </c>
      <c r="AN9" s="214">
        <v>6.5820210000000001</v>
      </c>
      <c r="AO9" s="214">
        <v>1.068346</v>
      </c>
      <c r="AP9" s="214">
        <f t="shared" si="1"/>
        <v>11.702373587255801</v>
      </c>
      <c r="AQ9" s="214">
        <f t="shared" si="2"/>
        <v>1.89944456458744</v>
      </c>
      <c r="AR9" s="213">
        <v>0.6</v>
      </c>
      <c r="AS9" s="213">
        <v>0.62</v>
      </c>
      <c r="AT9" s="214">
        <f t="shared" si="3"/>
        <v>7.0214241523534806</v>
      </c>
      <c r="AU9" s="214">
        <f t="shared" si="4"/>
        <v>1.1776556300442129</v>
      </c>
    </row>
    <row r="10" spans="1:47" s="210" customFormat="1">
      <c r="A10" s="211">
        <v>38</v>
      </c>
      <c r="B10" s="211" t="s">
        <v>200</v>
      </c>
      <c r="C10" s="211" t="s">
        <v>216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0</v>
      </c>
      <c r="M10" s="212">
        <v>-81.28501</v>
      </c>
      <c r="N10" s="212">
        <v>28.873719999999999</v>
      </c>
      <c r="O10" s="211" t="s">
        <v>109</v>
      </c>
      <c r="P10" s="211" t="s">
        <v>59</v>
      </c>
      <c r="Q10" s="211" t="s">
        <v>215</v>
      </c>
      <c r="R10" s="212">
        <v>89.5</v>
      </c>
      <c r="S10" s="212">
        <v>89.5</v>
      </c>
      <c r="T10" s="211" t="s">
        <v>61</v>
      </c>
      <c r="U10" s="211"/>
      <c r="V10" s="211"/>
      <c r="W10" s="211"/>
      <c r="X10" s="211"/>
      <c r="Y10" s="211"/>
      <c r="Z10" s="211" t="s">
        <v>196</v>
      </c>
      <c r="AA10" s="211" t="s">
        <v>63</v>
      </c>
      <c r="AB10" s="211" t="s">
        <v>164</v>
      </c>
      <c r="AC10" s="211" t="s">
        <v>214</v>
      </c>
      <c r="AD10" s="211" t="s">
        <v>213</v>
      </c>
      <c r="AE10" s="211">
        <v>5</v>
      </c>
      <c r="AF10" s="211" t="s">
        <v>189</v>
      </c>
      <c r="AG10" s="211">
        <v>2</v>
      </c>
      <c r="AH10" s="211">
        <v>1200</v>
      </c>
      <c r="AI10" s="211">
        <v>1200</v>
      </c>
      <c r="AJ10" s="211">
        <v>582</v>
      </c>
      <c r="AK10" s="212">
        <v>2.6134688819799998E-2</v>
      </c>
      <c r="AL10" s="213">
        <v>1</v>
      </c>
      <c r="AM10" s="214">
        <f t="shared" si="0"/>
        <v>2.6134688819799998E-2</v>
      </c>
      <c r="AN10" s="214">
        <v>6.5820210000000001</v>
      </c>
      <c r="AO10" s="214">
        <v>1.068346</v>
      </c>
      <c r="AP10" s="214">
        <f t="shared" si="1"/>
        <v>0.17201907064038882</v>
      </c>
      <c r="AQ10" s="214">
        <f t="shared" si="2"/>
        <v>2.7920890261878051E-2</v>
      </c>
      <c r="AR10" s="213">
        <v>0.6</v>
      </c>
      <c r="AS10" s="213">
        <v>0.62</v>
      </c>
      <c r="AT10" s="214">
        <f t="shared" si="3"/>
        <v>0.10321144238423328</v>
      </c>
      <c r="AU10" s="214">
        <f t="shared" si="4"/>
        <v>1.7310951962364391E-2</v>
      </c>
    </row>
    <row r="11" spans="1:47" s="210" customFormat="1">
      <c r="A11" s="211">
        <v>38</v>
      </c>
      <c r="B11" s="211" t="s">
        <v>200</v>
      </c>
      <c r="C11" s="211" t="s">
        <v>216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0</v>
      </c>
      <c r="M11" s="212">
        <v>-81.28501</v>
      </c>
      <c r="N11" s="212">
        <v>28.873719999999999</v>
      </c>
      <c r="O11" s="211" t="s">
        <v>109</v>
      </c>
      <c r="P11" s="211" t="s">
        <v>59</v>
      </c>
      <c r="Q11" s="211" t="s">
        <v>215</v>
      </c>
      <c r="R11" s="212">
        <v>89.5</v>
      </c>
      <c r="S11" s="212">
        <v>89.5</v>
      </c>
      <c r="T11" s="211" t="s">
        <v>61</v>
      </c>
      <c r="U11" s="211"/>
      <c r="V11" s="211"/>
      <c r="W11" s="211"/>
      <c r="X11" s="211"/>
      <c r="Y11" s="211"/>
      <c r="Z11" s="211" t="s">
        <v>196</v>
      </c>
      <c r="AA11" s="211" t="s">
        <v>63</v>
      </c>
      <c r="AB11" s="211" t="s">
        <v>164</v>
      </c>
      <c r="AC11" s="211" t="s">
        <v>214</v>
      </c>
      <c r="AD11" s="211" t="s">
        <v>213</v>
      </c>
      <c r="AE11" s="211">
        <v>5</v>
      </c>
      <c r="AF11" s="211" t="s">
        <v>189</v>
      </c>
      <c r="AG11" s="211">
        <v>2</v>
      </c>
      <c r="AH11" s="211">
        <v>1200</v>
      </c>
      <c r="AI11" s="211">
        <v>1200</v>
      </c>
      <c r="AJ11" s="211">
        <v>582</v>
      </c>
      <c r="AK11" s="212">
        <v>0.135094838873</v>
      </c>
      <c r="AL11" s="213">
        <v>1</v>
      </c>
      <c r="AM11" s="214">
        <f t="shared" si="0"/>
        <v>0.135094838873</v>
      </c>
      <c r="AN11" s="214">
        <v>6.5820210000000001</v>
      </c>
      <c r="AO11" s="214">
        <v>1.068346</v>
      </c>
      <c r="AP11" s="214">
        <f t="shared" si="1"/>
        <v>0.88919706645370233</v>
      </c>
      <c r="AQ11" s="214">
        <f t="shared" si="2"/>
        <v>0.14432803073061407</v>
      </c>
      <c r="AR11" s="213">
        <v>0.6</v>
      </c>
      <c r="AS11" s="213">
        <v>0.62</v>
      </c>
      <c r="AT11" s="214">
        <f t="shared" si="3"/>
        <v>0.53351823987222136</v>
      </c>
      <c r="AU11" s="214">
        <f t="shared" si="4"/>
        <v>8.9483379052980719E-2</v>
      </c>
    </row>
    <row r="12" spans="1:47" s="210" customFormat="1">
      <c r="A12" s="211">
        <v>38</v>
      </c>
      <c r="B12" s="211" t="s">
        <v>200</v>
      </c>
      <c r="C12" s="211" t="s">
        <v>216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57</v>
      </c>
      <c r="K12" s="211">
        <v>0</v>
      </c>
      <c r="L12" s="211">
        <v>0</v>
      </c>
      <c r="M12" s="212">
        <v>-81.28501</v>
      </c>
      <c r="N12" s="212">
        <v>28.873719999999999</v>
      </c>
      <c r="O12" s="211" t="s">
        <v>109</v>
      </c>
      <c r="P12" s="211" t="s">
        <v>59</v>
      </c>
      <c r="Q12" s="211" t="s">
        <v>215</v>
      </c>
      <c r="R12" s="212">
        <v>89.5</v>
      </c>
      <c r="S12" s="212">
        <v>89.5</v>
      </c>
      <c r="T12" s="211" t="s">
        <v>61</v>
      </c>
      <c r="U12" s="211"/>
      <c r="V12" s="211"/>
      <c r="W12" s="211"/>
      <c r="X12" s="211"/>
      <c r="Y12" s="211"/>
      <c r="Z12" s="211" t="s">
        <v>196</v>
      </c>
      <c r="AA12" s="211" t="s">
        <v>63</v>
      </c>
      <c r="AB12" s="211" t="s">
        <v>164</v>
      </c>
      <c r="AC12" s="211" t="s">
        <v>214</v>
      </c>
      <c r="AD12" s="211" t="s">
        <v>213</v>
      </c>
      <c r="AE12" s="211">
        <v>5</v>
      </c>
      <c r="AF12" s="211" t="s">
        <v>180</v>
      </c>
      <c r="AG12" s="211">
        <v>11</v>
      </c>
      <c r="AH12" s="211">
        <v>4110</v>
      </c>
      <c r="AI12" s="211">
        <v>4110</v>
      </c>
      <c r="AJ12" s="211">
        <v>591</v>
      </c>
      <c r="AK12" s="212">
        <v>1.1838459616999999</v>
      </c>
      <c r="AL12" s="213">
        <v>1</v>
      </c>
      <c r="AM12" s="214">
        <f t="shared" si="0"/>
        <v>1.1838459616999999</v>
      </c>
      <c r="AN12" s="214">
        <v>2.2688229999999998</v>
      </c>
      <c r="AO12" s="214">
        <v>9.1038999999999995E-2</v>
      </c>
      <c r="AP12" s="214">
        <f t="shared" si="1"/>
        <v>2.6859369463620788</v>
      </c>
      <c r="AQ12" s="214">
        <f t="shared" si="2"/>
        <v>0.10777615250720629</v>
      </c>
      <c r="AR12" s="213">
        <v>0.6</v>
      </c>
      <c r="AS12" s="213">
        <v>0.62</v>
      </c>
      <c r="AT12" s="214">
        <f t="shared" si="3"/>
        <v>1.6115621678172471</v>
      </c>
      <c r="AU12" s="214">
        <f t="shared" si="4"/>
        <v>6.6821214554467906E-2</v>
      </c>
    </row>
    <row r="13" spans="1:47" s="210" customFormat="1">
      <c r="A13" s="211">
        <v>38</v>
      </c>
      <c r="B13" s="211" t="s">
        <v>200</v>
      </c>
      <c r="C13" s="211" t="s">
        <v>216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57</v>
      </c>
      <c r="K13" s="211">
        <v>0</v>
      </c>
      <c r="L13" s="211">
        <v>0</v>
      </c>
      <c r="M13" s="212">
        <v>-81.28501</v>
      </c>
      <c r="N13" s="212">
        <v>28.873719999999999</v>
      </c>
      <c r="O13" s="211" t="s">
        <v>109</v>
      </c>
      <c r="P13" s="211" t="s">
        <v>59</v>
      </c>
      <c r="Q13" s="211" t="s">
        <v>215</v>
      </c>
      <c r="R13" s="212">
        <v>89.5</v>
      </c>
      <c r="S13" s="212">
        <v>89.5</v>
      </c>
      <c r="T13" s="211" t="s">
        <v>61</v>
      </c>
      <c r="U13" s="211"/>
      <c r="V13" s="211"/>
      <c r="W13" s="211"/>
      <c r="X13" s="211"/>
      <c r="Y13" s="211"/>
      <c r="Z13" s="211" t="s">
        <v>196</v>
      </c>
      <c r="AA13" s="211" t="s">
        <v>63</v>
      </c>
      <c r="AB13" s="211" t="s">
        <v>164</v>
      </c>
      <c r="AC13" s="211" t="s">
        <v>214</v>
      </c>
      <c r="AD13" s="211" t="s">
        <v>213</v>
      </c>
      <c r="AE13" s="211">
        <v>5</v>
      </c>
      <c r="AF13" s="211" t="s">
        <v>202</v>
      </c>
      <c r="AG13" s="211">
        <v>12</v>
      </c>
      <c r="AH13" s="211">
        <v>5200</v>
      </c>
      <c r="AI13" s="211">
        <v>5200</v>
      </c>
      <c r="AJ13" s="211">
        <v>592</v>
      </c>
      <c r="AK13" s="212">
        <v>0.15985132900599999</v>
      </c>
      <c r="AL13" s="213">
        <v>0</v>
      </c>
      <c r="AM13" s="214">
        <f t="shared" si="0"/>
        <v>0</v>
      </c>
      <c r="AN13" s="214">
        <v>0</v>
      </c>
      <c r="AO13" s="214">
        <v>0</v>
      </c>
      <c r="AP13" s="214">
        <f t="shared" si="1"/>
        <v>0</v>
      </c>
      <c r="AQ13" s="214">
        <f t="shared" si="2"/>
        <v>0</v>
      </c>
      <c r="AR13" s="213">
        <v>0.6</v>
      </c>
      <c r="AS13" s="213">
        <v>0.62</v>
      </c>
      <c r="AT13" s="214">
        <f t="shared" si="3"/>
        <v>0</v>
      </c>
      <c r="AU13" s="214">
        <f t="shared" si="4"/>
        <v>0</v>
      </c>
    </row>
    <row r="14" spans="1:47" s="210" customFormat="1">
      <c r="A14" s="211">
        <v>38</v>
      </c>
      <c r="B14" s="211" t="s">
        <v>200</v>
      </c>
      <c r="C14" s="211" t="s">
        <v>216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57</v>
      </c>
      <c r="K14" s="211">
        <v>0</v>
      </c>
      <c r="L14" s="211">
        <v>0</v>
      </c>
      <c r="M14" s="212">
        <v>-81.28501</v>
      </c>
      <c r="N14" s="212">
        <v>28.873719999999999</v>
      </c>
      <c r="O14" s="211" t="s">
        <v>109</v>
      </c>
      <c r="P14" s="211" t="s">
        <v>59</v>
      </c>
      <c r="Q14" s="211" t="s">
        <v>215</v>
      </c>
      <c r="R14" s="212">
        <v>89.5</v>
      </c>
      <c r="S14" s="212">
        <v>89.5</v>
      </c>
      <c r="T14" s="211" t="s">
        <v>61</v>
      </c>
      <c r="U14" s="211"/>
      <c r="V14" s="211"/>
      <c r="W14" s="211"/>
      <c r="X14" s="211"/>
      <c r="Y14" s="211"/>
      <c r="Z14" s="211" t="s">
        <v>196</v>
      </c>
      <c r="AA14" s="211" t="s">
        <v>63</v>
      </c>
      <c r="AB14" s="211" t="s">
        <v>164</v>
      </c>
      <c r="AC14" s="211" t="s">
        <v>214</v>
      </c>
      <c r="AD14" s="211" t="s">
        <v>213</v>
      </c>
      <c r="AE14" s="211">
        <v>5</v>
      </c>
      <c r="AF14" s="211" t="s">
        <v>180</v>
      </c>
      <c r="AG14" s="211">
        <v>11</v>
      </c>
      <c r="AH14" s="211">
        <v>4340</v>
      </c>
      <c r="AI14" s="211">
        <v>4340</v>
      </c>
      <c r="AJ14" s="211">
        <v>591</v>
      </c>
      <c r="AK14" s="212">
        <v>4.7299177843900003E-2</v>
      </c>
      <c r="AL14" s="213">
        <v>1</v>
      </c>
      <c r="AM14" s="214">
        <f t="shared" si="0"/>
        <v>4.7299177843900003E-2</v>
      </c>
      <c r="AN14" s="214">
        <v>2.2688229999999998</v>
      </c>
      <c r="AO14" s="214">
        <v>9.1038999999999995E-2</v>
      </c>
      <c r="AP14" s="214">
        <f t="shared" si="1"/>
        <v>0.10731346257333073</v>
      </c>
      <c r="AQ14" s="214">
        <f t="shared" si="2"/>
        <v>4.3060698517308118E-3</v>
      </c>
      <c r="AR14" s="213">
        <v>0.6</v>
      </c>
      <c r="AS14" s="213">
        <v>0.62</v>
      </c>
      <c r="AT14" s="214">
        <f t="shared" si="3"/>
        <v>6.4388077543998432E-2</v>
      </c>
      <c r="AU14" s="214">
        <f t="shared" si="4"/>
        <v>2.6697633080731034E-3</v>
      </c>
    </row>
    <row r="15" spans="1:47" s="210" customFormat="1">
      <c r="A15" s="211">
        <v>38</v>
      </c>
      <c r="B15" s="211" t="s">
        <v>200</v>
      </c>
      <c r="C15" s="211" t="s">
        <v>216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57</v>
      </c>
      <c r="K15" s="211">
        <v>0</v>
      </c>
      <c r="L15" s="211">
        <v>0</v>
      </c>
      <c r="M15" s="212">
        <v>-81.28501</v>
      </c>
      <c r="N15" s="212">
        <v>28.873719999999999</v>
      </c>
      <c r="O15" s="211" t="s">
        <v>109</v>
      </c>
      <c r="P15" s="211" t="s">
        <v>59</v>
      </c>
      <c r="Q15" s="211" t="s">
        <v>215</v>
      </c>
      <c r="R15" s="212">
        <v>89.5</v>
      </c>
      <c r="S15" s="212">
        <v>89.5</v>
      </c>
      <c r="T15" s="211" t="s">
        <v>61</v>
      </c>
      <c r="U15" s="211"/>
      <c r="V15" s="211"/>
      <c r="W15" s="211"/>
      <c r="X15" s="211"/>
      <c r="Y15" s="211"/>
      <c r="Z15" s="211" t="s">
        <v>196</v>
      </c>
      <c r="AA15" s="211" t="s">
        <v>63</v>
      </c>
      <c r="AB15" s="211" t="s">
        <v>164</v>
      </c>
      <c r="AC15" s="211" t="s">
        <v>214</v>
      </c>
      <c r="AD15" s="211" t="s">
        <v>213</v>
      </c>
      <c r="AE15" s="211">
        <v>5</v>
      </c>
      <c r="AF15" s="211" t="s">
        <v>201</v>
      </c>
      <c r="AG15" s="211">
        <v>13</v>
      </c>
      <c r="AH15" s="211">
        <v>6410</v>
      </c>
      <c r="AI15" s="211">
        <v>6410</v>
      </c>
      <c r="AJ15" s="211">
        <v>593</v>
      </c>
      <c r="AK15" s="212">
        <v>9.4684456656999996E-2</v>
      </c>
      <c r="AL15" s="213">
        <v>0.83</v>
      </c>
      <c r="AM15" s="214">
        <f t="shared" si="0"/>
        <v>7.8588099025309999E-2</v>
      </c>
      <c r="AN15" s="214">
        <v>0.40973999999999999</v>
      </c>
      <c r="AO15" s="214">
        <v>2.6492999999999999E-2</v>
      </c>
      <c r="AP15" s="214">
        <f t="shared" si="1"/>
        <v>3.2200687694630518E-2</v>
      </c>
      <c r="AQ15" s="214">
        <f t="shared" si="2"/>
        <v>2.0820345074775378E-3</v>
      </c>
      <c r="AR15" s="213">
        <v>0.6</v>
      </c>
      <c r="AS15" s="213">
        <v>0.62</v>
      </c>
      <c r="AT15" s="214">
        <f t="shared" si="3"/>
        <v>1.9320412616778311E-2</v>
      </c>
      <c r="AU15" s="214">
        <f t="shared" si="4"/>
        <v>1.2908613946360735E-3</v>
      </c>
    </row>
    <row r="16" spans="1:47" s="210" customFormat="1">
      <c r="A16" s="211">
        <v>38</v>
      </c>
      <c r="B16" s="211" t="s">
        <v>200</v>
      </c>
      <c r="C16" s="211" t="s">
        <v>216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57</v>
      </c>
      <c r="K16" s="211">
        <v>0</v>
      </c>
      <c r="L16" s="211">
        <v>0</v>
      </c>
      <c r="M16" s="212">
        <v>-81.28501</v>
      </c>
      <c r="N16" s="212">
        <v>28.873719999999999</v>
      </c>
      <c r="O16" s="211" t="s">
        <v>109</v>
      </c>
      <c r="P16" s="211" t="s">
        <v>59</v>
      </c>
      <c r="Q16" s="211" t="s">
        <v>215</v>
      </c>
      <c r="R16" s="212">
        <v>89.5</v>
      </c>
      <c r="S16" s="212">
        <v>89.5</v>
      </c>
      <c r="T16" s="211" t="s">
        <v>61</v>
      </c>
      <c r="U16" s="211"/>
      <c r="V16" s="211"/>
      <c r="W16" s="211"/>
      <c r="X16" s="211"/>
      <c r="Y16" s="211"/>
      <c r="Z16" s="211" t="s">
        <v>196</v>
      </c>
      <c r="AA16" s="211" t="s">
        <v>63</v>
      </c>
      <c r="AB16" s="211" t="s">
        <v>164</v>
      </c>
      <c r="AC16" s="211" t="s">
        <v>214</v>
      </c>
      <c r="AD16" s="211" t="s">
        <v>187</v>
      </c>
      <c r="AE16" s="211">
        <v>4</v>
      </c>
      <c r="AF16" s="211" t="s">
        <v>161</v>
      </c>
      <c r="AG16" s="211">
        <v>4</v>
      </c>
      <c r="AH16" s="211">
        <v>1400</v>
      </c>
      <c r="AI16" s="211">
        <v>1400</v>
      </c>
      <c r="AJ16" s="211">
        <v>564</v>
      </c>
      <c r="AK16" s="212">
        <v>1.36431045507E-5</v>
      </c>
      <c r="AL16" s="213">
        <v>1</v>
      </c>
      <c r="AM16" s="214">
        <f t="shared" si="0"/>
        <v>1.36431045507E-5</v>
      </c>
      <c r="AN16" s="214">
        <v>11.39</v>
      </c>
      <c r="AO16" s="214">
        <v>1.78</v>
      </c>
      <c r="AP16" s="214">
        <f t="shared" si="1"/>
        <v>1.5539496083247299E-4</v>
      </c>
      <c r="AQ16" s="214">
        <f t="shared" si="2"/>
        <v>2.4284726100246E-5</v>
      </c>
      <c r="AR16" s="213">
        <v>0.99</v>
      </c>
      <c r="AS16" s="213">
        <v>0.98</v>
      </c>
      <c r="AT16" s="214">
        <f t="shared" si="3"/>
        <v>1.5384101122414826E-4</v>
      </c>
      <c r="AU16" s="214">
        <f t="shared" si="4"/>
        <v>2.379903157824108E-5</v>
      </c>
    </row>
    <row r="17" spans="1:47" s="210" customFormat="1">
      <c r="A17" s="211">
        <v>38</v>
      </c>
      <c r="B17" s="211" t="s">
        <v>200</v>
      </c>
      <c r="C17" s="211" t="s">
        <v>216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57</v>
      </c>
      <c r="K17" s="211">
        <v>0</v>
      </c>
      <c r="L17" s="211">
        <v>0</v>
      </c>
      <c r="M17" s="212">
        <v>-81.28501</v>
      </c>
      <c r="N17" s="212">
        <v>28.873719999999999</v>
      </c>
      <c r="O17" s="211" t="s">
        <v>109</v>
      </c>
      <c r="P17" s="211" t="s">
        <v>59</v>
      </c>
      <c r="Q17" s="211" t="s">
        <v>215</v>
      </c>
      <c r="R17" s="212">
        <v>89.5</v>
      </c>
      <c r="S17" s="212">
        <v>89.5</v>
      </c>
      <c r="T17" s="211" t="s">
        <v>61</v>
      </c>
      <c r="U17" s="211"/>
      <c r="V17" s="211"/>
      <c r="W17" s="211"/>
      <c r="X17" s="211"/>
      <c r="Y17" s="211"/>
      <c r="Z17" s="211" t="s">
        <v>196</v>
      </c>
      <c r="AA17" s="211" t="s">
        <v>63</v>
      </c>
      <c r="AB17" s="211" t="s">
        <v>164</v>
      </c>
      <c r="AC17" s="211" t="s">
        <v>214</v>
      </c>
      <c r="AD17" s="211" t="s">
        <v>213</v>
      </c>
      <c r="AE17" s="211">
        <v>5</v>
      </c>
      <c r="AF17" s="211" t="s">
        <v>161</v>
      </c>
      <c r="AG17" s="211">
        <v>4</v>
      </c>
      <c r="AH17" s="211">
        <v>1400</v>
      </c>
      <c r="AI17" s="211">
        <v>1400</v>
      </c>
      <c r="AJ17" s="211">
        <v>584</v>
      </c>
      <c r="AK17" s="212">
        <v>0.95121043154100005</v>
      </c>
      <c r="AL17" s="213">
        <v>1</v>
      </c>
      <c r="AM17" s="214">
        <f t="shared" si="0"/>
        <v>0.95121043154100005</v>
      </c>
      <c r="AN17" s="214">
        <v>9.3343860000000003</v>
      </c>
      <c r="AO17" s="214">
        <v>1.41794</v>
      </c>
      <c r="AP17" s="214">
        <f t="shared" si="1"/>
        <v>8.8789653352302693</v>
      </c>
      <c r="AQ17" s="214">
        <f t="shared" si="2"/>
        <v>1.3487593192992455</v>
      </c>
      <c r="AR17" s="213">
        <v>0.6</v>
      </c>
      <c r="AS17" s="213">
        <v>0.62</v>
      </c>
      <c r="AT17" s="214">
        <f t="shared" si="3"/>
        <v>5.3273792011381618</v>
      </c>
      <c r="AU17" s="214">
        <f t="shared" si="4"/>
        <v>0.83623077796553225</v>
      </c>
    </row>
    <row r="18" spans="1:47" s="210" customFormat="1">
      <c r="A18" s="211">
        <v>38</v>
      </c>
      <c r="B18" s="211" t="s">
        <v>200</v>
      </c>
      <c r="C18" s="211" t="s">
        <v>216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57</v>
      </c>
      <c r="K18" s="211">
        <v>0</v>
      </c>
      <c r="L18" s="211">
        <v>0</v>
      </c>
      <c r="M18" s="212">
        <v>-81.28501</v>
      </c>
      <c r="N18" s="212">
        <v>28.873719999999999</v>
      </c>
      <c r="O18" s="211" t="s">
        <v>109</v>
      </c>
      <c r="P18" s="211" t="s">
        <v>59</v>
      </c>
      <c r="Q18" s="211" t="s">
        <v>215</v>
      </c>
      <c r="R18" s="212">
        <v>89.5</v>
      </c>
      <c r="S18" s="212">
        <v>89.5</v>
      </c>
      <c r="T18" s="211" t="s">
        <v>61</v>
      </c>
      <c r="U18" s="211"/>
      <c r="V18" s="211"/>
      <c r="W18" s="211"/>
      <c r="X18" s="211"/>
      <c r="Y18" s="211"/>
      <c r="Z18" s="211" t="s">
        <v>196</v>
      </c>
      <c r="AA18" s="211" t="s">
        <v>63</v>
      </c>
      <c r="AB18" s="211" t="s">
        <v>164</v>
      </c>
      <c r="AC18" s="211" t="s">
        <v>214</v>
      </c>
      <c r="AD18" s="211" t="s">
        <v>213</v>
      </c>
      <c r="AE18" s="211">
        <v>5</v>
      </c>
      <c r="AF18" s="211" t="s">
        <v>180</v>
      </c>
      <c r="AG18" s="211">
        <v>11</v>
      </c>
      <c r="AH18" s="211">
        <v>4130</v>
      </c>
      <c r="AI18" s="211">
        <v>4130</v>
      </c>
      <c r="AJ18" s="211">
        <v>591</v>
      </c>
      <c r="AK18" s="212">
        <v>1.39823850017</v>
      </c>
      <c r="AL18" s="213">
        <v>1</v>
      </c>
      <c r="AM18" s="214">
        <f t="shared" si="0"/>
        <v>1.39823850017</v>
      </c>
      <c r="AN18" s="214">
        <v>2.2688229999999998</v>
      </c>
      <c r="AO18" s="214">
        <v>9.1038999999999995E-2</v>
      </c>
      <c r="AP18" s="214">
        <f t="shared" si="1"/>
        <v>3.1723556686711993</v>
      </c>
      <c r="AQ18" s="214">
        <f t="shared" si="2"/>
        <v>0.12729423481697663</v>
      </c>
      <c r="AR18" s="213">
        <v>0.6</v>
      </c>
      <c r="AS18" s="213">
        <v>0.62</v>
      </c>
      <c r="AT18" s="214">
        <f t="shared" si="3"/>
        <v>1.9034134012027195</v>
      </c>
      <c r="AU18" s="214">
        <f t="shared" si="4"/>
        <v>7.8922425586525513E-2</v>
      </c>
    </row>
    <row r="19" spans="1:47" s="210" customFormat="1">
      <c r="A19" s="211">
        <v>38</v>
      </c>
      <c r="B19" s="211" t="s">
        <v>200</v>
      </c>
      <c r="C19" s="211" t="s">
        <v>216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57</v>
      </c>
      <c r="K19" s="211">
        <v>0</v>
      </c>
      <c r="L19" s="211">
        <v>0</v>
      </c>
      <c r="M19" s="212">
        <v>-81.28501</v>
      </c>
      <c r="N19" s="212">
        <v>28.873719999999999</v>
      </c>
      <c r="O19" s="211" t="s">
        <v>109</v>
      </c>
      <c r="P19" s="211" t="s">
        <v>59</v>
      </c>
      <c r="Q19" s="211" t="s">
        <v>215</v>
      </c>
      <c r="R19" s="212">
        <v>89.5</v>
      </c>
      <c r="S19" s="212">
        <v>89.5</v>
      </c>
      <c r="T19" s="211" t="s">
        <v>61</v>
      </c>
      <c r="U19" s="211"/>
      <c r="V19" s="211"/>
      <c r="W19" s="211"/>
      <c r="X19" s="211"/>
      <c r="Y19" s="211"/>
      <c r="Z19" s="211" t="s">
        <v>196</v>
      </c>
      <c r="AA19" s="211" t="s">
        <v>63</v>
      </c>
      <c r="AB19" s="211" t="s">
        <v>164</v>
      </c>
      <c r="AC19" s="211" t="s">
        <v>214</v>
      </c>
      <c r="AD19" s="211" t="s">
        <v>213</v>
      </c>
      <c r="AE19" s="211">
        <v>5</v>
      </c>
      <c r="AF19" s="211" t="s">
        <v>180</v>
      </c>
      <c r="AG19" s="211">
        <v>11</v>
      </c>
      <c r="AH19" s="211">
        <v>4110</v>
      </c>
      <c r="AI19" s="211">
        <v>4110</v>
      </c>
      <c r="AJ19" s="211">
        <v>591</v>
      </c>
      <c r="AK19" s="212">
        <v>0.75304650128600004</v>
      </c>
      <c r="AL19" s="213">
        <v>1</v>
      </c>
      <c r="AM19" s="214">
        <f t="shared" si="0"/>
        <v>0.75304650128600004</v>
      </c>
      <c r="AN19" s="214">
        <v>2.2688229999999998</v>
      </c>
      <c r="AO19" s="214">
        <v>9.1038999999999995E-2</v>
      </c>
      <c r="AP19" s="214">
        <f t="shared" si="1"/>
        <v>1.7085292221872064</v>
      </c>
      <c r="AQ19" s="214">
        <f t="shared" si="2"/>
        <v>6.8556600430576153E-2</v>
      </c>
      <c r="AR19" s="213">
        <v>0.6</v>
      </c>
      <c r="AS19" s="213">
        <v>0.62</v>
      </c>
      <c r="AT19" s="214">
        <f t="shared" si="3"/>
        <v>1.0251175333123237</v>
      </c>
      <c r="AU19" s="214">
        <f t="shared" si="4"/>
        <v>4.2505092266957215E-2</v>
      </c>
    </row>
    <row r="20" spans="1:47" s="210" customFormat="1">
      <c r="A20" s="211">
        <v>38</v>
      </c>
      <c r="B20" s="211" t="s">
        <v>200</v>
      </c>
      <c r="C20" s="211" t="s">
        <v>216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57</v>
      </c>
      <c r="K20" s="211">
        <v>0</v>
      </c>
      <c r="L20" s="211">
        <v>0</v>
      </c>
      <c r="M20" s="212">
        <v>-81.28501</v>
      </c>
      <c r="N20" s="212">
        <v>28.873719999999999</v>
      </c>
      <c r="O20" s="211" t="s">
        <v>109</v>
      </c>
      <c r="P20" s="211" t="s">
        <v>59</v>
      </c>
      <c r="Q20" s="211" t="s">
        <v>215</v>
      </c>
      <c r="R20" s="212">
        <v>89.5</v>
      </c>
      <c r="S20" s="212">
        <v>89.5</v>
      </c>
      <c r="T20" s="211" t="s">
        <v>61</v>
      </c>
      <c r="U20" s="211"/>
      <c r="V20" s="211"/>
      <c r="W20" s="211"/>
      <c r="X20" s="211"/>
      <c r="Y20" s="211"/>
      <c r="Z20" s="211" t="s">
        <v>196</v>
      </c>
      <c r="AA20" s="211" t="s">
        <v>63</v>
      </c>
      <c r="AB20" s="211" t="s">
        <v>164</v>
      </c>
      <c r="AC20" s="211" t="s">
        <v>214</v>
      </c>
      <c r="AD20" s="211" t="s">
        <v>213</v>
      </c>
      <c r="AE20" s="211">
        <v>5</v>
      </c>
      <c r="AF20" s="211" t="s">
        <v>188</v>
      </c>
      <c r="AG20" s="211">
        <v>1</v>
      </c>
      <c r="AH20" s="211">
        <v>1100</v>
      </c>
      <c r="AI20" s="211">
        <v>1100</v>
      </c>
      <c r="AJ20" s="211">
        <v>581</v>
      </c>
      <c r="AK20" s="212">
        <v>0.90280513409399998</v>
      </c>
      <c r="AL20" s="213">
        <v>1</v>
      </c>
      <c r="AM20" s="214">
        <f t="shared" si="0"/>
        <v>0.90280513409399998</v>
      </c>
      <c r="AN20" s="214">
        <v>3.581928</v>
      </c>
      <c r="AO20" s="214">
        <v>0.61484700000000003</v>
      </c>
      <c r="AP20" s="214">
        <f t="shared" si="1"/>
        <v>3.2337829883550531</v>
      </c>
      <c r="AQ20" s="214">
        <f t="shared" si="2"/>
        <v>0.55508702828229362</v>
      </c>
      <c r="AR20" s="213">
        <v>0.6</v>
      </c>
      <c r="AS20" s="213">
        <v>0.62</v>
      </c>
      <c r="AT20" s="214">
        <f t="shared" si="3"/>
        <v>1.9402697930130317</v>
      </c>
      <c r="AU20" s="214">
        <f t="shared" si="4"/>
        <v>0.34415395753502204</v>
      </c>
    </row>
    <row r="21" spans="1:47" s="210" customFormat="1">
      <c r="A21" s="211">
        <v>38</v>
      </c>
      <c r="B21" s="211" t="s">
        <v>200</v>
      </c>
      <c r="C21" s="211" t="s">
        <v>216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57</v>
      </c>
      <c r="K21" s="211">
        <v>0</v>
      </c>
      <c r="L21" s="211">
        <v>0</v>
      </c>
      <c r="M21" s="212">
        <v>-81.28501</v>
      </c>
      <c r="N21" s="212">
        <v>28.873719999999999</v>
      </c>
      <c r="O21" s="211" t="s">
        <v>109</v>
      </c>
      <c r="P21" s="211" t="s">
        <v>59</v>
      </c>
      <c r="Q21" s="211" t="s">
        <v>215</v>
      </c>
      <c r="R21" s="212">
        <v>89.5</v>
      </c>
      <c r="S21" s="212">
        <v>89.5</v>
      </c>
      <c r="T21" s="211" t="s">
        <v>61</v>
      </c>
      <c r="U21" s="211"/>
      <c r="V21" s="211"/>
      <c r="W21" s="211"/>
      <c r="X21" s="211"/>
      <c r="Y21" s="211"/>
      <c r="Z21" s="211" t="s">
        <v>196</v>
      </c>
      <c r="AA21" s="211" t="s">
        <v>63</v>
      </c>
      <c r="AB21" s="211" t="s">
        <v>164</v>
      </c>
      <c r="AC21" s="211" t="s">
        <v>214</v>
      </c>
      <c r="AD21" s="211" t="s">
        <v>213</v>
      </c>
      <c r="AE21" s="211">
        <v>5</v>
      </c>
      <c r="AF21" s="211" t="s">
        <v>201</v>
      </c>
      <c r="AG21" s="211">
        <v>13</v>
      </c>
      <c r="AH21" s="211">
        <v>6410</v>
      </c>
      <c r="AI21" s="211">
        <v>6410</v>
      </c>
      <c r="AJ21" s="211">
        <v>593</v>
      </c>
      <c r="AK21" s="212">
        <v>0.16469157893200001</v>
      </c>
      <c r="AL21" s="213">
        <v>0.83</v>
      </c>
      <c r="AM21" s="214">
        <f t="shared" si="0"/>
        <v>0.13669401051356</v>
      </c>
      <c r="AN21" s="214">
        <v>0.40973999999999999</v>
      </c>
      <c r="AO21" s="214">
        <v>2.6492999999999999E-2</v>
      </c>
      <c r="AP21" s="214">
        <f t="shared" si="1"/>
        <v>5.6009003867826077E-2</v>
      </c>
      <c r="AQ21" s="214">
        <f t="shared" si="2"/>
        <v>3.6214344205357449E-3</v>
      </c>
      <c r="AR21" s="213">
        <v>0.6</v>
      </c>
      <c r="AS21" s="213">
        <v>0.62</v>
      </c>
      <c r="AT21" s="214">
        <f t="shared" si="3"/>
        <v>3.3605402320695643E-2</v>
      </c>
      <c r="AU21" s="214">
        <f t="shared" si="4"/>
        <v>2.2452893407321618E-3</v>
      </c>
    </row>
    <row r="22" spans="1:47" s="210" customFormat="1">
      <c r="A22" s="211">
        <v>38</v>
      </c>
      <c r="B22" s="211" t="s">
        <v>200</v>
      </c>
      <c r="C22" s="211" t="s">
        <v>216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57</v>
      </c>
      <c r="K22" s="211">
        <v>0</v>
      </c>
      <c r="L22" s="211">
        <v>0</v>
      </c>
      <c r="M22" s="212">
        <v>-81.28501</v>
      </c>
      <c r="N22" s="212">
        <v>28.873719999999999</v>
      </c>
      <c r="O22" s="211" t="s">
        <v>109</v>
      </c>
      <c r="P22" s="211" t="s">
        <v>59</v>
      </c>
      <c r="Q22" s="211" t="s">
        <v>215</v>
      </c>
      <c r="R22" s="212">
        <v>89.5</v>
      </c>
      <c r="S22" s="212">
        <v>89.5</v>
      </c>
      <c r="T22" s="211" t="s">
        <v>61</v>
      </c>
      <c r="U22" s="211"/>
      <c r="V22" s="211"/>
      <c r="W22" s="211"/>
      <c r="X22" s="211"/>
      <c r="Y22" s="211"/>
      <c r="Z22" s="211" t="s">
        <v>196</v>
      </c>
      <c r="AA22" s="211" t="s">
        <v>63</v>
      </c>
      <c r="AB22" s="211" t="s">
        <v>164</v>
      </c>
      <c r="AC22" s="211" t="s">
        <v>214</v>
      </c>
      <c r="AD22" s="211" t="s">
        <v>213</v>
      </c>
      <c r="AE22" s="211">
        <v>5</v>
      </c>
      <c r="AF22" s="211" t="s">
        <v>201</v>
      </c>
      <c r="AG22" s="211">
        <v>13</v>
      </c>
      <c r="AH22" s="211">
        <v>6300</v>
      </c>
      <c r="AI22" s="211">
        <v>6300</v>
      </c>
      <c r="AJ22" s="211">
        <v>593</v>
      </c>
      <c r="AK22" s="212">
        <v>4.8658753083000002E-2</v>
      </c>
      <c r="AL22" s="213">
        <v>0.83</v>
      </c>
      <c r="AM22" s="214">
        <f t="shared" si="0"/>
        <v>4.0386765058890002E-2</v>
      </c>
      <c r="AN22" s="214">
        <v>0.40973999999999999</v>
      </c>
      <c r="AO22" s="214">
        <v>2.6492999999999999E-2</v>
      </c>
      <c r="AP22" s="214">
        <f t="shared" si="1"/>
        <v>1.654807311522959E-2</v>
      </c>
      <c r="AQ22" s="214">
        <f t="shared" si="2"/>
        <v>1.0699665667051727E-3</v>
      </c>
      <c r="AR22" s="213">
        <v>0.6</v>
      </c>
      <c r="AS22" s="213">
        <v>0.62</v>
      </c>
      <c r="AT22" s="214">
        <f t="shared" si="3"/>
        <v>9.9288438691377528E-3</v>
      </c>
      <c r="AU22" s="214">
        <f t="shared" si="4"/>
        <v>6.6337927135720707E-4</v>
      </c>
    </row>
    <row r="23" spans="1:47" s="210" customFormat="1">
      <c r="A23" s="211">
        <v>38</v>
      </c>
      <c r="B23" s="211" t="s">
        <v>200</v>
      </c>
      <c r="C23" s="211" t="s">
        <v>216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57</v>
      </c>
      <c r="K23" s="211">
        <v>0</v>
      </c>
      <c r="L23" s="211">
        <v>0</v>
      </c>
      <c r="M23" s="212">
        <v>-81.28501</v>
      </c>
      <c r="N23" s="212">
        <v>28.873719999999999</v>
      </c>
      <c r="O23" s="211" t="s">
        <v>109</v>
      </c>
      <c r="P23" s="211" t="s">
        <v>59</v>
      </c>
      <c r="Q23" s="211" t="s">
        <v>215</v>
      </c>
      <c r="R23" s="212">
        <v>89.5</v>
      </c>
      <c r="S23" s="212">
        <v>89.5</v>
      </c>
      <c r="T23" s="211" t="s">
        <v>61</v>
      </c>
      <c r="U23" s="211"/>
      <c r="V23" s="211"/>
      <c r="W23" s="211"/>
      <c r="X23" s="211"/>
      <c r="Y23" s="211"/>
      <c r="Z23" s="211" t="s">
        <v>196</v>
      </c>
      <c r="AA23" s="211" t="s">
        <v>63</v>
      </c>
      <c r="AB23" s="211" t="s">
        <v>164</v>
      </c>
      <c r="AC23" s="211" t="s">
        <v>214</v>
      </c>
      <c r="AD23" s="211" t="s">
        <v>187</v>
      </c>
      <c r="AE23" s="211">
        <v>4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564</v>
      </c>
      <c r="AK23" s="212">
        <v>1.25025852258E-5</v>
      </c>
      <c r="AL23" s="213">
        <v>1</v>
      </c>
      <c r="AM23" s="214">
        <f t="shared" si="0"/>
        <v>1.25025852258E-5</v>
      </c>
      <c r="AN23" s="214">
        <v>11.39</v>
      </c>
      <c r="AO23" s="214">
        <v>1.78</v>
      </c>
      <c r="AP23" s="214">
        <f t="shared" si="1"/>
        <v>1.4240444572186201E-4</v>
      </c>
      <c r="AQ23" s="214">
        <f t="shared" si="2"/>
        <v>2.2254601701924001E-5</v>
      </c>
      <c r="AR23" s="213">
        <v>0.99</v>
      </c>
      <c r="AS23" s="213">
        <v>0.98</v>
      </c>
      <c r="AT23" s="214">
        <f t="shared" si="3"/>
        <v>1.4098040126464339E-4</v>
      </c>
      <c r="AU23" s="214">
        <f t="shared" si="4"/>
        <v>2.1809509667885519E-5</v>
      </c>
    </row>
    <row r="24" spans="1:47" s="210" customFormat="1">
      <c r="A24" s="211">
        <v>38</v>
      </c>
      <c r="B24" s="211" t="s">
        <v>200</v>
      </c>
      <c r="C24" s="211" t="s">
        <v>216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57</v>
      </c>
      <c r="K24" s="211">
        <v>0</v>
      </c>
      <c r="L24" s="211">
        <v>0</v>
      </c>
      <c r="M24" s="212">
        <v>-81.28501</v>
      </c>
      <c r="N24" s="212">
        <v>28.873719999999999</v>
      </c>
      <c r="O24" s="211" t="s">
        <v>109</v>
      </c>
      <c r="P24" s="211" t="s">
        <v>59</v>
      </c>
      <c r="Q24" s="211" t="s">
        <v>215</v>
      </c>
      <c r="R24" s="212">
        <v>89.5</v>
      </c>
      <c r="S24" s="212">
        <v>89.5</v>
      </c>
      <c r="T24" s="211" t="s">
        <v>61</v>
      </c>
      <c r="U24" s="211"/>
      <c r="V24" s="211"/>
      <c r="W24" s="211"/>
      <c r="X24" s="211"/>
      <c r="Y24" s="211"/>
      <c r="Z24" s="211" t="s">
        <v>196</v>
      </c>
      <c r="AA24" s="211" t="s">
        <v>63</v>
      </c>
      <c r="AB24" s="211" t="s">
        <v>164</v>
      </c>
      <c r="AC24" s="211" t="s">
        <v>214</v>
      </c>
      <c r="AD24" s="211" t="s">
        <v>213</v>
      </c>
      <c r="AE24" s="211">
        <v>5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584</v>
      </c>
      <c r="AK24" s="212">
        <v>3.9122689045199999</v>
      </c>
      <c r="AL24" s="213">
        <v>1</v>
      </c>
      <c r="AM24" s="214">
        <f t="shared" si="0"/>
        <v>3.9122689045199999</v>
      </c>
      <c r="AN24" s="214">
        <v>9.3343860000000003</v>
      </c>
      <c r="AO24" s="214">
        <v>1.41794</v>
      </c>
      <c r="AP24" s="214">
        <f t="shared" si="1"/>
        <v>36.518628090586823</v>
      </c>
      <c r="AQ24" s="214">
        <f t="shared" si="2"/>
        <v>5.5473625704750882</v>
      </c>
      <c r="AR24" s="213">
        <v>0.6</v>
      </c>
      <c r="AS24" s="213">
        <v>0.62</v>
      </c>
      <c r="AT24" s="214">
        <f t="shared" si="3"/>
        <v>21.911176854352092</v>
      </c>
      <c r="AU24" s="214">
        <f t="shared" si="4"/>
        <v>3.4393647936945548</v>
      </c>
    </row>
    <row r="25" spans="1:47" s="210" customFormat="1">
      <c r="A25" s="211">
        <v>38</v>
      </c>
      <c r="B25" s="211" t="s">
        <v>200</v>
      </c>
      <c r="C25" s="211" t="s">
        <v>216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57</v>
      </c>
      <c r="K25" s="211">
        <v>0</v>
      </c>
      <c r="L25" s="211">
        <v>0</v>
      </c>
      <c r="M25" s="212">
        <v>-81.28501</v>
      </c>
      <c r="N25" s="212">
        <v>28.873719999999999</v>
      </c>
      <c r="O25" s="211" t="s">
        <v>109</v>
      </c>
      <c r="P25" s="211" t="s">
        <v>59</v>
      </c>
      <c r="Q25" s="211" t="s">
        <v>215</v>
      </c>
      <c r="R25" s="212">
        <v>89.5</v>
      </c>
      <c r="S25" s="212">
        <v>89.5</v>
      </c>
      <c r="T25" s="211" t="s">
        <v>61</v>
      </c>
      <c r="U25" s="211"/>
      <c r="V25" s="211"/>
      <c r="W25" s="211"/>
      <c r="X25" s="211"/>
      <c r="Y25" s="211"/>
      <c r="Z25" s="211" t="s">
        <v>196</v>
      </c>
      <c r="AA25" s="211" t="s">
        <v>63</v>
      </c>
      <c r="AB25" s="211" t="s">
        <v>164</v>
      </c>
      <c r="AC25" s="211" t="s">
        <v>214</v>
      </c>
      <c r="AD25" s="211" t="s">
        <v>213</v>
      </c>
      <c r="AE25" s="211">
        <v>5</v>
      </c>
      <c r="AF25" s="211" t="s">
        <v>189</v>
      </c>
      <c r="AG25" s="211">
        <v>2</v>
      </c>
      <c r="AH25" s="211">
        <v>1200</v>
      </c>
      <c r="AI25" s="211">
        <v>1200</v>
      </c>
      <c r="AJ25" s="211">
        <v>582</v>
      </c>
      <c r="AK25" s="212">
        <v>0.88051254810099999</v>
      </c>
      <c r="AL25" s="213">
        <v>1</v>
      </c>
      <c r="AM25" s="214">
        <f t="shared" si="0"/>
        <v>0.88051254810099999</v>
      </c>
      <c r="AN25" s="214">
        <v>6.5820210000000001</v>
      </c>
      <c r="AO25" s="214">
        <v>1.068346</v>
      </c>
      <c r="AP25" s="214">
        <f t="shared" si="1"/>
        <v>5.7955520823642921</v>
      </c>
      <c r="AQ25" s="214">
        <f t="shared" si="2"/>
        <v>0.94069205871351091</v>
      </c>
      <c r="AR25" s="213">
        <v>0.6</v>
      </c>
      <c r="AS25" s="213">
        <v>0.62</v>
      </c>
      <c r="AT25" s="214">
        <f t="shared" si="3"/>
        <v>3.4773312494185751</v>
      </c>
      <c r="AU25" s="214">
        <f t="shared" si="4"/>
        <v>0.58322907640237676</v>
      </c>
    </row>
    <row r="26" spans="1:47" s="210" customFormat="1">
      <c r="A26" s="211">
        <v>38</v>
      </c>
      <c r="B26" s="211" t="s">
        <v>200</v>
      </c>
      <c r="C26" s="211" t="s">
        <v>216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57</v>
      </c>
      <c r="K26" s="211">
        <v>0</v>
      </c>
      <c r="L26" s="211">
        <v>0</v>
      </c>
      <c r="M26" s="212">
        <v>-81.28501</v>
      </c>
      <c r="N26" s="212">
        <v>28.873719999999999</v>
      </c>
      <c r="O26" s="211" t="s">
        <v>109</v>
      </c>
      <c r="P26" s="211" t="s">
        <v>59</v>
      </c>
      <c r="Q26" s="211" t="s">
        <v>215</v>
      </c>
      <c r="R26" s="212">
        <v>89.5</v>
      </c>
      <c r="S26" s="212">
        <v>89.5</v>
      </c>
      <c r="T26" s="211" t="s">
        <v>61</v>
      </c>
      <c r="U26" s="211"/>
      <c r="V26" s="211"/>
      <c r="W26" s="211"/>
      <c r="X26" s="211"/>
      <c r="Y26" s="211"/>
      <c r="Z26" s="211" t="s">
        <v>196</v>
      </c>
      <c r="AA26" s="211" t="s">
        <v>63</v>
      </c>
      <c r="AB26" s="211" t="s">
        <v>164</v>
      </c>
      <c r="AC26" s="211" t="s">
        <v>214</v>
      </c>
      <c r="AD26" s="211" t="s">
        <v>213</v>
      </c>
      <c r="AE26" s="211">
        <v>5</v>
      </c>
      <c r="AF26" s="211" t="s">
        <v>180</v>
      </c>
      <c r="AG26" s="211">
        <v>11</v>
      </c>
      <c r="AH26" s="211">
        <v>4340</v>
      </c>
      <c r="AI26" s="211">
        <v>4340</v>
      </c>
      <c r="AJ26" s="211">
        <v>591</v>
      </c>
      <c r="AK26" s="212">
        <v>0.24782259126299999</v>
      </c>
      <c r="AL26" s="213">
        <v>1</v>
      </c>
      <c r="AM26" s="214">
        <f t="shared" si="0"/>
        <v>0.24782259126299999</v>
      </c>
      <c r="AN26" s="214">
        <v>2.2688229999999998</v>
      </c>
      <c r="AO26" s="214">
        <v>9.1038999999999995E-2</v>
      </c>
      <c r="AP26" s="214">
        <f t="shared" si="1"/>
        <v>0.56226559497709339</v>
      </c>
      <c r="AQ26" s="214">
        <f t="shared" si="2"/>
        <v>2.2561520885992253E-2</v>
      </c>
      <c r="AR26" s="213">
        <v>0.6</v>
      </c>
      <c r="AS26" s="213">
        <v>0.62</v>
      </c>
      <c r="AT26" s="214">
        <f t="shared" si="3"/>
        <v>0.33735935698625602</v>
      </c>
      <c r="AU26" s="214">
        <f t="shared" si="4"/>
        <v>1.3988142949315196E-2</v>
      </c>
    </row>
    <row r="27" spans="1:47" s="210" customFormat="1">
      <c r="A27" s="211">
        <v>38</v>
      </c>
      <c r="B27" s="211" t="s">
        <v>200</v>
      </c>
      <c r="C27" s="211" t="s">
        <v>216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57</v>
      </c>
      <c r="K27" s="211">
        <v>0</v>
      </c>
      <c r="L27" s="211">
        <v>0</v>
      </c>
      <c r="M27" s="212">
        <v>-81.28501</v>
      </c>
      <c r="N27" s="212">
        <v>28.873719999999999</v>
      </c>
      <c r="O27" s="211" t="s">
        <v>109</v>
      </c>
      <c r="P27" s="211" t="s">
        <v>59</v>
      </c>
      <c r="Q27" s="211" t="s">
        <v>215</v>
      </c>
      <c r="R27" s="212">
        <v>89.5</v>
      </c>
      <c r="S27" s="212">
        <v>89.5</v>
      </c>
      <c r="T27" s="211" t="s">
        <v>61</v>
      </c>
      <c r="U27" s="211"/>
      <c r="V27" s="211"/>
      <c r="W27" s="211"/>
      <c r="X27" s="211"/>
      <c r="Y27" s="211"/>
      <c r="Z27" s="211" t="s">
        <v>196</v>
      </c>
      <c r="AA27" s="211" t="s">
        <v>63</v>
      </c>
      <c r="AB27" s="211" t="s">
        <v>164</v>
      </c>
      <c r="AC27" s="211" t="s">
        <v>214</v>
      </c>
      <c r="AD27" s="211" t="s">
        <v>213</v>
      </c>
      <c r="AE27" s="211">
        <v>5</v>
      </c>
      <c r="AF27" s="211" t="s">
        <v>161</v>
      </c>
      <c r="AG27" s="211">
        <v>4</v>
      </c>
      <c r="AH27" s="211">
        <v>1400</v>
      </c>
      <c r="AI27" s="211">
        <v>1400</v>
      </c>
      <c r="AJ27" s="211">
        <v>584</v>
      </c>
      <c r="AK27" s="212">
        <v>0.95392497649100005</v>
      </c>
      <c r="AL27" s="213">
        <v>1</v>
      </c>
      <c r="AM27" s="214">
        <f t="shared" si="0"/>
        <v>0.95392497649100005</v>
      </c>
      <c r="AN27" s="214">
        <v>9.3343860000000003</v>
      </c>
      <c r="AO27" s="214">
        <v>1.41794</v>
      </c>
      <c r="AP27" s="214">
        <f t="shared" si="1"/>
        <v>8.9043039456079196</v>
      </c>
      <c r="AQ27" s="214">
        <f t="shared" si="2"/>
        <v>1.3526083811656486</v>
      </c>
      <c r="AR27" s="213">
        <v>0.6</v>
      </c>
      <c r="AS27" s="213">
        <v>0.62</v>
      </c>
      <c r="AT27" s="214">
        <f t="shared" si="3"/>
        <v>5.3425823673647512</v>
      </c>
      <c r="AU27" s="214">
        <f t="shared" si="4"/>
        <v>0.83861719632270215</v>
      </c>
    </row>
    <row r="28" spans="1:47" s="210" customFormat="1">
      <c r="A28" s="211">
        <v>38</v>
      </c>
      <c r="B28" s="211" t="s">
        <v>200</v>
      </c>
      <c r="C28" s="211" t="s">
        <v>216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57</v>
      </c>
      <c r="K28" s="211">
        <v>0</v>
      </c>
      <c r="L28" s="211">
        <v>0</v>
      </c>
      <c r="M28" s="212">
        <v>-81.28501</v>
      </c>
      <c r="N28" s="212">
        <v>28.873719999999999</v>
      </c>
      <c r="O28" s="211" t="s">
        <v>109</v>
      </c>
      <c r="P28" s="211" t="s">
        <v>59</v>
      </c>
      <c r="Q28" s="211" t="s">
        <v>215</v>
      </c>
      <c r="R28" s="212">
        <v>89.5</v>
      </c>
      <c r="S28" s="212">
        <v>89.5</v>
      </c>
      <c r="T28" s="211" t="s">
        <v>61</v>
      </c>
      <c r="U28" s="211"/>
      <c r="V28" s="211"/>
      <c r="W28" s="211"/>
      <c r="X28" s="211"/>
      <c r="Y28" s="211"/>
      <c r="Z28" s="211" t="s">
        <v>196</v>
      </c>
      <c r="AA28" s="211" t="s">
        <v>63</v>
      </c>
      <c r="AB28" s="211" t="s">
        <v>164</v>
      </c>
      <c r="AC28" s="211" t="s">
        <v>214</v>
      </c>
      <c r="AD28" s="211" t="s">
        <v>213</v>
      </c>
      <c r="AE28" s="211">
        <v>5</v>
      </c>
      <c r="AF28" s="211" t="s">
        <v>180</v>
      </c>
      <c r="AG28" s="211">
        <v>11</v>
      </c>
      <c r="AH28" s="211">
        <v>4130</v>
      </c>
      <c r="AI28" s="211">
        <v>4130</v>
      </c>
      <c r="AJ28" s="211">
        <v>591</v>
      </c>
      <c r="AK28" s="212">
        <v>0.52174079777600002</v>
      </c>
      <c r="AL28" s="213">
        <v>1</v>
      </c>
      <c r="AM28" s="214">
        <f t="shared" si="0"/>
        <v>0.52174079777600002</v>
      </c>
      <c r="AN28" s="214">
        <v>2.2688229999999998</v>
      </c>
      <c r="AO28" s="214">
        <v>9.1038999999999995E-2</v>
      </c>
      <c r="AP28" s="214">
        <f t="shared" si="1"/>
        <v>1.1837375220325377</v>
      </c>
      <c r="AQ28" s="214">
        <f t="shared" si="2"/>
        <v>4.7498760488729266E-2</v>
      </c>
      <c r="AR28" s="213">
        <v>0.6</v>
      </c>
      <c r="AS28" s="213">
        <v>0.62</v>
      </c>
      <c r="AT28" s="214">
        <f t="shared" si="3"/>
        <v>0.71024251321952259</v>
      </c>
      <c r="AU28" s="214">
        <f t="shared" si="4"/>
        <v>2.9449231503012145E-2</v>
      </c>
    </row>
    <row r="29" spans="1:47" s="210" customFormat="1">
      <c r="A29" s="211">
        <v>38</v>
      </c>
      <c r="B29" s="211" t="s">
        <v>200</v>
      </c>
      <c r="C29" s="211" t="s">
        <v>216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57</v>
      </c>
      <c r="K29" s="211">
        <v>0</v>
      </c>
      <c r="L29" s="211">
        <v>0</v>
      </c>
      <c r="M29" s="212">
        <v>-81.28501</v>
      </c>
      <c r="N29" s="212">
        <v>28.873719999999999</v>
      </c>
      <c r="O29" s="211" t="s">
        <v>109</v>
      </c>
      <c r="P29" s="211" t="s">
        <v>59</v>
      </c>
      <c r="Q29" s="211" t="s">
        <v>215</v>
      </c>
      <c r="R29" s="212">
        <v>89.5</v>
      </c>
      <c r="S29" s="212">
        <v>89.5</v>
      </c>
      <c r="T29" s="211" t="s">
        <v>61</v>
      </c>
      <c r="U29" s="211"/>
      <c r="V29" s="211"/>
      <c r="W29" s="211"/>
      <c r="X29" s="211"/>
      <c r="Y29" s="211"/>
      <c r="Z29" s="211" t="s">
        <v>196</v>
      </c>
      <c r="AA29" s="211" t="s">
        <v>63</v>
      </c>
      <c r="AB29" s="211" t="s">
        <v>164</v>
      </c>
      <c r="AC29" s="211" t="s">
        <v>214</v>
      </c>
      <c r="AD29" s="211" t="s">
        <v>213</v>
      </c>
      <c r="AE29" s="211">
        <v>5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584</v>
      </c>
      <c r="AK29" s="212">
        <v>0.18552712638900001</v>
      </c>
      <c r="AL29" s="213">
        <v>1</v>
      </c>
      <c r="AM29" s="214">
        <f t="shared" si="0"/>
        <v>0.18552712638900001</v>
      </c>
      <c r="AN29" s="214">
        <v>9.3343860000000003</v>
      </c>
      <c r="AO29" s="214">
        <v>1.41794</v>
      </c>
      <c r="AP29" s="214">
        <f t="shared" si="1"/>
        <v>1.7317818111857124</v>
      </c>
      <c r="AQ29" s="214">
        <f t="shared" si="2"/>
        <v>0.2630663335920187</v>
      </c>
      <c r="AR29" s="213">
        <v>0.6</v>
      </c>
      <c r="AS29" s="213">
        <v>0.62</v>
      </c>
      <c r="AT29" s="214">
        <f t="shared" si="3"/>
        <v>1.0390690867114274</v>
      </c>
      <c r="AU29" s="214">
        <f t="shared" si="4"/>
        <v>0.16310112682705158</v>
      </c>
    </row>
    <row r="30" spans="1:47" s="210" customFormat="1">
      <c r="A30" s="211">
        <v>38</v>
      </c>
      <c r="B30" s="211" t="s">
        <v>200</v>
      </c>
      <c r="C30" s="211" t="s">
        <v>216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57</v>
      </c>
      <c r="K30" s="211">
        <v>0</v>
      </c>
      <c r="L30" s="211">
        <v>0</v>
      </c>
      <c r="M30" s="212">
        <v>-81.28501</v>
      </c>
      <c r="N30" s="212">
        <v>28.873719999999999</v>
      </c>
      <c r="O30" s="211" t="s">
        <v>109</v>
      </c>
      <c r="P30" s="211" t="s">
        <v>59</v>
      </c>
      <c r="Q30" s="211" t="s">
        <v>215</v>
      </c>
      <c r="R30" s="212">
        <v>89.5</v>
      </c>
      <c r="S30" s="212">
        <v>89.5</v>
      </c>
      <c r="T30" s="211" t="s">
        <v>61</v>
      </c>
      <c r="U30" s="211"/>
      <c r="V30" s="211"/>
      <c r="W30" s="211"/>
      <c r="X30" s="211"/>
      <c r="Y30" s="211"/>
      <c r="Z30" s="211" t="s">
        <v>196</v>
      </c>
      <c r="AA30" s="211" t="s">
        <v>63</v>
      </c>
      <c r="AB30" s="211" t="s">
        <v>164</v>
      </c>
      <c r="AC30" s="211" t="s">
        <v>214</v>
      </c>
      <c r="AD30" s="211" t="s">
        <v>213</v>
      </c>
      <c r="AE30" s="211">
        <v>5</v>
      </c>
      <c r="AF30" s="211" t="s">
        <v>202</v>
      </c>
      <c r="AG30" s="211">
        <v>12</v>
      </c>
      <c r="AH30" s="211">
        <v>5200</v>
      </c>
      <c r="AI30" s="211">
        <v>5200</v>
      </c>
      <c r="AJ30" s="211">
        <v>592</v>
      </c>
      <c r="AK30" s="212">
        <v>0.67140320957800004</v>
      </c>
      <c r="AL30" s="213">
        <v>0</v>
      </c>
      <c r="AM30" s="214">
        <f t="shared" si="0"/>
        <v>0</v>
      </c>
      <c r="AN30" s="214">
        <v>0</v>
      </c>
      <c r="AO30" s="214">
        <v>0</v>
      </c>
      <c r="AP30" s="214">
        <f t="shared" si="1"/>
        <v>0</v>
      </c>
      <c r="AQ30" s="214">
        <f t="shared" si="2"/>
        <v>0</v>
      </c>
      <c r="AR30" s="213">
        <v>0.6</v>
      </c>
      <c r="AS30" s="213">
        <v>0.62</v>
      </c>
      <c r="AT30" s="214">
        <f t="shared" si="3"/>
        <v>0</v>
      </c>
      <c r="AU30" s="214">
        <f t="shared" si="4"/>
        <v>0</v>
      </c>
    </row>
    <row r="31" spans="1:47" s="210" customFormat="1">
      <c r="A31" s="211">
        <v>38</v>
      </c>
      <c r="B31" s="211" t="s">
        <v>200</v>
      </c>
      <c r="C31" s="211" t="s">
        <v>216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57</v>
      </c>
      <c r="K31" s="211">
        <v>0</v>
      </c>
      <c r="L31" s="211">
        <v>0</v>
      </c>
      <c r="M31" s="212">
        <v>-81.28501</v>
      </c>
      <c r="N31" s="212">
        <v>28.873719999999999</v>
      </c>
      <c r="O31" s="211" t="s">
        <v>109</v>
      </c>
      <c r="P31" s="211" t="s">
        <v>59</v>
      </c>
      <c r="Q31" s="211" t="s">
        <v>215</v>
      </c>
      <c r="R31" s="212">
        <v>89.5</v>
      </c>
      <c r="S31" s="212">
        <v>89.5</v>
      </c>
      <c r="T31" s="211" t="s">
        <v>61</v>
      </c>
      <c r="U31" s="211"/>
      <c r="V31" s="211"/>
      <c r="W31" s="211"/>
      <c r="X31" s="211"/>
      <c r="Y31" s="211"/>
      <c r="Z31" s="211" t="s">
        <v>196</v>
      </c>
      <c r="AA31" s="211" t="s">
        <v>63</v>
      </c>
      <c r="AB31" s="211" t="s">
        <v>164</v>
      </c>
      <c r="AC31" s="211" t="s">
        <v>214</v>
      </c>
      <c r="AD31" s="211" t="s">
        <v>213</v>
      </c>
      <c r="AE31" s="211">
        <v>5</v>
      </c>
      <c r="AF31" s="211" t="s">
        <v>201</v>
      </c>
      <c r="AG31" s="211">
        <v>13</v>
      </c>
      <c r="AH31" s="211">
        <v>6440</v>
      </c>
      <c r="AI31" s="211">
        <v>6440</v>
      </c>
      <c r="AJ31" s="211">
        <v>593</v>
      </c>
      <c r="AK31" s="212">
        <v>5.7737844437299998E-2</v>
      </c>
      <c r="AL31" s="213">
        <v>0.83</v>
      </c>
      <c r="AM31" s="214">
        <f t="shared" si="0"/>
        <v>4.7922410882958996E-2</v>
      </c>
      <c r="AN31" s="214">
        <v>0.40973999999999999</v>
      </c>
      <c r="AO31" s="214">
        <v>2.6492999999999999E-2</v>
      </c>
      <c r="AP31" s="214">
        <f t="shared" si="1"/>
        <v>1.9635728635183619E-2</v>
      </c>
      <c r="AQ31" s="214">
        <f t="shared" si="2"/>
        <v>1.2696084315222326E-3</v>
      </c>
      <c r="AR31" s="213">
        <v>0.6</v>
      </c>
      <c r="AS31" s="213">
        <v>0.62</v>
      </c>
      <c r="AT31" s="214">
        <f t="shared" si="3"/>
        <v>1.1781437181110171E-2</v>
      </c>
      <c r="AU31" s="214">
        <f t="shared" si="4"/>
        <v>7.8715722754378419E-4</v>
      </c>
    </row>
    <row r="32" spans="1:47" s="210" customFormat="1">
      <c r="A32" s="211">
        <v>38</v>
      </c>
      <c r="B32" s="211" t="s">
        <v>200</v>
      </c>
      <c r="C32" s="211" t="s">
        <v>216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57</v>
      </c>
      <c r="K32" s="211">
        <v>0</v>
      </c>
      <c r="L32" s="211">
        <v>0</v>
      </c>
      <c r="M32" s="212">
        <v>-81.28501</v>
      </c>
      <c r="N32" s="212">
        <v>28.873719999999999</v>
      </c>
      <c r="O32" s="211" t="s">
        <v>109</v>
      </c>
      <c r="P32" s="211" t="s">
        <v>59</v>
      </c>
      <c r="Q32" s="211" t="s">
        <v>215</v>
      </c>
      <c r="R32" s="212">
        <v>89.5</v>
      </c>
      <c r="S32" s="212">
        <v>89.5</v>
      </c>
      <c r="T32" s="211" t="s">
        <v>61</v>
      </c>
      <c r="U32" s="211"/>
      <c r="V32" s="211"/>
      <c r="W32" s="211"/>
      <c r="X32" s="211"/>
      <c r="Y32" s="211"/>
      <c r="Z32" s="211" t="s">
        <v>196</v>
      </c>
      <c r="AA32" s="211" t="s">
        <v>63</v>
      </c>
      <c r="AB32" s="211" t="s">
        <v>164</v>
      </c>
      <c r="AC32" s="211" t="s">
        <v>214</v>
      </c>
      <c r="AD32" s="211" t="s">
        <v>213</v>
      </c>
      <c r="AE32" s="211">
        <v>5</v>
      </c>
      <c r="AF32" s="211" t="s">
        <v>161</v>
      </c>
      <c r="AG32" s="211">
        <v>4</v>
      </c>
      <c r="AH32" s="211">
        <v>8140</v>
      </c>
      <c r="AI32" s="211">
        <v>8140</v>
      </c>
      <c r="AJ32" s="211">
        <v>584</v>
      </c>
      <c r="AK32" s="212">
        <v>2.0159601364499999</v>
      </c>
      <c r="AL32" s="213">
        <v>1</v>
      </c>
      <c r="AM32" s="214">
        <f t="shared" si="0"/>
        <v>2.0159601364499999</v>
      </c>
      <c r="AN32" s="214">
        <v>9.3343860000000003</v>
      </c>
      <c r="AO32" s="214">
        <v>1.41794</v>
      </c>
      <c r="AP32" s="214">
        <f t="shared" si="1"/>
        <v>18.817750074236969</v>
      </c>
      <c r="AQ32" s="214">
        <f t="shared" si="2"/>
        <v>2.8585105158779127</v>
      </c>
      <c r="AR32" s="213">
        <v>0.6</v>
      </c>
      <c r="AS32" s="213">
        <v>0.62</v>
      </c>
      <c r="AT32" s="214">
        <f t="shared" si="3"/>
        <v>11.290650044542181</v>
      </c>
      <c r="AU32" s="214">
        <f t="shared" si="4"/>
        <v>1.7722765198443058</v>
      </c>
    </row>
    <row r="33" spans="1:47" s="210" customFormat="1">
      <c r="A33" s="211">
        <v>38</v>
      </c>
      <c r="B33" s="211" t="s">
        <v>200</v>
      </c>
      <c r="C33" s="211" t="s">
        <v>216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56</v>
      </c>
      <c r="J33" s="211" t="s">
        <v>57</v>
      </c>
      <c r="K33" s="211">
        <v>0</v>
      </c>
      <c r="L33" s="211">
        <v>0</v>
      </c>
      <c r="M33" s="212">
        <v>-81.28501</v>
      </c>
      <c r="N33" s="212">
        <v>28.873719999999999</v>
      </c>
      <c r="O33" s="211" t="s">
        <v>109</v>
      </c>
      <c r="P33" s="211" t="s">
        <v>59</v>
      </c>
      <c r="Q33" s="211" t="s">
        <v>215</v>
      </c>
      <c r="R33" s="212">
        <v>89.5</v>
      </c>
      <c r="S33" s="212">
        <v>89.5</v>
      </c>
      <c r="T33" s="211" t="s">
        <v>61</v>
      </c>
      <c r="U33" s="211"/>
      <c r="V33" s="211"/>
      <c r="W33" s="211"/>
      <c r="X33" s="211"/>
      <c r="Y33" s="211"/>
      <c r="Z33" s="211" t="s">
        <v>196</v>
      </c>
      <c r="AA33" s="211" t="s">
        <v>63</v>
      </c>
      <c r="AB33" s="211" t="s">
        <v>164</v>
      </c>
      <c r="AC33" s="211" t="s">
        <v>214</v>
      </c>
      <c r="AD33" s="211" t="s">
        <v>213</v>
      </c>
      <c r="AE33" s="211">
        <v>5</v>
      </c>
      <c r="AF33" s="211" t="s">
        <v>189</v>
      </c>
      <c r="AG33" s="211">
        <v>2</v>
      </c>
      <c r="AH33" s="211">
        <v>1200</v>
      </c>
      <c r="AI33" s="211">
        <v>1200</v>
      </c>
      <c r="AJ33" s="211">
        <v>582</v>
      </c>
      <c r="AK33" s="212">
        <v>0.247519529835</v>
      </c>
      <c r="AL33" s="213">
        <v>1</v>
      </c>
      <c r="AM33" s="214">
        <f t="shared" si="0"/>
        <v>0.247519529835</v>
      </c>
      <c r="AN33" s="214">
        <v>6.5820210000000001</v>
      </c>
      <c r="AO33" s="214">
        <v>1.068346</v>
      </c>
      <c r="AP33" s="214">
        <f t="shared" si="1"/>
        <v>1.6291787432840965</v>
      </c>
      <c r="AQ33" s="214">
        <f t="shared" si="2"/>
        <v>0.26443649962110294</v>
      </c>
      <c r="AR33" s="213">
        <v>0.6</v>
      </c>
      <c r="AS33" s="213">
        <v>0.62</v>
      </c>
      <c r="AT33" s="214">
        <f t="shared" si="3"/>
        <v>0.97750724597045791</v>
      </c>
      <c r="AU33" s="214">
        <f t="shared" si="4"/>
        <v>0.16395062976508382</v>
      </c>
    </row>
    <row r="34" spans="1:47" s="210" customFormat="1">
      <c r="A34" s="211">
        <v>38</v>
      </c>
      <c r="B34" s="211" t="s">
        <v>200</v>
      </c>
      <c r="C34" s="211" t="s">
        <v>216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56</v>
      </c>
      <c r="J34" s="211" t="s">
        <v>57</v>
      </c>
      <c r="K34" s="211">
        <v>0</v>
      </c>
      <c r="L34" s="211">
        <v>0</v>
      </c>
      <c r="M34" s="212">
        <v>-81.28501</v>
      </c>
      <c r="N34" s="212">
        <v>28.873719999999999</v>
      </c>
      <c r="O34" s="211" t="s">
        <v>109</v>
      </c>
      <c r="P34" s="211" t="s">
        <v>59</v>
      </c>
      <c r="Q34" s="211" t="s">
        <v>215</v>
      </c>
      <c r="R34" s="212">
        <v>89.5</v>
      </c>
      <c r="S34" s="212">
        <v>89.5</v>
      </c>
      <c r="T34" s="211" t="s">
        <v>61</v>
      </c>
      <c r="U34" s="211"/>
      <c r="V34" s="211"/>
      <c r="W34" s="211"/>
      <c r="X34" s="211"/>
      <c r="Y34" s="211"/>
      <c r="Z34" s="211" t="s">
        <v>196</v>
      </c>
      <c r="AA34" s="211" t="s">
        <v>63</v>
      </c>
      <c r="AB34" s="211" t="s">
        <v>164</v>
      </c>
      <c r="AC34" s="211" t="s">
        <v>214</v>
      </c>
      <c r="AD34" s="211" t="s">
        <v>213</v>
      </c>
      <c r="AE34" s="211">
        <v>5</v>
      </c>
      <c r="AF34" s="211" t="s">
        <v>180</v>
      </c>
      <c r="AG34" s="211">
        <v>11</v>
      </c>
      <c r="AH34" s="211">
        <v>4130</v>
      </c>
      <c r="AI34" s="211">
        <v>4130</v>
      </c>
      <c r="AJ34" s="211">
        <v>591</v>
      </c>
      <c r="AK34" s="212">
        <v>0.262268398741</v>
      </c>
      <c r="AL34" s="213">
        <v>1</v>
      </c>
      <c r="AM34" s="214">
        <f t="shared" si="0"/>
        <v>0.262268398741</v>
      </c>
      <c r="AN34" s="214">
        <v>2.2688229999999998</v>
      </c>
      <c r="AO34" s="214">
        <v>9.1038999999999995E-2</v>
      </c>
      <c r="AP34" s="214">
        <f t="shared" si="1"/>
        <v>0.5950405752367518</v>
      </c>
      <c r="AQ34" s="214">
        <f t="shared" si="2"/>
        <v>2.3876652752981897E-2</v>
      </c>
      <c r="AR34" s="213">
        <v>0.6</v>
      </c>
      <c r="AS34" s="213">
        <v>0.62</v>
      </c>
      <c r="AT34" s="214">
        <f t="shared" si="3"/>
        <v>0.35702434514205106</v>
      </c>
      <c r="AU34" s="214">
        <f t="shared" si="4"/>
        <v>1.4803524706848776E-2</v>
      </c>
    </row>
    <row r="35" spans="1:47" s="210" customFormat="1">
      <c r="A35" s="211">
        <v>38</v>
      </c>
      <c r="B35" s="211" t="s">
        <v>200</v>
      </c>
      <c r="C35" s="211" t="s">
        <v>216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56</v>
      </c>
      <c r="J35" s="211" t="s">
        <v>57</v>
      </c>
      <c r="K35" s="211">
        <v>0</v>
      </c>
      <c r="L35" s="211">
        <v>0</v>
      </c>
      <c r="M35" s="212">
        <v>-81.28501</v>
      </c>
      <c r="N35" s="212">
        <v>28.873719999999999</v>
      </c>
      <c r="O35" s="211" t="s">
        <v>109</v>
      </c>
      <c r="P35" s="211" t="s">
        <v>59</v>
      </c>
      <c r="Q35" s="211" t="s">
        <v>215</v>
      </c>
      <c r="R35" s="212">
        <v>89.5</v>
      </c>
      <c r="S35" s="212">
        <v>89.5</v>
      </c>
      <c r="T35" s="211" t="s">
        <v>61</v>
      </c>
      <c r="U35" s="211"/>
      <c r="V35" s="211"/>
      <c r="W35" s="211"/>
      <c r="X35" s="211"/>
      <c r="Y35" s="211"/>
      <c r="Z35" s="211" t="s">
        <v>196</v>
      </c>
      <c r="AA35" s="211" t="s">
        <v>63</v>
      </c>
      <c r="AB35" s="211" t="s">
        <v>164</v>
      </c>
      <c r="AC35" s="211" t="s">
        <v>214</v>
      </c>
      <c r="AD35" s="211" t="s">
        <v>213</v>
      </c>
      <c r="AE35" s="211">
        <v>5</v>
      </c>
      <c r="AF35" s="211" t="s">
        <v>161</v>
      </c>
      <c r="AG35" s="211">
        <v>4</v>
      </c>
      <c r="AH35" s="211">
        <v>8140</v>
      </c>
      <c r="AI35" s="211">
        <v>8140</v>
      </c>
      <c r="AJ35" s="211">
        <v>584</v>
      </c>
      <c r="AK35" s="212">
        <v>0.73767196333999996</v>
      </c>
      <c r="AL35" s="213">
        <v>1</v>
      </c>
      <c r="AM35" s="214">
        <f t="shared" si="0"/>
        <v>0.73767196333999996</v>
      </c>
      <c r="AN35" s="214">
        <v>9.3343860000000003</v>
      </c>
      <c r="AO35" s="214">
        <v>1.41794</v>
      </c>
      <c r="AP35" s="214">
        <f t="shared" si="1"/>
        <v>6.8857148471934089</v>
      </c>
      <c r="AQ35" s="214">
        <f t="shared" si="2"/>
        <v>1.0459745836983194</v>
      </c>
      <c r="AR35" s="213">
        <v>0.6</v>
      </c>
      <c r="AS35" s="213">
        <v>0.62</v>
      </c>
      <c r="AT35" s="214">
        <f t="shared" si="3"/>
        <v>4.1314289083160451</v>
      </c>
      <c r="AU35" s="214">
        <f t="shared" si="4"/>
        <v>0.64850424189295808</v>
      </c>
    </row>
    <row r="36" spans="1:47" s="210" customFormat="1">
      <c r="A36" s="211">
        <v>38</v>
      </c>
      <c r="B36" s="211" t="s">
        <v>200</v>
      </c>
      <c r="C36" s="211" t="s">
        <v>216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1"/>
      <c r="I36" s="211" t="s">
        <v>56</v>
      </c>
      <c r="J36" s="211" t="s">
        <v>57</v>
      </c>
      <c r="K36" s="211">
        <v>0</v>
      </c>
      <c r="L36" s="211">
        <v>0</v>
      </c>
      <c r="M36" s="212">
        <v>-81.28501</v>
      </c>
      <c r="N36" s="212">
        <v>28.873719999999999</v>
      </c>
      <c r="O36" s="211" t="s">
        <v>109</v>
      </c>
      <c r="P36" s="211" t="s">
        <v>59</v>
      </c>
      <c r="Q36" s="211" t="s">
        <v>215</v>
      </c>
      <c r="R36" s="212">
        <v>89.5</v>
      </c>
      <c r="S36" s="212">
        <v>89.5</v>
      </c>
      <c r="T36" s="211" t="s">
        <v>61</v>
      </c>
      <c r="U36" s="211"/>
      <c r="V36" s="211"/>
      <c r="W36" s="211"/>
      <c r="X36" s="211"/>
      <c r="Y36" s="211"/>
      <c r="Z36" s="211" t="s">
        <v>196</v>
      </c>
      <c r="AA36" s="211" t="s">
        <v>63</v>
      </c>
      <c r="AB36" s="211" t="s">
        <v>164</v>
      </c>
      <c r="AC36" s="211" t="s">
        <v>214</v>
      </c>
      <c r="AD36" s="211" t="s">
        <v>213</v>
      </c>
      <c r="AE36" s="211">
        <v>5</v>
      </c>
      <c r="AF36" s="211" t="s">
        <v>201</v>
      </c>
      <c r="AG36" s="211">
        <v>13</v>
      </c>
      <c r="AH36" s="211">
        <v>6410</v>
      </c>
      <c r="AI36" s="211">
        <v>6410</v>
      </c>
      <c r="AJ36" s="211">
        <v>593</v>
      </c>
      <c r="AK36" s="212">
        <v>0.232052153264</v>
      </c>
      <c r="AL36" s="213">
        <v>0.83</v>
      </c>
      <c r="AM36" s="214">
        <f t="shared" si="0"/>
        <v>0.19260328720911998</v>
      </c>
      <c r="AN36" s="214">
        <v>0.40973999999999999</v>
      </c>
      <c r="AO36" s="214">
        <v>2.6492999999999999E-2</v>
      </c>
      <c r="AP36" s="214">
        <f t="shared" si="1"/>
        <v>7.8917270901064818E-2</v>
      </c>
      <c r="AQ36" s="214">
        <f t="shared" si="2"/>
        <v>5.1026388880312159E-3</v>
      </c>
      <c r="AR36" s="213">
        <v>0.6</v>
      </c>
      <c r="AS36" s="213">
        <v>0.62</v>
      </c>
      <c r="AT36" s="214">
        <f t="shared" si="3"/>
        <v>4.7350362540638888E-2</v>
      </c>
      <c r="AU36" s="214">
        <f t="shared" si="4"/>
        <v>3.1636361105793539E-3</v>
      </c>
    </row>
    <row r="37" spans="1:47" s="210" customFormat="1">
      <c r="A37" s="211">
        <v>38</v>
      </c>
      <c r="B37" s="211" t="s">
        <v>200</v>
      </c>
      <c r="C37" s="211" t="s">
        <v>216</v>
      </c>
      <c r="D37" s="211" t="s">
        <v>52</v>
      </c>
      <c r="E37" s="211" t="s">
        <v>53</v>
      </c>
      <c r="F37" s="211" t="s">
        <v>54</v>
      </c>
      <c r="G37" s="211" t="s">
        <v>55</v>
      </c>
      <c r="H37" s="211"/>
      <c r="I37" s="211" t="s">
        <v>56</v>
      </c>
      <c r="J37" s="211" t="s">
        <v>57</v>
      </c>
      <c r="K37" s="211">
        <v>0</v>
      </c>
      <c r="L37" s="211">
        <v>0</v>
      </c>
      <c r="M37" s="212">
        <v>-81.28501</v>
      </c>
      <c r="N37" s="212">
        <v>28.873719999999999</v>
      </c>
      <c r="O37" s="211" t="s">
        <v>109</v>
      </c>
      <c r="P37" s="211" t="s">
        <v>59</v>
      </c>
      <c r="Q37" s="211" t="s">
        <v>215</v>
      </c>
      <c r="R37" s="212">
        <v>89.5</v>
      </c>
      <c r="S37" s="212">
        <v>89.5</v>
      </c>
      <c r="T37" s="211" t="s">
        <v>61</v>
      </c>
      <c r="U37" s="211"/>
      <c r="V37" s="211"/>
      <c r="W37" s="211"/>
      <c r="X37" s="211"/>
      <c r="Y37" s="211"/>
      <c r="Z37" s="211" t="s">
        <v>196</v>
      </c>
      <c r="AA37" s="211" t="s">
        <v>63</v>
      </c>
      <c r="AB37" s="211" t="s">
        <v>164</v>
      </c>
      <c r="AC37" s="211" t="s">
        <v>214</v>
      </c>
      <c r="AD37" s="211" t="s">
        <v>213</v>
      </c>
      <c r="AE37" s="211">
        <v>5</v>
      </c>
      <c r="AF37" s="211" t="s">
        <v>201</v>
      </c>
      <c r="AG37" s="211">
        <v>13</v>
      </c>
      <c r="AH37" s="211">
        <v>6440</v>
      </c>
      <c r="AI37" s="211">
        <v>6440</v>
      </c>
      <c r="AJ37" s="211">
        <v>593</v>
      </c>
      <c r="AK37" s="212">
        <v>0.13043513683499999</v>
      </c>
      <c r="AL37" s="213">
        <v>0.83</v>
      </c>
      <c r="AM37" s="214">
        <f t="shared" si="0"/>
        <v>0.10826116357304999</v>
      </c>
      <c r="AN37" s="214">
        <v>0.40973999999999999</v>
      </c>
      <c r="AO37" s="214">
        <v>2.6492999999999999E-2</v>
      </c>
      <c r="AP37" s="214">
        <f t="shared" si="1"/>
        <v>4.4358929162421505E-2</v>
      </c>
      <c r="AQ37" s="214">
        <f t="shared" si="2"/>
        <v>2.8681630065408134E-3</v>
      </c>
      <c r="AR37" s="213">
        <v>0.6</v>
      </c>
      <c r="AS37" s="213">
        <v>0.62</v>
      </c>
      <c r="AT37" s="214">
        <f t="shared" si="3"/>
        <v>2.6615357497452901E-2</v>
      </c>
      <c r="AU37" s="214">
        <f t="shared" si="4"/>
        <v>1.7782610640553044E-3</v>
      </c>
    </row>
    <row r="38" spans="1:47" s="210" customFormat="1">
      <c r="A38" s="211">
        <v>38</v>
      </c>
      <c r="B38" s="211" t="s">
        <v>200</v>
      </c>
      <c r="C38" s="211" t="s">
        <v>216</v>
      </c>
      <c r="D38" s="211" t="s">
        <v>52</v>
      </c>
      <c r="E38" s="211" t="s">
        <v>53</v>
      </c>
      <c r="F38" s="211" t="s">
        <v>54</v>
      </c>
      <c r="G38" s="211" t="s">
        <v>55</v>
      </c>
      <c r="H38" s="211"/>
      <c r="I38" s="211" t="s">
        <v>56</v>
      </c>
      <c r="J38" s="211" t="s">
        <v>57</v>
      </c>
      <c r="K38" s="211">
        <v>0</v>
      </c>
      <c r="L38" s="211">
        <v>0</v>
      </c>
      <c r="M38" s="212">
        <v>-81.28501</v>
      </c>
      <c r="N38" s="212">
        <v>28.873719999999999</v>
      </c>
      <c r="O38" s="211" t="s">
        <v>109</v>
      </c>
      <c r="P38" s="211" t="s">
        <v>59</v>
      </c>
      <c r="Q38" s="211" t="s">
        <v>215</v>
      </c>
      <c r="R38" s="212">
        <v>89.5</v>
      </c>
      <c r="S38" s="212">
        <v>89.5</v>
      </c>
      <c r="T38" s="211" t="s">
        <v>61</v>
      </c>
      <c r="U38" s="211"/>
      <c r="V38" s="211"/>
      <c r="W38" s="211"/>
      <c r="X38" s="211"/>
      <c r="Y38" s="211"/>
      <c r="Z38" s="211" t="s">
        <v>196</v>
      </c>
      <c r="AA38" s="211" t="s">
        <v>63</v>
      </c>
      <c r="AB38" s="211" t="s">
        <v>164</v>
      </c>
      <c r="AC38" s="211" t="s">
        <v>214</v>
      </c>
      <c r="AD38" s="211" t="s">
        <v>213</v>
      </c>
      <c r="AE38" s="211">
        <v>5</v>
      </c>
      <c r="AF38" s="211" t="s">
        <v>161</v>
      </c>
      <c r="AG38" s="211">
        <v>4</v>
      </c>
      <c r="AH38" s="211">
        <v>8140</v>
      </c>
      <c r="AI38" s="211">
        <v>8140</v>
      </c>
      <c r="AJ38" s="211">
        <v>584</v>
      </c>
      <c r="AK38" s="212">
        <v>0.19419566395900001</v>
      </c>
      <c r="AL38" s="213">
        <v>1</v>
      </c>
      <c r="AM38" s="214">
        <f t="shared" si="0"/>
        <v>0.19419566395900001</v>
      </c>
      <c r="AN38" s="214">
        <v>9.3343860000000003</v>
      </c>
      <c r="AO38" s="214">
        <v>1.41794</v>
      </c>
      <c r="AP38" s="214">
        <f t="shared" si="1"/>
        <v>1.8126972869195943</v>
      </c>
      <c r="AQ38" s="214">
        <f t="shared" si="2"/>
        <v>0.27535779975402447</v>
      </c>
      <c r="AR38" s="213">
        <v>0.6</v>
      </c>
      <c r="AS38" s="213">
        <v>0.62</v>
      </c>
      <c r="AT38" s="214">
        <f t="shared" si="3"/>
        <v>1.0876183721517565</v>
      </c>
      <c r="AU38" s="214">
        <f t="shared" si="4"/>
        <v>0.17072183584749517</v>
      </c>
    </row>
    <row r="39" spans="1:47" s="210" customFormat="1">
      <c r="A39" s="211">
        <v>38</v>
      </c>
      <c r="B39" s="211" t="s">
        <v>200</v>
      </c>
      <c r="C39" s="211" t="s">
        <v>216</v>
      </c>
      <c r="D39" s="211" t="s">
        <v>52</v>
      </c>
      <c r="E39" s="211" t="s">
        <v>53</v>
      </c>
      <c r="F39" s="211" t="s">
        <v>54</v>
      </c>
      <c r="G39" s="211" t="s">
        <v>55</v>
      </c>
      <c r="H39" s="211"/>
      <c r="I39" s="211" t="s">
        <v>56</v>
      </c>
      <c r="J39" s="211" t="s">
        <v>57</v>
      </c>
      <c r="K39" s="211">
        <v>0</v>
      </c>
      <c r="L39" s="211">
        <v>0</v>
      </c>
      <c r="M39" s="212">
        <v>-81.28501</v>
      </c>
      <c r="N39" s="212">
        <v>28.873719999999999</v>
      </c>
      <c r="O39" s="211" t="s">
        <v>109</v>
      </c>
      <c r="P39" s="211" t="s">
        <v>59</v>
      </c>
      <c r="Q39" s="211" t="s">
        <v>215</v>
      </c>
      <c r="R39" s="212">
        <v>89.5</v>
      </c>
      <c r="S39" s="212">
        <v>89.5</v>
      </c>
      <c r="T39" s="211" t="s">
        <v>61</v>
      </c>
      <c r="U39" s="211"/>
      <c r="V39" s="211"/>
      <c r="W39" s="211"/>
      <c r="X39" s="211"/>
      <c r="Y39" s="211"/>
      <c r="Z39" s="211" t="s">
        <v>196</v>
      </c>
      <c r="AA39" s="211" t="s">
        <v>63</v>
      </c>
      <c r="AB39" s="211" t="s">
        <v>164</v>
      </c>
      <c r="AC39" s="211" t="s">
        <v>214</v>
      </c>
      <c r="AD39" s="211" t="s">
        <v>213</v>
      </c>
      <c r="AE39" s="211">
        <v>5</v>
      </c>
      <c r="AF39" s="211" t="s">
        <v>180</v>
      </c>
      <c r="AG39" s="211">
        <v>11</v>
      </c>
      <c r="AH39" s="211">
        <v>4130</v>
      </c>
      <c r="AI39" s="211">
        <v>4130</v>
      </c>
      <c r="AJ39" s="211">
        <v>591</v>
      </c>
      <c r="AK39" s="212">
        <v>0.207351760813</v>
      </c>
      <c r="AL39" s="213">
        <v>1</v>
      </c>
      <c r="AM39" s="214">
        <f t="shared" si="0"/>
        <v>0.207351760813</v>
      </c>
      <c r="AN39" s="214">
        <v>2.2688229999999998</v>
      </c>
      <c r="AO39" s="214">
        <v>9.1038999999999995E-2</v>
      </c>
      <c r="AP39" s="214">
        <f t="shared" si="1"/>
        <v>0.47044444402303304</v>
      </c>
      <c r="AQ39" s="214">
        <f t="shared" si="2"/>
        <v>1.8877096952654705E-2</v>
      </c>
      <c r="AR39" s="213">
        <v>0.6</v>
      </c>
      <c r="AS39" s="213">
        <v>0.62</v>
      </c>
      <c r="AT39" s="214">
        <f t="shared" si="3"/>
        <v>0.28226666641381981</v>
      </c>
      <c r="AU39" s="214">
        <f t="shared" si="4"/>
        <v>1.1703800110645916E-2</v>
      </c>
    </row>
    <row r="40" spans="1:47" s="210" customFormat="1">
      <c r="A40" s="211">
        <v>38</v>
      </c>
      <c r="B40" s="211" t="s">
        <v>200</v>
      </c>
      <c r="C40" s="211" t="s">
        <v>216</v>
      </c>
      <c r="D40" s="211" t="s">
        <v>52</v>
      </c>
      <c r="E40" s="211" t="s">
        <v>53</v>
      </c>
      <c r="F40" s="211" t="s">
        <v>54</v>
      </c>
      <c r="G40" s="211" t="s">
        <v>55</v>
      </c>
      <c r="H40" s="211"/>
      <c r="I40" s="211" t="s">
        <v>56</v>
      </c>
      <c r="J40" s="211" t="s">
        <v>57</v>
      </c>
      <c r="K40" s="211">
        <v>0</v>
      </c>
      <c r="L40" s="211">
        <v>0</v>
      </c>
      <c r="M40" s="212">
        <v>-81.28501</v>
      </c>
      <c r="N40" s="212">
        <v>28.873719999999999</v>
      </c>
      <c r="O40" s="211" t="s">
        <v>109</v>
      </c>
      <c r="P40" s="211" t="s">
        <v>59</v>
      </c>
      <c r="Q40" s="211" t="s">
        <v>215</v>
      </c>
      <c r="R40" s="212">
        <v>89.5</v>
      </c>
      <c r="S40" s="212">
        <v>89.5</v>
      </c>
      <c r="T40" s="211" t="s">
        <v>61</v>
      </c>
      <c r="U40" s="211"/>
      <c r="V40" s="211"/>
      <c r="W40" s="211"/>
      <c r="X40" s="211"/>
      <c r="Y40" s="211"/>
      <c r="Z40" s="211" t="s">
        <v>196</v>
      </c>
      <c r="AA40" s="211" t="s">
        <v>63</v>
      </c>
      <c r="AB40" s="211" t="s">
        <v>164</v>
      </c>
      <c r="AC40" s="211" t="s">
        <v>214</v>
      </c>
      <c r="AD40" s="211" t="s">
        <v>213</v>
      </c>
      <c r="AE40" s="211">
        <v>5</v>
      </c>
      <c r="AF40" s="211" t="s">
        <v>201</v>
      </c>
      <c r="AG40" s="211">
        <v>13</v>
      </c>
      <c r="AH40" s="211">
        <v>6410</v>
      </c>
      <c r="AI40" s="211">
        <v>6410</v>
      </c>
      <c r="AJ40" s="211">
        <v>593</v>
      </c>
      <c r="AK40" s="212">
        <v>1.33317737738</v>
      </c>
      <c r="AL40" s="213">
        <v>0.83</v>
      </c>
      <c r="AM40" s="214">
        <f t="shared" si="0"/>
        <v>1.1065372232253998</v>
      </c>
      <c r="AN40" s="214">
        <v>0.40973999999999999</v>
      </c>
      <c r="AO40" s="214">
        <v>2.6492999999999999E-2</v>
      </c>
      <c r="AP40" s="214">
        <f t="shared" si="1"/>
        <v>0.45339256184437532</v>
      </c>
      <c r="AQ40" s="214">
        <f t="shared" si="2"/>
        <v>2.9315490654910518E-2</v>
      </c>
      <c r="AR40" s="213">
        <v>0.6</v>
      </c>
      <c r="AS40" s="213">
        <v>0.62</v>
      </c>
      <c r="AT40" s="214">
        <f t="shared" si="3"/>
        <v>0.2720355371066252</v>
      </c>
      <c r="AU40" s="214">
        <f t="shared" si="4"/>
        <v>1.817560420604452E-2</v>
      </c>
    </row>
    <row r="41" spans="1:47" s="210" customFormat="1">
      <c r="A41" s="211">
        <v>38</v>
      </c>
      <c r="B41" s="211" t="s">
        <v>200</v>
      </c>
      <c r="C41" s="211" t="s">
        <v>216</v>
      </c>
      <c r="D41" s="211" t="s">
        <v>52</v>
      </c>
      <c r="E41" s="211" t="s">
        <v>53</v>
      </c>
      <c r="F41" s="211" t="s">
        <v>54</v>
      </c>
      <c r="G41" s="211" t="s">
        <v>55</v>
      </c>
      <c r="H41" s="211"/>
      <c r="I41" s="211" t="s">
        <v>56</v>
      </c>
      <c r="J41" s="211" t="s">
        <v>57</v>
      </c>
      <c r="K41" s="211">
        <v>0</v>
      </c>
      <c r="L41" s="211">
        <v>0</v>
      </c>
      <c r="M41" s="212">
        <v>-81.28501</v>
      </c>
      <c r="N41" s="212">
        <v>28.873719999999999</v>
      </c>
      <c r="O41" s="211" t="s">
        <v>109</v>
      </c>
      <c r="P41" s="211" t="s">
        <v>59</v>
      </c>
      <c r="Q41" s="211" t="s">
        <v>215</v>
      </c>
      <c r="R41" s="212">
        <v>89.5</v>
      </c>
      <c r="S41" s="212">
        <v>89.5</v>
      </c>
      <c r="T41" s="211" t="s">
        <v>61</v>
      </c>
      <c r="U41" s="211"/>
      <c r="V41" s="211"/>
      <c r="W41" s="211"/>
      <c r="X41" s="211"/>
      <c r="Y41" s="211"/>
      <c r="Z41" s="211" t="s">
        <v>196</v>
      </c>
      <c r="AA41" s="211" t="s">
        <v>63</v>
      </c>
      <c r="AB41" s="211" t="s">
        <v>164</v>
      </c>
      <c r="AC41" s="211" t="s">
        <v>214</v>
      </c>
      <c r="AD41" s="211" t="s">
        <v>213</v>
      </c>
      <c r="AE41" s="211">
        <v>5</v>
      </c>
      <c r="AF41" s="211" t="s">
        <v>161</v>
      </c>
      <c r="AG41" s="211">
        <v>4</v>
      </c>
      <c r="AH41" s="211">
        <v>8140</v>
      </c>
      <c r="AI41" s="211">
        <v>8140</v>
      </c>
      <c r="AJ41" s="211">
        <v>584</v>
      </c>
      <c r="AK41" s="212">
        <v>0.30902042856900003</v>
      </c>
      <c r="AL41" s="213">
        <v>1</v>
      </c>
      <c r="AM41" s="214">
        <f t="shared" si="0"/>
        <v>0.30902042856900003</v>
      </c>
      <c r="AN41" s="214">
        <v>9.3343860000000003</v>
      </c>
      <c r="AO41" s="214">
        <v>1.41794</v>
      </c>
      <c r="AP41" s="214">
        <f t="shared" si="1"/>
        <v>2.8845159621484742</v>
      </c>
      <c r="AQ41" s="214">
        <f t="shared" si="2"/>
        <v>0.43817242648512789</v>
      </c>
      <c r="AR41" s="213">
        <v>0.6</v>
      </c>
      <c r="AS41" s="213">
        <v>0.62</v>
      </c>
      <c r="AT41" s="214">
        <f t="shared" si="3"/>
        <v>1.7307095772890844</v>
      </c>
      <c r="AU41" s="214">
        <f t="shared" si="4"/>
        <v>0.27166690442077929</v>
      </c>
    </row>
    <row r="42" spans="1:47" s="210" customFormat="1">
      <c r="A42" s="211">
        <v>38</v>
      </c>
      <c r="B42" s="211" t="s">
        <v>200</v>
      </c>
      <c r="C42" s="211" t="s">
        <v>216</v>
      </c>
      <c r="D42" s="211" t="s">
        <v>52</v>
      </c>
      <c r="E42" s="211" t="s">
        <v>53</v>
      </c>
      <c r="F42" s="211" t="s">
        <v>54</v>
      </c>
      <c r="G42" s="211" t="s">
        <v>55</v>
      </c>
      <c r="H42" s="211"/>
      <c r="I42" s="211" t="s">
        <v>56</v>
      </c>
      <c r="J42" s="211" t="s">
        <v>57</v>
      </c>
      <c r="K42" s="211">
        <v>0</v>
      </c>
      <c r="L42" s="211">
        <v>0</v>
      </c>
      <c r="M42" s="212">
        <v>-81.28501</v>
      </c>
      <c r="N42" s="212">
        <v>28.873719999999999</v>
      </c>
      <c r="O42" s="211" t="s">
        <v>109</v>
      </c>
      <c r="P42" s="211" t="s">
        <v>59</v>
      </c>
      <c r="Q42" s="211" t="s">
        <v>215</v>
      </c>
      <c r="R42" s="212">
        <v>89.5</v>
      </c>
      <c r="S42" s="212">
        <v>89.5</v>
      </c>
      <c r="T42" s="211" t="s">
        <v>61</v>
      </c>
      <c r="U42" s="211"/>
      <c r="V42" s="211"/>
      <c r="W42" s="211"/>
      <c r="X42" s="211"/>
      <c r="Y42" s="211"/>
      <c r="Z42" s="211" t="s">
        <v>196</v>
      </c>
      <c r="AA42" s="211" t="s">
        <v>63</v>
      </c>
      <c r="AB42" s="211" t="s">
        <v>164</v>
      </c>
      <c r="AC42" s="211" t="s">
        <v>214</v>
      </c>
      <c r="AD42" s="211" t="s">
        <v>213</v>
      </c>
      <c r="AE42" s="211">
        <v>5</v>
      </c>
      <c r="AF42" s="211" t="s">
        <v>189</v>
      </c>
      <c r="AG42" s="211">
        <v>2</v>
      </c>
      <c r="AH42" s="211">
        <v>1200</v>
      </c>
      <c r="AI42" s="211">
        <v>1200</v>
      </c>
      <c r="AJ42" s="211">
        <v>582</v>
      </c>
      <c r="AK42" s="212">
        <v>0.105093517597</v>
      </c>
      <c r="AL42" s="213">
        <v>1</v>
      </c>
      <c r="AM42" s="214">
        <f t="shared" si="0"/>
        <v>0.105093517597</v>
      </c>
      <c r="AN42" s="214">
        <v>6.5820210000000001</v>
      </c>
      <c r="AO42" s="214">
        <v>1.068346</v>
      </c>
      <c r="AP42" s="214">
        <f t="shared" si="1"/>
        <v>0.6917277397873236</v>
      </c>
      <c r="AQ42" s="214">
        <f t="shared" si="2"/>
        <v>0.11227623915068456</v>
      </c>
      <c r="AR42" s="213">
        <v>0.6</v>
      </c>
      <c r="AS42" s="213">
        <v>0.62</v>
      </c>
      <c r="AT42" s="214">
        <f t="shared" si="3"/>
        <v>0.41503664387239414</v>
      </c>
      <c r="AU42" s="214">
        <f t="shared" si="4"/>
        <v>6.9611268273424426E-2</v>
      </c>
    </row>
    <row r="43" spans="1:47" s="210" customFormat="1">
      <c r="A43" s="211">
        <v>38</v>
      </c>
      <c r="B43" s="211" t="s">
        <v>200</v>
      </c>
      <c r="C43" s="211" t="s">
        <v>216</v>
      </c>
      <c r="D43" s="211" t="s">
        <v>52</v>
      </c>
      <c r="E43" s="211" t="s">
        <v>53</v>
      </c>
      <c r="F43" s="211" t="s">
        <v>54</v>
      </c>
      <c r="G43" s="211" t="s">
        <v>55</v>
      </c>
      <c r="H43" s="211"/>
      <c r="I43" s="211" t="s">
        <v>56</v>
      </c>
      <c r="J43" s="211" t="s">
        <v>57</v>
      </c>
      <c r="K43" s="211">
        <v>0</v>
      </c>
      <c r="L43" s="211">
        <v>0</v>
      </c>
      <c r="M43" s="212">
        <v>-81.28501</v>
      </c>
      <c r="N43" s="212">
        <v>28.873719999999999</v>
      </c>
      <c r="O43" s="211" t="s">
        <v>109</v>
      </c>
      <c r="P43" s="211" t="s">
        <v>59</v>
      </c>
      <c r="Q43" s="211" t="s">
        <v>215</v>
      </c>
      <c r="R43" s="212">
        <v>89.5</v>
      </c>
      <c r="S43" s="212">
        <v>89.5</v>
      </c>
      <c r="T43" s="211" t="s">
        <v>61</v>
      </c>
      <c r="U43" s="211"/>
      <c r="V43" s="211"/>
      <c r="W43" s="211"/>
      <c r="X43" s="211"/>
      <c r="Y43" s="211"/>
      <c r="Z43" s="211" t="s">
        <v>196</v>
      </c>
      <c r="AA43" s="211" t="s">
        <v>63</v>
      </c>
      <c r="AB43" s="211" t="s">
        <v>164</v>
      </c>
      <c r="AC43" s="211" t="s">
        <v>214</v>
      </c>
      <c r="AD43" s="211" t="s">
        <v>213</v>
      </c>
      <c r="AE43" s="211">
        <v>5</v>
      </c>
      <c r="AF43" s="211" t="s">
        <v>161</v>
      </c>
      <c r="AG43" s="211">
        <v>4</v>
      </c>
      <c r="AH43" s="211">
        <v>8140</v>
      </c>
      <c r="AI43" s="211">
        <v>8140</v>
      </c>
      <c r="AJ43" s="211">
        <v>584</v>
      </c>
      <c r="AK43" s="212">
        <v>0.32548350325699998</v>
      </c>
      <c r="AL43" s="213">
        <v>1</v>
      </c>
      <c r="AM43" s="214">
        <f t="shared" si="0"/>
        <v>0.32548350325699998</v>
      </c>
      <c r="AN43" s="214">
        <v>9.3343860000000003</v>
      </c>
      <c r="AO43" s="214">
        <v>1.41794</v>
      </c>
      <c r="AP43" s="214">
        <f t="shared" si="1"/>
        <v>3.0381886560330953</v>
      </c>
      <c r="AQ43" s="214">
        <f t="shared" si="2"/>
        <v>0.46151607860823057</v>
      </c>
      <c r="AR43" s="213">
        <v>0.6</v>
      </c>
      <c r="AS43" s="213">
        <v>0.62</v>
      </c>
      <c r="AT43" s="214">
        <f t="shared" si="3"/>
        <v>1.822913193619857</v>
      </c>
      <c r="AU43" s="214">
        <f t="shared" si="4"/>
        <v>0.28613996873710296</v>
      </c>
    </row>
    <row r="44" spans="1:47" s="210" customFormat="1">
      <c r="A44" s="211">
        <v>38</v>
      </c>
      <c r="B44" s="211" t="s">
        <v>200</v>
      </c>
      <c r="C44" s="211" t="s">
        <v>216</v>
      </c>
      <c r="D44" s="211" t="s">
        <v>52</v>
      </c>
      <c r="E44" s="211" t="s">
        <v>53</v>
      </c>
      <c r="F44" s="211" t="s">
        <v>54</v>
      </c>
      <c r="G44" s="211" t="s">
        <v>55</v>
      </c>
      <c r="H44" s="211"/>
      <c r="I44" s="211" t="s">
        <v>56</v>
      </c>
      <c r="J44" s="211" t="s">
        <v>57</v>
      </c>
      <c r="K44" s="211">
        <v>0</v>
      </c>
      <c r="L44" s="211">
        <v>0</v>
      </c>
      <c r="M44" s="212">
        <v>-81.28501</v>
      </c>
      <c r="N44" s="212">
        <v>28.873719999999999</v>
      </c>
      <c r="O44" s="211" t="s">
        <v>109</v>
      </c>
      <c r="P44" s="211" t="s">
        <v>59</v>
      </c>
      <c r="Q44" s="211" t="s">
        <v>215</v>
      </c>
      <c r="R44" s="212">
        <v>89.5</v>
      </c>
      <c r="S44" s="212">
        <v>89.5</v>
      </c>
      <c r="T44" s="211" t="s">
        <v>61</v>
      </c>
      <c r="U44" s="211"/>
      <c r="V44" s="211"/>
      <c r="W44" s="211"/>
      <c r="X44" s="211"/>
      <c r="Y44" s="211"/>
      <c r="Z44" s="211" t="s">
        <v>196</v>
      </c>
      <c r="AA44" s="211" t="s">
        <v>63</v>
      </c>
      <c r="AB44" s="211" t="s">
        <v>164</v>
      </c>
      <c r="AC44" s="211" t="s">
        <v>214</v>
      </c>
      <c r="AD44" s="211" t="s">
        <v>213</v>
      </c>
      <c r="AE44" s="211">
        <v>5</v>
      </c>
      <c r="AF44" s="211" t="s">
        <v>161</v>
      </c>
      <c r="AG44" s="211">
        <v>4</v>
      </c>
      <c r="AH44" s="211">
        <v>1400</v>
      </c>
      <c r="AI44" s="211">
        <v>1400</v>
      </c>
      <c r="AJ44" s="211">
        <v>584</v>
      </c>
      <c r="AK44" s="212">
        <v>0.100822789444</v>
      </c>
      <c r="AL44" s="213">
        <v>1</v>
      </c>
      <c r="AM44" s="214">
        <f t="shared" si="0"/>
        <v>0.100822789444</v>
      </c>
      <c r="AN44" s="214">
        <v>9.3343860000000003</v>
      </c>
      <c r="AO44" s="214">
        <v>1.41794</v>
      </c>
      <c r="AP44" s="214">
        <f t="shared" si="1"/>
        <v>0.94111883426702136</v>
      </c>
      <c r="AQ44" s="214">
        <f t="shared" si="2"/>
        <v>0.14296066606422536</v>
      </c>
      <c r="AR44" s="213">
        <v>0.6</v>
      </c>
      <c r="AS44" s="213">
        <v>0.62</v>
      </c>
      <c r="AT44" s="214">
        <f t="shared" si="3"/>
        <v>0.56467130056021275</v>
      </c>
      <c r="AU44" s="214">
        <f t="shared" si="4"/>
        <v>8.8635612959819726E-2</v>
      </c>
    </row>
    <row r="45" spans="1:47" s="210" customFormat="1">
      <c r="A45" s="211">
        <v>38</v>
      </c>
      <c r="B45" s="211" t="s">
        <v>200</v>
      </c>
      <c r="C45" s="211" t="s">
        <v>216</v>
      </c>
      <c r="D45" s="211" t="s">
        <v>52</v>
      </c>
      <c r="E45" s="211" t="s">
        <v>53</v>
      </c>
      <c r="F45" s="211" t="s">
        <v>54</v>
      </c>
      <c r="G45" s="211" t="s">
        <v>55</v>
      </c>
      <c r="H45" s="211"/>
      <c r="I45" s="211" t="s">
        <v>56</v>
      </c>
      <c r="J45" s="211" t="s">
        <v>57</v>
      </c>
      <c r="K45" s="211">
        <v>0</v>
      </c>
      <c r="L45" s="211">
        <v>0</v>
      </c>
      <c r="M45" s="212">
        <v>-81.28501</v>
      </c>
      <c r="N45" s="212">
        <v>28.873719999999999</v>
      </c>
      <c r="O45" s="211" t="s">
        <v>109</v>
      </c>
      <c r="P45" s="211" t="s">
        <v>59</v>
      </c>
      <c r="Q45" s="211" t="s">
        <v>215</v>
      </c>
      <c r="R45" s="212">
        <v>89.5</v>
      </c>
      <c r="S45" s="212">
        <v>89.5</v>
      </c>
      <c r="T45" s="211" t="s">
        <v>61</v>
      </c>
      <c r="U45" s="211"/>
      <c r="V45" s="211"/>
      <c r="W45" s="211"/>
      <c r="X45" s="211"/>
      <c r="Y45" s="211"/>
      <c r="Z45" s="211" t="s">
        <v>196</v>
      </c>
      <c r="AA45" s="211" t="s">
        <v>63</v>
      </c>
      <c r="AB45" s="211" t="s">
        <v>164</v>
      </c>
      <c r="AC45" s="211" t="s">
        <v>214</v>
      </c>
      <c r="AD45" s="211" t="s">
        <v>213</v>
      </c>
      <c r="AE45" s="211">
        <v>5</v>
      </c>
      <c r="AF45" s="211" t="s">
        <v>172</v>
      </c>
      <c r="AG45" s="211">
        <v>6</v>
      </c>
      <c r="AH45" s="211">
        <v>8320</v>
      </c>
      <c r="AI45" s="211">
        <v>8320</v>
      </c>
      <c r="AJ45" s="211">
        <v>586</v>
      </c>
      <c r="AK45" s="212">
        <v>0.21555900951099999</v>
      </c>
      <c r="AL45" s="213">
        <v>1</v>
      </c>
      <c r="AM45" s="214">
        <f t="shared" si="0"/>
        <v>0.21555900951099999</v>
      </c>
      <c r="AN45" s="214">
        <v>2.4332189999999998</v>
      </c>
      <c r="AO45" s="214">
        <v>0.110429</v>
      </c>
      <c r="AP45" s="214">
        <f t="shared" si="1"/>
        <v>0.52450227756334589</v>
      </c>
      <c r="AQ45" s="214">
        <f t="shared" si="2"/>
        <v>2.3803965861290216E-2</v>
      </c>
      <c r="AR45" s="213">
        <v>0.6</v>
      </c>
      <c r="AS45" s="213">
        <v>0.62</v>
      </c>
      <c r="AT45" s="214">
        <f t="shared" si="3"/>
        <v>0.31470136653800751</v>
      </c>
      <c r="AU45" s="214">
        <f t="shared" si="4"/>
        <v>1.4758458833999934E-2</v>
      </c>
    </row>
    <row r="46" spans="1:47" s="210" customFormat="1">
      <c r="A46" s="211">
        <v>38</v>
      </c>
      <c r="B46" s="211" t="s">
        <v>200</v>
      </c>
      <c r="C46" s="211" t="s">
        <v>216</v>
      </c>
      <c r="D46" s="211" t="s">
        <v>52</v>
      </c>
      <c r="E46" s="211" t="s">
        <v>53</v>
      </c>
      <c r="F46" s="211" t="s">
        <v>54</v>
      </c>
      <c r="G46" s="211" t="s">
        <v>55</v>
      </c>
      <c r="H46" s="211"/>
      <c r="I46" s="211" t="s">
        <v>56</v>
      </c>
      <c r="J46" s="211" t="s">
        <v>57</v>
      </c>
      <c r="K46" s="211">
        <v>0</v>
      </c>
      <c r="L46" s="211">
        <v>0</v>
      </c>
      <c r="M46" s="212">
        <v>-81.28501</v>
      </c>
      <c r="N46" s="212">
        <v>28.873719999999999</v>
      </c>
      <c r="O46" s="211" t="s">
        <v>109</v>
      </c>
      <c r="P46" s="211" t="s">
        <v>59</v>
      </c>
      <c r="Q46" s="211" t="s">
        <v>215</v>
      </c>
      <c r="R46" s="212">
        <v>89.5</v>
      </c>
      <c r="S46" s="212">
        <v>89.5</v>
      </c>
      <c r="T46" s="211" t="s">
        <v>61</v>
      </c>
      <c r="U46" s="211"/>
      <c r="V46" s="211"/>
      <c r="W46" s="211"/>
      <c r="X46" s="211"/>
      <c r="Y46" s="211"/>
      <c r="Z46" s="211" t="s">
        <v>196</v>
      </c>
      <c r="AA46" s="211" t="s">
        <v>63</v>
      </c>
      <c r="AB46" s="211" t="s">
        <v>164</v>
      </c>
      <c r="AC46" s="211" t="s">
        <v>214</v>
      </c>
      <c r="AD46" s="211" t="s">
        <v>213</v>
      </c>
      <c r="AE46" s="211">
        <v>5</v>
      </c>
      <c r="AF46" s="211" t="s">
        <v>189</v>
      </c>
      <c r="AG46" s="211">
        <v>2</v>
      </c>
      <c r="AH46" s="211">
        <v>1200</v>
      </c>
      <c r="AI46" s="211">
        <v>1200</v>
      </c>
      <c r="AJ46" s="211">
        <v>582</v>
      </c>
      <c r="AK46" s="212">
        <v>0.14541307571600001</v>
      </c>
      <c r="AL46" s="213">
        <v>1</v>
      </c>
      <c r="AM46" s="214">
        <f t="shared" si="0"/>
        <v>0.14541307571600001</v>
      </c>
      <c r="AN46" s="214">
        <v>6.5820210000000001</v>
      </c>
      <c r="AO46" s="214">
        <v>1.068346</v>
      </c>
      <c r="AP46" s="214">
        <f t="shared" si="1"/>
        <v>0.95711191803730211</v>
      </c>
      <c r="AQ46" s="214">
        <f t="shared" si="2"/>
        <v>0.15535147778888575</v>
      </c>
      <c r="AR46" s="213">
        <v>0.6</v>
      </c>
      <c r="AS46" s="213">
        <v>0.62</v>
      </c>
      <c r="AT46" s="214">
        <f t="shared" si="3"/>
        <v>0.57426715082238122</v>
      </c>
      <c r="AU46" s="214">
        <f t="shared" si="4"/>
        <v>9.6317916229109166E-2</v>
      </c>
    </row>
    <row r="47" spans="1:47" s="210" customFormat="1">
      <c r="A47" s="211">
        <v>38</v>
      </c>
      <c r="B47" s="211" t="s">
        <v>200</v>
      </c>
      <c r="C47" s="211" t="s">
        <v>216</v>
      </c>
      <c r="D47" s="211" t="s">
        <v>52</v>
      </c>
      <c r="E47" s="211" t="s">
        <v>53</v>
      </c>
      <c r="F47" s="211" t="s">
        <v>54</v>
      </c>
      <c r="G47" s="211" t="s">
        <v>55</v>
      </c>
      <c r="H47" s="211"/>
      <c r="I47" s="211" t="s">
        <v>56</v>
      </c>
      <c r="J47" s="211" t="s">
        <v>57</v>
      </c>
      <c r="K47" s="211">
        <v>0</v>
      </c>
      <c r="L47" s="211">
        <v>0</v>
      </c>
      <c r="M47" s="212">
        <v>-81.28501</v>
      </c>
      <c r="N47" s="212">
        <v>28.873719999999999</v>
      </c>
      <c r="O47" s="211" t="s">
        <v>109</v>
      </c>
      <c r="P47" s="211" t="s">
        <v>59</v>
      </c>
      <c r="Q47" s="211" t="s">
        <v>215</v>
      </c>
      <c r="R47" s="212">
        <v>89.5</v>
      </c>
      <c r="S47" s="212">
        <v>89.5</v>
      </c>
      <c r="T47" s="211" t="s">
        <v>61</v>
      </c>
      <c r="U47" s="211"/>
      <c r="V47" s="211"/>
      <c r="W47" s="211"/>
      <c r="X47" s="211"/>
      <c r="Y47" s="211"/>
      <c r="Z47" s="211" t="s">
        <v>196</v>
      </c>
      <c r="AA47" s="211" t="s">
        <v>63</v>
      </c>
      <c r="AB47" s="211" t="s">
        <v>164</v>
      </c>
      <c r="AC47" s="211" t="s">
        <v>214</v>
      </c>
      <c r="AD47" s="211" t="s">
        <v>213</v>
      </c>
      <c r="AE47" s="211">
        <v>5</v>
      </c>
      <c r="AF47" s="211" t="s">
        <v>180</v>
      </c>
      <c r="AG47" s="211">
        <v>11</v>
      </c>
      <c r="AH47" s="211">
        <v>4340</v>
      </c>
      <c r="AI47" s="211">
        <v>4340</v>
      </c>
      <c r="AJ47" s="211">
        <v>591</v>
      </c>
      <c r="AK47" s="212">
        <v>0.30252353563599998</v>
      </c>
      <c r="AL47" s="213">
        <v>1</v>
      </c>
      <c r="AM47" s="214">
        <f t="shared" si="0"/>
        <v>0.30252353563599998</v>
      </c>
      <c r="AN47" s="214">
        <v>2.2688229999999998</v>
      </c>
      <c r="AO47" s="214">
        <v>9.1038999999999995E-2</v>
      </c>
      <c r="AP47" s="214">
        <f t="shared" si="1"/>
        <v>0.68637235569227639</v>
      </c>
      <c r="AQ47" s="214">
        <f t="shared" si="2"/>
        <v>2.75414401607658E-2</v>
      </c>
      <c r="AR47" s="213">
        <v>0.6</v>
      </c>
      <c r="AS47" s="213">
        <v>0.62</v>
      </c>
      <c r="AT47" s="214">
        <f t="shared" si="3"/>
        <v>0.41182341341536582</v>
      </c>
      <c r="AU47" s="214">
        <f t="shared" si="4"/>
        <v>1.7075692899674796E-2</v>
      </c>
    </row>
    <row r="48" spans="1:47" s="210" customFormat="1">
      <c r="A48" s="211">
        <v>38</v>
      </c>
      <c r="B48" s="211" t="s">
        <v>200</v>
      </c>
      <c r="C48" s="211" t="s">
        <v>216</v>
      </c>
      <c r="D48" s="211" t="s">
        <v>52</v>
      </c>
      <c r="E48" s="211" t="s">
        <v>53</v>
      </c>
      <c r="F48" s="211" t="s">
        <v>54</v>
      </c>
      <c r="G48" s="211" t="s">
        <v>55</v>
      </c>
      <c r="H48" s="211"/>
      <c r="I48" s="211" t="s">
        <v>56</v>
      </c>
      <c r="J48" s="211" t="s">
        <v>57</v>
      </c>
      <c r="K48" s="211">
        <v>0</v>
      </c>
      <c r="L48" s="211">
        <v>0</v>
      </c>
      <c r="M48" s="212">
        <v>-81.28501</v>
      </c>
      <c r="N48" s="212">
        <v>28.873719999999999</v>
      </c>
      <c r="O48" s="211" t="s">
        <v>109</v>
      </c>
      <c r="P48" s="211" t="s">
        <v>59</v>
      </c>
      <c r="Q48" s="211" t="s">
        <v>215</v>
      </c>
      <c r="R48" s="212">
        <v>89.5</v>
      </c>
      <c r="S48" s="212">
        <v>89.5</v>
      </c>
      <c r="T48" s="211" t="s">
        <v>61</v>
      </c>
      <c r="U48" s="211"/>
      <c r="V48" s="211"/>
      <c r="W48" s="211"/>
      <c r="X48" s="211"/>
      <c r="Y48" s="211"/>
      <c r="Z48" s="211" t="s">
        <v>196</v>
      </c>
      <c r="AA48" s="211" t="s">
        <v>63</v>
      </c>
      <c r="AB48" s="211" t="s">
        <v>164</v>
      </c>
      <c r="AC48" s="211" t="s">
        <v>214</v>
      </c>
      <c r="AD48" s="211" t="s">
        <v>213</v>
      </c>
      <c r="AE48" s="211">
        <v>5</v>
      </c>
      <c r="AF48" s="211" t="s">
        <v>161</v>
      </c>
      <c r="AG48" s="211">
        <v>4</v>
      </c>
      <c r="AH48" s="211">
        <v>8140</v>
      </c>
      <c r="AI48" s="211">
        <v>8140</v>
      </c>
      <c r="AJ48" s="211">
        <v>584</v>
      </c>
      <c r="AK48" s="212">
        <v>3.8735937226799999</v>
      </c>
      <c r="AL48" s="213">
        <v>1</v>
      </c>
      <c r="AM48" s="214">
        <f t="shared" si="0"/>
        <v>3.8735937226799999</v>
      </c>
      <c r="AN48" s="214">
        <v>9.3343860000000003</v>
      </c>
      <c r="AO48" s="214">
        <v>1.41794</v>
      </c>
      <c r="AP48" s="214">
        <f t="shared" si="1"/>
        <v>36.157619014672072</v>
      </c>
      <c r="AQ48" s="214">
        <f t="shared" si="2"/>
        <v>5.4925234831368792</v>
      </c>
      <c r="AR48" s="213">
        <v>0.6</v>
      </c>
      <c r="AS48" s="213">
        <v>0.62</v>
      </c>
      <c r="AT48" s="214">
        <f t="shared" si="3"/>
        <v>21.694571408803242</v>
      </c>
      <c r="AU48" s="214">
        <f t="shared" si="4"/>
        <v>3.4053645595448652</v>
      </c>
    </row>
    <row r="49" spans="1:47" s="210" customFormat="1">
      <c r="A49" s="211">
        <v>38</v>
      </c>
      <c r="B49" s="211" t="s">
        <v>200</v>
      </c>
      <c r="C49" s="211" t="s">
        <v>216</v>
      </c>
      <c r="D49" s="211" t="s">
        <v>52</v>
      </c>
      <c r="E49" s="211" t="s">
        <v>53</v>
      </c>
      <c r="F49" s="211" t="s">
        <v>54</v>
      </c>
      <c r="G49" s="211" t="s">
        <v>55</v>
      </c>
      <c r="H49" s="211"/>
      <c r="I49" s="211" t="s">
        <v>56</v>
      </c>
      <c r="J49" s="211" t="s">
        <v>57</v>
      </c>
      <c r="K49" s="211">
        <v>0</v>
      </c>
      <c r="L49" s="211">
        <v>0</v>
      </c>
      <c r="M49" s="212">
        <v>-81.28501</v>
      </c>
      <c r="N49" s="212">
        <v>28.873719999999999</v>
      </c>
      <c r="O49" s="211" t="s">
        <v>109</v>
      </c>
      <c r="P49" s="211" t="s">
        <v>59</v>
      </c>
      <c r="Q49" s="211" t="s">
        <v>215</v>
      </c>
      <c r="R49" s="212">
        <v>89.5</v>
      </c>
      <c r="S49" s="212">
        <v>89.5</v>
      </c>
      <c r="T49" s="211" t="s">
        <v>61</v>
      </c>
      <c r="U49" s="211"/>
      <c r="V49" s="211"/>
      <c r="W49" s="211"/>
      <c r="X49" s="211"/>
      <c r="Y49" s="211"/>
      <c r="Z49" s="211" t="s">
        <v>196</v>
      </c>
      <c r="AA49" s="211" t="s">
        <v>63</v>
      </c>
      <c r="AB49" s="211" t="s">
        <v>164</v>
      </c>
      <c r="AC49" s="211" t="s">
        <v>214</v>
      </c>
      <c r="AD49" s="211" t="s">
        <v>213</v>
      </c>
      <c r="AE49" s="211">
        <v>5</v>
      </c>
      <c r="AF49" s="211" t="s">
        <v>161</v>
      </c>
      <c r="AG49" s="211">
        <v>4</v>
      </c>
      <c r="AH49" s="211">
        <v>1400</v>
      </c>
      <c r="AI49" s="211">
        <v>1400</v>
      </c>
      <c r="AJ49" s="211">
        <v>584</v>
      </c>
      <c r="AK49" s="212">
        <v>3.2591609249699997E-2</v>
      </c>
      <c r="AL49" s="213">
        <v>1</v>
      </c>
      <c r="AM49" s="214">
        <f t="shared" si="0"/>
        <v>3.2591609249699997E-2</v>
      </c>
      <c r="AN49" s="214">
        <v>9.3343860000000003</v>
      </c>
      <c r="AO49" s="214">
        <v>1.41794</v>
      </c>
      <c r="AP49" s="214">
        <f t="shared" si="1"/>
        <v>0.30422266109787016</v>
      </c>
      <c r="AQ49" s="214">
        <f t="shared" si="2"/>
        <v>4.6212946419519611E-2</v>
      </c>
      <c r="AR49" s="213">
        <v>0.6</v>
      </c>
      <c r="AS49" s="213">
        <v>0.62</v>
      </c>
      <c r="AT49" s="214">
        <f t="shared" si="3"/>
        <v>0.1825335966587221</v>
      </c>
      <c r="AU49" s="214">
        <f t="shared" si="4"/>
        <v>2.8652026780102161E-2</v>
      </c>
    </row>
    <row r="50" spans="1:47" s="210" customFormat="1">
      <c r="A50" s="211">
        <v>38</v>
      </c>
      <c r="B50" s="211" t="s">
        <v>200</v>
      </c>
      <c r="C50" s="211" t="s">
        <v>216</v>
      </c>
      <c r="D50" s="211" t="s">
        <v>52</v>
      </c>
      <c r="E50" s="211" t="s">
        <v>53</v>
      </c>
      <c r="F50" s="211" t="s">
        <v>54</v>
      </c>
      <c r="G50" s="211" t="s">
        <v>55</v>
      </c>
      <c r="H50" s="211"/>
      <c r="I50" s="211" t="s">
        <v>56</v>
      </c>
      <c r="J50" s="211" t="s">
        <v>57</v>
      </c>
      <c r="K50" s="211">
        <v>0</v>
      </c>
      <c r="L50" s="211">
        <v>0</v>
      </c>
      <c r="M50" s="212">
        <v>-81.28501</v>
      </c>
      <c r="N50" s="212">
        <v>28.873719999999999</v>
      </c>
      <c r="O50" s="211" t="s">
        <v>109</v>
      </c>
      <c r="P50" s="211" t="s">
        <v>59</v>
      </c>
      <c r="Q50" s="211" t="s">
        <v>215</v>
      </c>
      <c r="R50" s="212">
        <v>89.5</v>
      </c>
      <c r="S50" s="212">
        <v>89.5</v>
      </c>
      <c r="T50" s="211" t="s">
        <v>61</v>
      </c>
      <c r="U50" s="211"/>
      <c r="V50" s="211"/>
      <c r="W50" s="211"/>
      <c r="X50" s="211"/>
      <c r="Y50" s="211"/>
      <c r="Z50" s="211" t="s">
        <v>196</v>
      </c>
      <c r="AA50" s="211" t="s">
        <v>63</v>
      </c>
      <c r="AB50" s="211" t="s">
        <v>164</v>
      </c>
      <c r="AC50" s="211" t="s">
        <v>214</v>
      </c>
      <c r="AD50" s="211" t="s">
        <v>213</v>
      </c>
      <c r="AE50" s="211">
        <v>5</v>
      </c>
      <c r="AF50" s="211" t="s">
        <v>201</v>
      </c>
      <c r="AG50" s="211">
        <v>13</v>
      </c>
      <c r="AH50" s="211">
        <v>6300</v>
      </c>
      <c r="AI50" s="211">
        <v>6300</v>
      </c>
      <c r="AJ50" s="211">
        <v>593</v>
      </c>
      <c r="AK50" s="212">
        <v>9.1393345454199998E-2</v>
      </c>
      <c r="AL50" s="213">
        <v>0.83</v>
      </c>
      <c r="AM50" s="214">
        <f t="shared" si="0"/>
        <v>7.5856476726985991E-2</v>
      </c>
      <c r="AN50" s="214">
        <v>0.40973999999999999</v>
      </c>
      <c r="AO50" s="214">
        <v>2.6492999999999999E-2</v>
      </c>
      <c r="AP50" s="214">
        <f t="shared" si="1"/>
        <v>3.108143277411524E-2</v>
      </c>
      <c r="AQ50" s="214">
        <f t="shared" si="2"/>
        <v>2.0096656379280397E-3</v>
      </c>
      <c r="AR50" s="213">
        <v>0.6</v>
      </c>
      <c r="AS50" s="213">
        <v>0.62</v>
      </c>
      <c r="AT50" s="214">
        <f t="shared" si="3"/>
        <v>1.8648859664469143E-2</v>
      </c>
      <c r="AU50" s="214">
        <f t="shared" si="4"/>
        <v>1.2459926955153847E-3</v>
      </c>
    </row>
    <row r="51" spans="1:47" s="210" customFormat="1">
      <c r="A51" s="211">
        <v>38</v>
      </c>
      <c r="B51" s="211" t="s">
        <v>200</v>
      </c>
      <c r="C51" s="211" t="s">
        <v>216</v>
      </c>
      <c r="D51" s="211" t="s">
        <v>52</v>
      </c>
      <c r="E51" s="211" t="s">
        <v>53</v>
      </c>
      <c r="F51" s="211" t="s">
        <v>54</v>
      </c>
      <c r="G51" s="211" t="s">
        <v>55</v>
      </c>
      <c r="H51" s="211"/>
      <c r="I51" s="211" t="s">
        <v>56</v>
      </c>
      <c r="J51" s="211" t="s">
        <v>57</v>
      </c>
      <c r="K51" s="211">
        <v>0</v>
      </c>
      <c r="L51" s="211">
        <v>0</v>
      </c>
      <c r="M51" s="212">
        <v>-81.28501</v>
      </c>
      <c r="N51" s="212">
        <v>28.873719999999999</v>
      </c>
      <c r="O51" s="211" t="s">
        <v>109</v>
      </c>
      <c r="P51" s="211" t="s">
        <v>59</v>
      </c>
      <c r="Q51" s="211" t="s">
        <v>215</v>
      </c>
      <c r="R51" s="212">
        <v>89.5</v>
      </c>
      <c r="S51" s="212">
        <v>89.5</v>
      </c>
      <c r="T51" s="211" t="s">
        <v>61</v>
      </c>
      <c r="U51" s="211"/>
      <c r="V51" s="211"/>
      <c r="W51" s="211"/>
      <c r="X51" s="211"/>
      <c r="Y51" s="211"/>
      <c r="Z51" s="211" t="s">
        <v>196</v>
      </c>
      <c r="AA51" s="211" t="s">
        <v>63</v>
      </c>
      <c r="AB51" s="211" t="s">
        <v>164</v>
      </c>
      <c r="AC51" s="211" t="s">
        <v>214</v>
      </c>
      <c r="AD51" s="211" t="s">
        <v>213</v>
      </c>
      <c r="AE51" s="211">
        <v>5</v>
      </c>
      <c r="AF51" s="211" t="s">
        <v>201</v>
      </c>
      <c r="AG51" s="211">
        <v>13</v>
      </c>
      <c r="AH51" s="211">
        <v>6410</v>
      </c>
      <c r="AI51" s="211">
        <v>6410</v>
      </c>
      <c r="AJ51" s="211">
        <v>593</v>
      </c>
      <c r="AK51" s="212">
        <v>5.7212588305900001E-2</v>
      </c>
      <c r="AL51" s="213">
        <v>0.83</v>
      </c>
      <c r="AM51" s="214">
        <f t="shared" si="0"/>
        <v>4.7486448293896998E-2</v>
      </c>
      <c r="AN51" s="214">
        <v>0.40973999999999999</v>
      </c>
      <c r="AO51" s="214">
        <v>2.6492999999999999E-2</v>
      </c>
      <c r="AP51" s="214">
        <f t="shared" si="1"/>
        <v>1.9457097323941356E-2</v>
      </c>
      <c r="AQ51" s="214">
        <f t="shared" si="2"/>
        <v>1.2580584746502131E-3</v>
      </c>
      <c r="AR51" s="213">
        <v>0.6</v>
      </c>
      <c r="AS51" s="213">
        <v>0.62</v>
      </c>
      <c r="AT51" s="214">
        <f t="shared" si="3"/>
        <v>1.1674258394364813E-2</v>
      </c>
      <c r="AU51" s="214">
        <f t="shared" si="4"/>
        <v>7.7999625428313213E-4</v>
      </c>
    </row>
    <row r="52" spans="1:47" s="210" customFormat="1">
      <c r="A52" s="211">
        <v>38</v>
      </c>
      <c r="B52" s="211" t="s">
        <v>200</v>
      </c>
      <c r="C52" s="211" t="s">
        <v>216</v>
      </c>
      <c r="D52" s="211" t="s">
        <v>52</v>
      </c>
      <c r="E52" s="211" t="s">
        <v>53</v>
      </c>
      <c r="F52" s="211" t="s">
        <v>54</v>
      </c>
      <c r="G52" s="211" t="s">
        <v>55</v>
      </c>
      <c r="H52" s="211"/>
      <c r="I52" s="211" t="s">
        <v>56</v>
      </c>
      <c r="J52" s="211" t="s">
        <v>57</v>
      </c>
      <c r="K52" s="211">
        <v>0</v>
      </c>
      <c r="L52" s="211">
        <v>0</v>
      </c>
      <c r="M52" s="212">
        <v>-81.28501</v>
      </c>
      <c r="N52" s="212">
        <v>28.873719999999999</v>
      </c>
      <c r="O52" s="211" t="s">
        <v>109</v>
      </c>
      <c r="P52" s="211" t="s">
        <v>59</v>
      </c>
      <c r="Q52" s="211" t="s">
        <v>215</v>
      </c>
      <c r="R52" s="212">
        <v>89.5</v>
      </c>
      <c r="S52" s="212">
        <v>89.5</v>
      </c>
      <c r="T52" s="211" t="s">
        <v>61</v>
      </c>
      <c r="U52" s="211"/>
      <c r="V52" s="211"/>
      <c r="W52" s="211"/>
      <c r="X52" s="211"/>
      <c r="Y52" s="211"/>
      <c r="Z52" s="211" t="s">
        <v>196</v>
      </c>
      <c r="AA52" s="211" t="s">
        <v>63</v>
      </c>
      <c r="AB52" s="211" t="s">
        <v>164</v>
      </c>
      <c r="AC52" s="211" t="s">
        <v>214</v>
      </c>
      <c r="AD52" s="211" t="s">
        <v>213</v>
      </c>
      <c r="AE52" s="211">
        <v>5</v>
      </c>
      <c r="AF52" s="211" t="s">
        <v>189</v>
      </c>
      <c r="AG52" s="211">
        <v>2</v>
      </c>
      <c r="AH52" s="211">
        <v>1200</v>
      </c>
      <c r="AI52" s="211">
        <v>1200</v>
      </c>
      <c r="AJ52" s="211">
        <v>582</v>
      </c>
      <c r="AK52" s="212">
        <v>0.114411187867</v>
      </c>
      <c r="AL52" s="213">
        <v>1</v>
      </c>
      <c r="AM52" s="214">
        <f t="shared" si="0"/>
        <v>0.114411187867</v>
      </c>
      <c r="AN52" s="214">
        <v>6.5820210000000001</v>
      </c>
      <c r="AO52" s="214">
        <v>1.068346</v>
      </c>
      <c r="AP52" s="214">
        <f t="shared" si="1"/>
        <v>0.75305684117553917</v>
      </c>
      <c r="AQ52" s="214">
        <f t="shared" si="2"/>
        <v>0.12223073491295798</v>
      </c>
      <c r="AR52" s="213">
        <v>0.6</v>
      </c>
      <c r="AS52" s="213">
        <v>0.62</v>
      </c>
      <c r="AT52" s="214">
        <f t="shared" si="3"/>
        <v>0.45183410470532348</v>
      </c>
      <c r="AU52" s="214">
        <f t="shared" si="4"/>
        <v>7.5783055646033951E-2</v>
      </c>
    </row>
    <row r="53" spans="1:47" s="210" customFormat="1">
      <c r="A53" s="211">
        <v>38</v>
      </c>
      <c r="B53" s="211" t="s">
        <v>200</v>
      </c>
      <c r="C53" s="211" t="s">
        <v>216</v>
      </c>
      <c r="D53" s="211" t="s">
        <v>52</v>
      </c>
      <c r="E53" s="211" t="s">
        <v>53</v>
      </c>
      <c r="F53" s="211" t="s">
        <v>54</v>
      </c>
      <c r="G53" s="211" t="s">
        <v>55</v>
      </c>
      <c r="H53" s="211"/>
      <c r="I53" s="211" t="s">
        <v>56</v>
      </c>
      <c r="J53" s="211" t="s">
        <v>57</v>
      </c>
      <c r="K53" s="211">
        <v>0</v>
      </c>
      <c r="L53" s="211">
        <v>0</v>
      </c>
      <c r="M53" s="212">
        <v>-81.28501</v>
      </c>
      <c r="N53" s="212">
        <v>28.873719999999999</v>
      </c>
      <c r="O53" s="211" t="s">
        <v>109</v>
      </c>
      <c r="P53" s="211" t="s">
        <v>59</v>
      </c>
      <c r="Q53" s="211" t="s">
        <v>215</v>
      </c>
      <c r="R53" s="212">
        <v>89.5</v>
      </c>
      <c r="S53" s="212">
        <v>89.5</v>
      </c>
      <c r="T53" s="211" t="s">
        <v>61</v>
      </c>
      <c r="U53" s="211"/>
      <c r="V53" s="211"/>
      <c r="W53" s="211"/>
      <c r="X53" s="211"/>
      <c r="Y53" s="211"/>
      <c r="Z53" s="211" t="s">
        <v>196</v>
      </c>
      <c r="AA53" s="211" t="s">
        <v>63</v>
      </c>
      <c r="AB53" s="211" t="s">
        <v>164</v>
      </c>
      <c r="AC53" s="211" t="s">
        <v>214</v>
      </c>
      <c r="AD53" s="211" t="s">
        <v>213</v>
      </c>
      <c r="AE53" s="211">
        <v>5</v>
      </c>
      <c r="AF53" s="211" t="s">
        <v>201</v>
      </c>
      <c r="AG53" s="211">
        <v>13</v>
      </c>
      <c r="AH53" s="211">
        <v>6300</v>
      </c>
      <c r="AI53" s="211">
        <v>6300</v>
      </c>
      <c r="AJ53" s="211">
        <v>593</v>
      </c>
      <c r="AK53" s="212">
        <v>0.37495339184999998</v>
      </c>
      <c r="AL53" s="213">
        <v>0.83</v>
      </c>
      <c r="AM53" s="214">
        <f t="shared" si="0"/>
        <v>0.3112113152355</v>
      </c>
      <c r="AN53" s="214">
        <v>0.40973999999999999</v>
      </c>
      <c r="AO53" s="214">
        <v>2.6492999999999999E-2</v>
      </c>
      <c r="AP53" s="214">
        <f t="shared" si="1"/>
        <v>0.12751572430459376</v>
      </c>
      <c r="AQ53" s="214">
        <f t="shared" si="2"/>
        <v>8.2449213745341005E-3</v>
      </c>
      <c r="AR53" s="213">
        <v>0.6</v>
      </c>
      <c r="AS53" s="213">
        <v>0.62</v>
      </c>
      <c r="AT53" s="214">
        <f t="shared" si="3"/>
        <v>7.6509434582756261E-2</v>
      </c>
      <c r="AU53" s="214">
        <f t="shared" si="4"/>
        <v>5.1118512522111423E-3</v>
      </c>
    </row>
    <row r="54" spans="1:47" s="210" customFormat="1">
      <c r="A54" s="211">
        <v>38</v>
      </c>
      <c r="B54" s="211" t="s">
        <v>200</v>
      </c>
      <c r="C54" s="211" t="s">
        <v>216</v>
      </c>
      <c r="D54" s="211" t="s">
        <v>52</v>
      </c>
      <c r="E54" s="211" t="s">
        <v>53</v>
      </c>
      <c r="F54" s="211" t="s">
        <v>54</v>
      </c>
      <c r="G54" s="211" t="s">
        <v>55</v>
      </c>
      <c r="H54" s="211"/>
      <c r="I54" s="211" t="s">
        <v>56</v>
      </c>
      <c r="J54" s="211" t="s">
        <v>57</v>
      </c>
      <c r="K54" s="211">
        <v>0</v>
      </c>
      <c r="L54" s="211">
        <v>0</v>
      </c>
      <c r="M54" s="212">
        <v>-81.28501</v>
      </c>
      <c r="N54" s="212">
        <v>28.873719999999999</v>
      </c>
      <c r="O54" s="211" t="s">
        <v>109</v>
      </c>
      <c r="P54" s="211" t="s">
        <v>59</v>
      </c>
      <c r="Q54" s="211" t="s">
        <v>215</v>
      </c>
      <c r="R54" s="212">
        <v>89.5</v>
      </c>
      <c r="S54" s="212">
        <v>89.5</v>
      </c>
      <c r="T54" s="211" t="s">
        <v>61</v>
      </c>
      <c r="U54" s="211"/>
      <c r="V54" s="211"/>
      <c r="W54" s="211"/>
      <c r="X54" s="211"/>
      <c r="Y54" s="211"/>
      <c r="Z54" s="211" t="s">
        <v>196</v>
      </c>
      <c r="AA54" s="211" t="s">
        <v>63</v>
      </c>
      <c r="AB54" s="211" t="s">
        <v>164</v>
      </c>
      <c r="AC54" s="211" t="s">
        <v>214</v>
      </c>
      <c r="AD54" s="211" t="s">
        <v>213</v>
      </c>
      <c r="AE54" s="211">
        <v>5</v>
      </c>
      <c r="AF54" s="211" t="s">
        <v>161</v>
      </c>
      <c r="AG54" s="211">
        <v>4</v>
      </c>
      <c r="AH54" s="211">
        <v>8140</v>
      </c>
      <c r="AI54" s="211">
        <v>8140</v>
      </c>
      <c r="AJ54" s="211">
        <v>584</v>
      </c>
      <c r="AK54" s="212">
        <v>16.286747474799999</v>
      </c>
      <c r="AL54" s="213">
        <v>1</v>
      </c>
      <c r="AM54" s="214">
        <f t="shared" si="0"/>
        <v>16.286747474799999</v>
      </c>
      <c r="AN54" s="214">
        <v>9.3343860000000003</v>
      </c>
      <c r="AO54" s="214">
        <v>1.41794</v>
      </c>
      <c r="AP54" s="214">
        <f t="shared" si="1"/>
        <v>152.02678761430846</v>
      </c>
      <c r="AQ54" s="214">
        <f t="shared" si="2"/>
        <v>23.093630714417909</v>
      </c>
      <c r="AR54" s="213">
        <v>0.6</v>
      </c>
      <c r="AS54" s="213">
        <v>0.62</v>
      </c>
      <c r="AT54" s="214">
        <f t="shared" si="3"/>
        <v>91.216072568585076</v>
      </c>
      <c r="AU54" s="214">
        <f t="shared" si="4"/>
        <v>14.318051042939103</v>
      </c>
    </row>
    <row r="55" spans="1:47" s="210" customFormat="1">
      <c r="A55" s="211">
        <v>38</v>
      </c>
      <c r="B55" s="211" t="s">
        <v>200</v>
      </c>
      <c r="C55" s="211" t="s">
        <v>216</v>
      </c>
      <c r="D55" s="211" t="s">
        <v>52</v>
      </c>
      <c r="E55" s="211" t="s">
        <v>53</v>
      </c>
      <c r="F55" s="211" t="s">
        <v>54</v>
      </c>
      <c r="G55" s="211" t="s">
        <v>55</v>
      </c>
      <c r="H55" s="211"/>
      <c r="I55" s="211" t="s">
        <v>56</v>
      </c>
      <c r="J55" s="211" t="s">
        <v>57</v>
      </c>
      <c r="K55" s="211">
        <v>0</v>
      </c>
      <c r="L55" s="211">
        <v>0</v>
      </c>
      <c r="M55" s="212">
        <v>-81.28501</v>
      </c>
      <c r="N55" s="212">
        <v>28.873719999999999</v>
      </c>
      <c r="O55" s="211" t="s">
        <v>109</v>
      </c>
      <c r="P55" s="211" t="s">
        <v>59</v>
      </c>
      <c r="Q55" s="211" t="s">
        <v>215</v>
      </c>
      <c r="R55" s="212">
        <v>89.5</v>
      </c>
      <c r="S55" s="212">
        <v>89.5</v>
      </c>
      <c r="T55" s="211" t="s">
        <v>61</v>
      </c>
      <c r="U55" s="211"/>
      <c r="V55" s="211"/>
      <c r="W55" s="211"/>
      <c r="X55" s="211"/>
      <c r="Y55" s="211"/>
      <c r="Z55" s="211" t="s">
        <v>196</v>
      </c>
      <c r="AA55" s="211" t="s">
        <v>63</v>
      </c>
      <c r="AB55" s="211" t="s">
        <v>164</v>
      </c>
      <c r="AC55" s="211" t="s">
        <v>214</v>
      </c>
      <c r="AD55" s="211" t="s">
        <v>213</v>
      </c>
      <c r="AE55" s="211">
        <v>5</v>
      </c>
      <c r="AF55" s="211" t="s">
        <v>201</v>
      </c>
      <c r="AG55" s="211">
        <v>13</v>
      </c>
      <c r="AH55" s="211">
        <v>6300</v>
      </c>
      <c r="AI55" s="211">
        <v>6300</v>
      </c>
      <c r="AJ55" s="211">
        <v>593</v>
      </c>
      <c r="AK55" s="212">
        <v>0.95829234788999995</v>
      </c>
      <c r="AL55" s="213">
        <v>0.83</v>
      </c>
      <c r="AM55" s="214">
        <f t="shared" si="0"/>
        <v>0.79538264874869991</v>
      </c>
      <c r="AN55" s="214">
        <v>0.40973999999999999</v>
      </c>
      <c r="AO55" s="214">
        <v>2.6492999999999999E-2</v>
      </c>
      <c r="AP55" s="214">
        <f t="shared" si="1"/>
        <v>0.32590008649829227</v>
      </c>
      <c r="AQ55" s="214">
        <f t="shared" si="2"/>
        <v>2.1072072513299307E-2</v>
      </c>
      <c r="AR55" s="213">
        <v>0.6</v>
      </c>
      <c r="AS55" s="213">
        <v>0.62</v>
      </c>
      <c r="AT55" s="214">
        <f t="shared" si="3"/>
        <v>0.19554005189897536</v>
      </c>
      <c r="AU55" s="214">
        <f t="shared" si="4"/>
        <v>1.306468495824557E-2</v>
      </c>
    </row>
    <row r="56" spans="1:47" s="210" customFormat="1">
      <c r="A56" s="211">
        <v>38</v>
      </c>
      <c r="B56" s="211" t="s">
        <v>200</v>
      </c>
      <c r="C56" s="211" t="s">
        <v>216</v>
      </c>
      <c r="D56" s="211" t="s">
        <v>52</v>
      </c>
      <c r="E56" s="211" t="s">
        <v>53</v>
      </c>
      <c r="F56" s="211" t="s">
        <v>54</v>
      </c>
      <c r="G56" s="211" t="s">
        <v>55</v>
      </c>
      <c r="H56" s="211"/>
      <c r="I56" s="211" t="s">
        <v>56</v>
      </c>
      <c r="J56" s="211" t="s">
        <v>57</v>
      </c>
      <c r="K56" s="211">
        <v>0</v>
      </c>
      <c r="L56" s="211">
        <v>0</v>
      </c>
      <c r="M56" s="212">
        <v>-81.28501</v>
      </c>
      <c r="N56" s="212">
        <v>28.873719999999999</v>
      </c>
      <c r="O56" s="211" t="s">
        <v>109</v>
      </c>
      <c r="P56" s="211" t="s">
        <v>59</v>
      </c>
      <c r="Q56" s="211" t="s">
        <v>215</v>
      </c>
      <c r="R56" s="212">
        <v>89.5</v>
      </c>
      <c r="S56" s="212">
        <v>89.5</v>
      </c>
      <c r="T56" s="211" t="s">
        <v>61</v>
      </c>
      <c r="U56" s="211"/>
      <c r="V56" s="211"/>
      <c r="W56" s="211"/>
      <c r="X56" s="211"/>
      <c r="Y56" s="211"/>
      <c r="Z56" s="211" t="s">
        <v>196</v>
      </c>
      <c r="AA56" s="211" t="s">
        <v>63</v>
      </c>
      <c r="AB56" s="211" t="s">
        <v>164</v>
      </c>
      <c r="AC56" s="211" t="s">
        <v>214</v>
      </c>
      <c r="AD56" s="211" t="s">
        <v>213</v>
      </c>
      <c r="AE56" s="211">
        <v>5</v>
      </c>
      <c r="AF56" s="211" t="s">
        <v>201</v>
      </c>
      <c r="AG56" s="211">
        <v>13</v>
      </c>
      <c r="AH56" s="211">
        <v>6460</v>
      </c>
      <c r="AI56" s="211">
        <v>6460</v>
      </c>
      <c r="AJ56" s="211">
        <v>593</v>
      </c>
      <c r="AK56" s="212">
        <v>5.0256425237499999E-2</v>
      </c>
      <c r="AL56" s="213">
        <v>0.83</v>
      </c>
      <c r="AM56" s="214">
        <f t="shared" si="0"/>
        <v>4.1712832947124995E-2</v>
      </c>
      <c r="AN56" s="214">
        <v>0.40973999999999999</v>
      </c>
      <c r="AO56" s="214">
        <v>2.6492999999999999E-2</v>
      </c>
      <c r="AP56" s="214">
        <f t="shared" si="1"/>
        <v>1.7091416171754994E-2</v>
      </c>
      <c r="AQ56" s="214">
        <f t="shared" si="2"/>
        <v>1.1050980832681824E-3</v>
      </c>
      <c r="AR56" s="213">
        <v>0.6</v>
      </c>
      <c r="AS56" s="213">
        <v>0.62</v>
      </c>
      <c r="AT56" s="214">
        <f t="shared" si="3"/>
        <v>1.0254849703052996E-2</v>
      </c>
      <c r="AU56" s="214">
        <f t="shared" si="4"/>
        <v>6.8516081162627311E-4</v>
      </c>
    </row>
    <row r="57" spans="1:47" s="210" customFormat="1">
      <c r="A57" s="211">
        <v>38</v>
      </c>
      <c r="B57" s="211" t="s">
        <v>200</v>
      </c>
      <c r="C57" s="211" t="s">
        <v>216</v>
      </c>
      <c r="D57" s="211" t="s">
        <v>52</v>
      </c>
      <c r="E57" s="211" t="s">
        <v>53</v>
      </c>
      <c r="F57" s="211" t="s">
        <v>54</v>
      </c>
      <c r="G57" s="211" t="s">
        <v>55</v>
      </c>
      <c r="H57" s="211"/>
      <c r="I57" s="211" t="s">
        <v>56</v>
      </c>
      <c r="J57" s="211" t="s">
        <v>57</v>
      </c>
      <c r="K57" s="211">
        <v>0</v>
      </c>
      <c r="L57" s="211">
        <v>0</v>
      </c>
      <c r="M57" s="212">
        <v>-81.28501</v>
      </c>
      <c r="N57" s="212">
        <v>28.873719999999999</v>
      </c>
      <c r="O57" s="211" t="s">
        <v>109</v>
      </c>
      <c r="P57" s="211" t="s">
        <v>59</v>
      </c>
      <c r="Q57" s="211" t="s">
        <v>215</v>
      </c>
      <c r="R57" s="212">
        <v>89.5</v>
      </c>
      <c r="S57" s="212">
        <v>89.5</v>
      </c>
      <c r="T57" s="211" t="s">
        <v>61</v>
      </c>
      <c r="U57" s="211"/>
      <c r="V57" s="211"/>
      <c r="W57" s="211"/>
      <c r="X57" s="211"/>
      <c r="Y57" s="211"/>
      <c r="Z57" s="211" t="s">
        <v>196</v>
      </c>
      <c r="AA57" s="211" t="s">
        <v>63</v>
      </c>
      <c r="AB57" s="211" t="s">
        <v>164</v>
      </c>
      <c r="AC57" s="211" t="s">
        <v>214</v>
      </c>
      <c r="AD57" s="211" t="s">
        <v>213</v>
      </c>
      <c r="AE57" s="211">
        <v>5</v>
      </c>
      <c r="AF57" s="211" t="s">
        <v>201</v>
      </c>
      <c r="AG57" s="211">
        <v>13</v>
      </c>
      <c r="AH57" s="211">
        <v>6460</v>
      </c>
      <c r="AI57" s="211">
        <v>6460</v>
      </c>
      <c r="AJ57" s="211">
        <v>593</v>
      </c>
      <c r="AK57" s="212">
        <v>2.23067416598</v>
      </c>
      <c r="AL57" s="213">
        <v>0.83</v>
      </c>
      <c r="AM57" s="214">
        <f t="shared" si="0"/>
        <v>1.8514595577633999</v>
      </c>
      <c r="AN57" s="214">
        <v>0.40973999999999999</v>
      </c>
      <c r="AO57" s="214">
        <v>2.6492999999999999E-2</v>
      </c>
      <c r="AP57" s="214">
        <f t="shared" si="1"/>
        <v>0.75861703919797541</v>
      </c>
      <c r="AQ57" s="214">
        <f t="shared" si="2"/>
        <v>4.905071806382575E-2</v>
      </c>
      <c r="AR57" s="213">
        <v>0.6</v>
      </c>
      <c r="AS57" s="213">
        <v>0.62</v>
      </c>
      <c r="AT57" s="214">
        <f t="shared" si="3"/>
        <v>0.45517022351878522</v>
      </c>
      <c r="AU57" s="214">
        <f t="shared" si="4"/>
        <v>3.0411445199571965E-2</v>
      </c>
    </row>
    <row r="58" spans="1:47" s="210" customFormat="1">
      <c r="A58" s="211">
        <v>38</v>
      </c>
      <c r="B58" s="211" t="s">
        <v>200</v>
      </c>
      <c r="C58" s="211" t="s">
        <v>216</v>
      </c>
      <c r="D58" s="211" t="s">
        <v>52</v>
      </c>
      <c r="E58" s="211" t="s">
        <v>53</v>
      </c>
      <c r="F58" s="211" t="s">
        <v>54</v>
      </c>
      <c r="G58" s="211" t="s">
        <v>55</v>
      </c>
      <c r="H58" s="211"/>
      <c r="I58" s="211" t="s">
        <v>56</v>
      </c>
      <c r="J58" s="211" t="s">
        <v>57</v>
      </c>
      <c r="K58" s="211">
        <v>0</v>
      </c>
      <c r="L58" s="211">
        <v>0</v>
      </c>
      <c r="M58" s="212">
        <v>-81.28501</v>
      </c>
      <c r="N58" s="212">
        <v>28.873719999999999</v>
      </c>
      <c r="O58" s="211" t="s">
        <v>109</v>
      </c>
      <c r="P58" s="211" t="s">
        <v>59</v>
      </c>
      <c r="Q58" s="211" t="s">
        <v>215</v>
      </c>
      <c r="R58" s="212">
        <v>89.5</v>
      </c>
      <c r="S58" s="212">
        <v>89.5</v>
      </c>
      <c r="T58" s="211" t="s">
        <v>61</v>
      </c>
      <c r="U58" s="211"/>
      <c r="V58" s="211"/>
      <c r="W58" s="211"/>
      <c r="X58" s="211"/>
      <c r="Y58" s="211"/>
      <c r="Z58" s="211" t="s">
        <v>196</v>
      </c>
      <c r="AA58" s="211" t="s">
        <v>63</v>
      </c>
      <c r="AB58" s="211" t="s">
        <v>164</v>
      </c>
      <c r="AC58" s="211" t="s">
        <v>214</v>
      </c>
      <c r="AD58" s="211" t="s">
        <v>213</v>
      </c>
      <c r="AE58" s="211">
        <v>5</v>
      </c>
      <c r="AF58" s="211" t="s">
        <v>172</v>
      </c>
      <c r="AG58" s="211">
        <v>6</v>
      </c>
      <c r="AH58" s="211">
        <v>8320</v>
      </c>
      <c r="AI58" s="211">
        <v>8320</v>
      </c>
      <c r="AJ58" s="211">
        <v>586</v>
      </c>
      <c r="AK58" s="212">
        <v>0.12328639874400001</v>
      </c>
      <c r="AL58" s="213">
        <v>1</v>
      </c>
      <c r="AM58" s="214">
        <f t="shared" si="0"/>
        <v>0.12328639874400001</v>
      </c>
      <c r="AN58" s="214">
        <v>2.4332189999999998</v>
      </c>
      <c r="AO58" s="214">
        <v>0.110429</v>
      </c>
      <c r="AP58" s="214">
        <f t="shared" si="1"/>
        <v>0.29998280786547693</v>
      </c>
      <c r="AQ58" s="214">
        <f t="shared" si="2"/>
        <v>1.3614393726901177E-2</v>
      </c>
      <c r="AR58" s="213">
        <v>0.6</v>
      </c>
      <c r="AS58" s="213">
        <v>0.62</v>
      </c>
      <c r="AT58" s="214">
        <f t="shared" si="3"/>
        <v>0.17998968471928614</v>
      </c>
      <c r="AU58" s="214">
        <f t="shared" si="4"/>
        <v>8.440924110678729E-3</v>
      </c>
    </row>
    <row r="59" spans="1:47" s="210" customFormat="1">
      <c r="A59" s="211">
        <v>38</v>
      </c>
      <c r="B59" s="211" t="s">
        <v>200</v>
      </c>
      <c r="C59" s="211" t="s">
        <v>216</v>
      </c>
      <c r="D59" s="211" t="s">
        <v>52</v>
      </c>
      <c r="E59" s="211" t="s">
        <v>53</v>
      </c>
      <c r="F59" s="211" t="s">
        <v>54</v>
      </c>
      <c r="G59" s="211" t="s">
        <v>55</v>
      </c>
      <c r="H59" s="211"/>
      <c r="I59" s="211" t="s">
        <v>56</v>
      </c>
      <c r="J59" s="211" t="s">
        <v>57</v>
      </c>
      <c r="K59" s="211">
        <v>0</v>
      </c>
      <c r="L59" s="211">
        <v>0</v>
      </c>
      <c r="M59" s="212">
        <v>-81.28501</v>
      </c>
      <c r="N59" s="212">
        <v>28.873719999999999</v>
      </c>
      <c r="O59" s="211" t="s">
        <v>109</v>
      </c>
      <c r="P59" s="211" t="s">
        <v>59</v>
      </c>
      <c r="Q59" s="211" t="s">
        <v>215</v>
      </c>
      <c r="R59" s="212">
        <v>89.5</v>
      </c>
      <c r="S59" s="212">
        <v>89.5</v>
      </c>
      <c r="T59" s="211" t="s">
        <v>61</v>
      </c>
      <c r="U59" s="211"/>
      <c r="V59" s="211"/>
      <c r="W59" s="211"/>
      <c r="X59" s="211"/>
      <c r="Y59" s="211"/>
      <c r="Z59" s="211" t="s">
        <v>196</v>
      </c>
      <c r="AA59" s="211" t="s">
        <v>63</v>
      </c>
      <c r="AB59" s="211" t="s">
        <v>164</v>
      </c>
      <c r="AC59" s="211" t="s">
        <v>214</v>
      </c>
      <c r="AD59" s="211" t="s">
        <v>187</v>
      </c>
      <c r="AE59" s="211">
        <v>4</v>
      </c>
      <c r="AF59" s="211" t="s">
        <v>161</v>
      </c>
      <c r="AG59" s="211">
        <v>4</v>
      </c>
      <c r="AH59" s="211">
        <v>1400</v>
      </c>
      <c r="AI59" s="211">
        <v>1400</v>
      </c>
      <c r="AJ59" s="211">
        <v>564</v>
      </c>
      <c r="AK59" s="212">
        <v>1.23407130714E-2</v>
      </c>
      <c r="AL59" s="213">
        <v>1</v>
      </c>
      <c r="AM59" s="214">
        <f t="shared" si="0"/>
        <v>1.23407130714E-2</v>
      </c>
      <c r="AN59" s="214">
        <v>11.39</v>
      </c>
      <c r="AO59" s="214">
        <v>1.78</v>
      </c>
      <c r="AP59" s="214">
        <f t="shared" si="1"/>
        <v>0.140560721883246</v>
      </c>
      <c r="AQ59" s="214">
        <f t="shared" si="2"/>
        <v>2.1966469267092E-2</v>
      </c>
      <c r="AR59" s="213">
        <v>0.99</v>
      </c>
      <c r="AS59" s="213">
        <v>0.98</v>
      </c>
      <c r="AT59" s="214">
        <f t="shared" si="3"/>
        <v>0.13915511466441355</v>
      </c>
      <c r="AU59" s="214">
        <f t="shared" si="4"/>
        <v>2.152713988175016E-2</v>
      </c>
    </row>
    <row r="60" spans="1:47" s="210" customFormat="1">
      <c r="A60" s="211">
        <v>38</v>
      </c>
      <c r="B60" s="211" t="s">
        <v>200</v>
      </c>
      <c r="C60" s="211" t="s">
        <v>216</v>
      </c>
      <c r="D60" s="211" t="s">
        <v>52</v>
      </c>
      <c r="E60" s="211" t="s">
        <v>53</v>
      </c>
      <c r="F60" s="211" t="s">
        <v>54</v>
      </c>
      <c r="G60" s="211" t="s">
        <v>55</v>
      </c>
      <c r="H60" s="211"/>
      <c r="I60" s="211" t="s">
        <v>56</v>
      </c>
      <c r="J60" s="211" t="s">
        <v>57</v>
      </c>
      <c r="K60" s="211">
        <v>0</v>
      </c>
      <c r="L60" s="211">
        <v>0</v>
      </c>
      <c r="M60" s="212">
        <v>-81.28501</v>
      </c>
      <c r="N60" s="212">
        <v>28.873719999999999</v>
      </c>
      <c r="O60" s="211" t="s">
        <v>109</v>
      </c>
      <c r="P60" s="211" t="s">
        <v>59</v>
      </c>
      <c r="Q60" s="211" t="s">
        <v>215</v>
      </c>
      <c r="R60" s="212">
        <v>89.5</v>
      </c>
      <c r="S60" s="212">
        <v>89.5</v>
      </c>
      <c r="T60" s="211" t="s">
        <v>61</v>
      </c>
      <c r="U60" s="211"/>
      <c r="V60" s="211"/>
      <c r="W60" s="211"/>
      <c r="X60" s="211"/>
      <c r="Y60" s="211"/>
      <c r="Z60" s="211" t="s">
        <v>196</v>
      </c>
      <c r="AA60" s="211" t="s">
        <v>63</v>
      </c>
      <c r="AB60" s="211" t="s">
        <v>164</v>
      </c>
      <c r="AC60" s="211" t="s">
        <v>214</v>
      </c>
      <c r="AD60" s="211" t="s">
        <v>213</v>
      </c>
      <c r="AE60" s="211">
        <v>5</v>
      </c>
      <c r="AF60" s="211" t="s">
        <v>161</v>
      </c>
      <c r="AG60" s="211">
        <v>4</v>
      </c>
      <c r="AH60" s="211">
        <v>1400</v>
      </c>
      <c r="AI60" s="211">
        <v>1400</v>
      </c>
      <c r="AJ60" s="211">
        <v>584</v>
      </c>
      <c r="AK60" s="212">
        <v>0.39305364453899999</v>
      </c>
      <c r="AL60" s="213">
        <v>1</v>
      </c>
      <c r="AM60" s="214">
        <f t="shared" si="0"/>
        <v>0.39305364453899999</v>
      </c>
      <c r="AN60" s="214">
        <v>9.3343860000000003</v>
      </c>
      <c r="AO60" s="214">
        <v>1.41794</v>
      </c>
      <c r="AP60" s="214">
        <f t="shared" si="1"/>
        <v>3.668914436833818</v>
      </c>
      <c r="AQ60" s="214">
        <f t="shared" si="2"/>
        <v>0.55732648473762969</v>
      </c>
      <c r="AR60" s="213">
        <v>0.6</v>
      </c>
      <c r="AS60" s="213">
        <v>0.62</v>
      </c>
      <c r="AT60" s="214">
        <f t="shared" si="3"/>
        <v>2.2013486621002909</v>
      </c>
      <c r="AU60" s="214">
        <f t="shared" si="4"/>
        <v>0.34554242053733042</v>
      </c>
    </row>
    <row r="61" spans="1:47" s="210" customFormat="1">
      <c r="A61" s="211">
        <v>38</v>
      </c>
      <c r="B61" s="211" t="s">
        <v>200</v>
      </c>
      <c r="C61" s="211" t="s">
        <v>216</v>
      </c>
      <c r="D61" s="211" t="s">
        <v>52</v>
      </c>
      <c r="E61" s="211" t="s">
        <v>53</v>
      </c>
      <c r="F61" s="211" t="s">
        <v>54</v>
      </c>
      <c r="G61" s="211" t="s">
        <v>55</v>
      </c>
      <c r="H61" s="211"/>
      <c r="I61" s="211" t="s">
        <v>56</v>
      </c>
      <c r="J61" s="211" t="s">
        <v>57</v>
      </c>
      <c r="K61" s="211">
        <v>0</v>
      </c>
      <c r="L61" s="211">
        <v>0</v>
      </c>
      <c r="M61" s="212">
        <v>-81.28501</v>
      </c>
      <c r="N61" s="212">
        <v>28.873719999999999</v>
      </c>
      <c r="O61" s="211" t="s">
        <v>109</v>
      </c>
      <c r="P61" s="211" t="s">
        <v>59</v>
      </c>
      <c r="Q61" s="211" t="s">
        <v>215</v>
      </c>
      <c r="R61" s="212">
        <v>89.5</v>
      </c>
      <c r="S61" s="212">
        <v>89.5</v>
      </c>
      <c r="T61" s="211" t="s">
        <v>61</v>
      </c>
      <c r="U61" s="211"/>
      <c r="V61" s="211"/>
      <c r="W61" s="211"/>
      <c r="X61" s="211"/>
      <c r="Y61" s="211"/>
      <c r="Z61" s="211" t="s">
        <v>196</v>
      </c>
      <c r="AA61" s="211" t="s">
        <v>63</v>
      </c>
      <c r="AB61" s="211" t="s">
        <v>164</v>
      </c>
      <c r="AC61" s="211" t="s">
        <v>214</v>
      </c>
      <c r="AD61" s="211" t="s">
        <v>213</v>
      </c>
      <c r="AE61" s="211">
        <v>5</v>
      </c>
      <c r="AF61" s="211" t="s">
        <v>180</v>
      </c>
      <c r="AG61" s="211">
        <v>11</v>
      </c>
      <c r="AH61" s="211">
        <v>4340</v>
      </c>
      <c r="AI61" s="211">
        <v>4340</v>
      </c>
      <c r="AJ61" s="211">
        <v>591</v>
      </c>
      <c r="AK61" s="212">
        <v>5.3946389858300003E-3</v>
      </c>
      <c r="AL61" s="213">
        <v>1</v>
      </c>
      <c r="AM61" s="214">
        <f t="shared" si="0"/>
        <v>5.3946389858300003E-3</v>
      </c>
      <c r="AN61" s="214">
        <v>2.2688229999999998</v>
      </c>
      <c r="AO61" s="214">
        <v>9.1038999999999995E-2</v>
      </c>
      <c r="AP61" s="214">
        <f t="shared" si="1"/>
        <v>1.2239481007747778E-2</v>
      </c>
      <c r="AQ61" s="214">
        <f t="shared" si="2"/>
        <v>4.9112253863097736E-4</v>
      </c>
      <c r="AR61" s="213">
        <v>0.6</v>
      </c>
      <c r="AS61" s="213">
        <v>0.62</v>
      </c>
      <c r="AT61" s="214">
        <f t="shared" si="3"/>
        <v>7.3436886046486663E-3</v>
      </c>
      <c r="AU61" s="214">
        <f t="shared" si="4"/>
        <v>3.0449597395120598E-4</v>
      </c>
    </row>
    <row r="62" spans="1:47" s="210" customFormat="1">
      <c r="A62" s="211">
        <v>38</v>
      </c>
      <c r="B62" s="211" t="s">
        <v>200</v>
      </c>
      <c r="C62" s="211" t="s">
        <v>216</v>
      </c>
      <c r="D62" s="211" t="s">
        <v>52</v>
      </c>
      <c r="E62" s="211" t="s">
        <v>53</v>
      </c>
      <c r="F62" s="211" t="s">
        <v>54</v>
      </c>
      <c r="G62" s="211" t="s">
        <v>55</v>
      </c>
      <c r="H62" s="211"/>
      <c r="I62" s="211" t="s">
        <v>56</v>
      </c>
      <c r="J62" s="211" t="s">
        <v>57</v>
      </c>
      <c r="K62" s="211">
        <v>0</v>
      </c>
      <c r="L62" s="211">
        <v>0</v>
      </c>
      <c r="M62" s="212">
        <v>-81.28501</v>
      </c>
      <c r="N62" s="212">
        <v>28.873719999999999</v>
      </c>
      <c r="O62" s="211" t="s">
        <v>109</v>
      </c>
      <c r="P62" s="211" t="s">
        <v>59</v>
      </c>
      <c r="Q62" s="211" t="s">
        <v>215</v>
      </c>
      <c r="R62" s="212">
        <v>89.5</v>
      </c>
      <c r="S62" s="212">
        <v>89.5</v>
      </c>
      <c r="T62" s="211" t="s">
        <v>61</v>
      </c>
      <c r="U62" s="211"/>
      <c r="V62" s="211"/>
      <c r="W62" s="211"/>
      <c r="X62" s="211"/>
      <c r="Y62" s="211"/>
      <c r="Z62" s="211" t="s">
        <v>196</v>
      </c>
      <c r="AA62" s="211" t="s">
        <v>63</v>
      </c>
      <c r="AB62" s="211" t="s">
        <v>164</v>
      </c>
      <c r="AC62" s="211" t="s">
        <v>214</v>
      </c>
      <c r="AD62" s="211" t="s">
        <v>213</v>
      </c>
      <c r="AE62" s="211">
        <v>5</v>
      </c>
      <c r="AF62" s="211" t="s">
        <v>161</v>
      </c>
      <c r="AG62" s="211">
        <v>4</v>
      </c>
      <c r="AH62" s="211">
        <v>8140</v>
      </c>
      <c r="AI62" s="211">
        <v>8140</v>
      </c>
      <c r="AJ62" s="211">
        <v>584</v>
      </c>
      <c r="AK62" s="212">
        <v>0.12826829713900001</v>
      </c>
      <c r="AL62" s="213">
        <v>1</v>
      </c>
      <c r="AM62" s="214">
        <f t="shared" si="0"/>
        <v>0.12826829713900001</v>
      </c>
      <c r="AN62" s="214">
        <v>9.3343860000000003</v>
      </c>
      <c r="AO62" s="214">
        <v>1.41794</v>
      </c>
      <c r="AP62" s="214">
        <f t="shared" si="1"/>
        <v>1.1973057970581218</v>
      </c>
      <c r="AQ62" s="214">
        <f t="shared" si="2"/>
        <v>0.18187674924527367</v>
      </c>
      <c r="AR62" s="213">
        <v>0.6</v>
      </c>
      <c r="AS62" s="213">
        <v>0.62</v>
      </c>
      <c r="AT62" s="214">
        <f t="shared" si="3"/>
        <v>0.71838347823487303</v>
      </c>
      <c r="AU62" s="214">
        <f t="shared" si="4"/>
        <v>0.11276358453206967</v>
      </c>
    </row>
    <row r="63" spans="1:47" s="210" customFormat="1">
      <c r="A63" s="211">
        <v>38</v>
      </c>
      <c r="B63" s="211" t="s">
        <v>200</v>
      </c>
      <c r="C63" s="211" t="s">
        <v>216</v>
      </c>
      <c r="D63" s="211" t="s">
        <v>52</v>
      </c>
      <c r="E63" s="211" t="s">
        <v>53</v>
      </c>
      <c r="F63" s="211" t="s">
        <v>54</v>
      </c>
      <c r="G63" s="211" t="s">
        <v>55</v>
      </c>
      <c r="H63" s="211"/>
      <c r="I63" s="211" t="s">
        <v>56</v>
      </c>
      <c r="J63" s="211" t="s">
        <v>57</v>
      </c>
      <c r="K63" s="211">
        <v>0</v>
      </c>
      <c r="L63" s="211">
        <v>0</v>
      </c>
      <c r="M63" s="212">
        <v>-81.28501</v>
      </c>
      <c r="N63" s="212">
        <v>28.873719999999999</v>
      </c>
      <c r="O63" s="211" t="s">
        <v>109</v>
      </c>
      <c r="P63" s="211" t="s">
        <v>59</v>
      </c>
      <c r="Q63" s="211" t="s">
        <v>215</v>
      </c>
      <c r="R63" s="212">
        <v>89.5</v>
      </c>
      <c r="S63" s="212">
        <v>89.5</v>
      </c>
      <c r="T63" s="211" t="s">
        <v>61</v>
      </c>
      <c r="U63" s="211"/>
      <c r="V63" s="211"/>
      <c r="W63" s="211"/>
      <c r="X63" s="211"/>
      <c r="Y63" s="211"/>
      <c r="Z63" s="211" t="s">
        <v>196</v>
      </c>
      <c r="AA63" s="211" t="s">
        <v>63</v>
      </c>
      <c r="AB63" s="211" t="s">
        <v>164</v>
      </c>
      <c r="AC63" s="211" t="s">
        <v>214</v>
      </c>
      <c r="AD63" s="211" t="s">
        <v>213</v>
      </c>
      <c r="AE63" s="211">
        <v>5</v>
      </c>
      <c r="AF63" s="211" t="s">
        <v>201</v>
      </c>
      <c r="AG63" s="211">
        <v>13</v>
      </c>
      <c r="AH63" s="211">
        <v>6300</v>
      </c>
      <c r="AI63" s="211">
        <v>6300</v>
      </c>
      <c r="AJ63" s="211">
        <v>593</v>
      </c>
      <c r="AK63" s="212">
        <v>9.0969612367899993E-2</v>
      </c>
      <c r="AL63" s="213">
        <v>0.83</v>
      </c>
      <c r="AM63" s="214">
        <f t="shared" si="0"/>
        <v>7.5504778265356995E-2</v>
      </c>
      <c r="AN63" s="214">
        <v>0.40973999999999999</v>
      </c>
      <c r="AO63" s="214">
        <v>2.6492999999999999E-2</v>
      </c>
      <c r="AP63" s="214">
        <f t="shared" si="1"/>
        <v>3.0937327846447375E-2</v>
      </c>
      <c r="AQ63" s="214">
        <f t="shared" si="2"/>
        <v>2.0003480905841026E-3</v>
      </c>
      <c r="AR63" s="213">
        <v>0.6</v>
      </c>
      <c r="AS63" s="213">
        <v>0.62</v>
      </c>
      <c r="AT63" s="214">
        <f t="shared" si="3"/>
        <v>1.8562396707868425E-2</v>
      </c>
      <c r="AU63" s="214">
        <f t="shared" si="4"/>
        <v>1.2402158161621435E-3</v>
      </c>
    </row>
    <row r="64" spans="1:47" s="210" customFormat="1">
      <c r="A64" s="211">
        <v>38</v>
      </c>
      <c r="B64" s="211" t="s">
        <v>200</v>
      </c>
      <c r="C64" s="211" t="s">
        <v>216</v>
      </c>
      <c r="D64" s="211" t="s">
        <v>52</v>
      </c>
      <c r="E64" s="211" t="s">
        <v>53</v>
      </c>
      <c r="F64" s="211" t="s">
        <v>54</v>
      </c>
      <c r="G64" s="211" t="s">
        <v>55</v>
      </c>
      <c r="H64" s="211"/>
      <c r="I64" s="211" t="s">
        <v>56</v>
      </c>
      <c r="J64" s="211" t="s">
        <v>57</v>
      </c>
      <c r="K64" s="211">
        <v>0</v>
      </c>
      <c r="L64" s="211">
        <v>0</v>
      </c>
      <c r="M64" s="212">
        <v>-81.28501</v>
      </c>
      <c r="N64" s="212">
        <v>28.873719999999999</v>
      </c>
      <c r="O64" s="211" t="s">
        <v>109</v>
      </c>
      <c r="P64" s="211" t="s">
        <v>59</v>
      </c>
      <c r="Q64" s="211" t="s">
        <v>215</v>
      </c>
      <c r="R64" s="212">
        <v>89.5</v>
      </c>
      <c r="S64" s="212">
        <v>89.5</v>
      </c>
      <c r="T64" s="211" t="s">
        <v>61</v>
      </c>
      <c r="U64" s="211"/>
      <c r="V64" s="211"/>
      <c r="W64" s="211"/>
      <c r="X64" s="211"/>
      <c r="Y64" s="211"/>
      <c r="Z64" s="211" t="s">
        <v>196</v>
      </c>
      <c r="AA64" s="211" t="s">
        <v>63</v>
      </c>
      <c r="AB64" s="211" t="s">
        <v>164</v>
      </c>
      <c r="AC64" s="211" t="s">
        <v>214</v>
      </c>
      <c r="AD64" s="211" t="s">
        <v>213</v>
      </c>
      <c r="AE64" s="211">
        <v>5</v>
      </c>
      <c r="AF64" s="211" t="s">
        <v>161</v>
      </c>
      <c r="AG64" s="211">
        <v>4</v>
      </c>
      <c r="AH64" s="211">
        <v>8140</v>
      </c>
      <c r="AI64" s="211">
        <v>8140</v>
      </c>
      <c r="AJ64" s="211">
        <v>584</v>
      </c>
      <c r="AK64" s="212">
        <v>0.11854163819499999</v>
      </c>
      <c r="AL64" s="213">
        <v>1</v>
      </c>
      <c r="AM64" s="214">
        <f t="shared" si="0"/>
        <v>0.11854163819499999</v>
      </c>
      <c r="AN64" s="214">
        <v>9.3343860000000003</v>
      </c>
      <c r="AO64" s="214">
        <v>1.41794</v>
      </c>
      <c r="AP64" s="214">
        <f t="shared" si="1"/>
        <v>1.1065134079844732</v>
      </c>
      <c r="AQ64" s="214">
        <f t="shared" si="2"/>
        <v>0.16808493046221828</v>
      </c>
      <c r="AR64" s="213">
        <v>0.6</v>
      </c>
      <c r="AS64" s="213">
        <v>0.62</v>
      </c>
      <c r="AT64" s="214">
        <f t="shared" si="3"/>
        <v>0.66390804479068388</v>
      </c>
      <c r="AU64" s="214">
        <f t="shared" si="4"/>
        <v>0.10421265688657534</v>
      </c>
    </row>
    <row r="65" spans="1:47" s="210" customFormat="1">
      <c r="A65" s="211">
        <v>38</v>
      </c>
      <c r="B65" s="211" t="s">
        <v>200</v>
      </c>
      <c r="C65" s="211" t="s">
        <v>216</v>
      </c>
      <c r="D65" s="211" t="s">
        <v>52</v>
      </c>
      <c r="E65" s="211" t="s">
        <v>53</v>
      </c>
      <c r="F65" s="211" t="s">
        <v>54</v>
      </c>
      <c r="G65" s="211" t="s">
        <v>55</v>
      </c>
      <c r="H65" s="211"/>
      <c r="I65" s="211" t="s">
        <v>56</v>
      </c>
      <c r="J65" s="211" t="s">
        <v>57</v>
      </c>
      <c r="K65" s="211">
        <v>0</v>
      </c>
      <c r="L65" s="211">
        <v>0</v>
      </c>
      <c r="M65" s="212">
        <v>-81.28501</v>
      </c>
      <c r="N65" s="212">
        <v>28.873719999999999</v>
      </c>
      <c r="O65" s="211" t="s">
        <v>109</v>
      </c>
      <c r="P65" s="211" t="s">
        <v>59</v>
      </c>
      <c r="Q65" s="211" t="s">
        <v>215</v>
      </c>
      <c r="R65" s="212">
        <v>89.5</v>
      </c>
      <c r="S65" s="212">
        <v>89.5</v>
      </c>
      <c r="T65" s="211" t="s">
        <v>61</v>
      </c>
      <c r="U65" s="211"/>
      <c r="V65" s="211"/>
      <c r="W65" s="211"/>
      <c r="X65" s="211"/>
      <c r="Y65" s="211"/>
      <c r="Z65" s="211" t="s">
        <v>196</v>
      </c>
      <c r="AA65" s="211" t="s">
        <v>63</v>
      </c>
      <c r="AB65" s="211" t="s">
        <v>164</v>
      </c>
      <c r="AC65" s="211" t="s">
        <v>214</v>
      </c>
      <c r="AD65" s="211" t="s">
        <v>213</v>
      </c>
      <c r="AE65" s="211">
        <v>5</v>
      </c>
      <c r="AF65" s="211" t="s">
        <v>201</v>
      </c>
      <c r="AG65" s="211">
        <v>13</v>
      </c>
      <c r="AH65" s="211">
        <v>6300</v>
      </c>
      <c r="AI65" s="211">
        <v>6300</v>
      </c>
      <c r="AJ65" s="211">
        <v>593</v>
      </c>
      <c r="AK65" s="212">
        <v>0.107825195207</v>
      </c>
      <c r="AL65" s="213">
        <v>0.83</v>
      </c>
      <c r="AM65" s="214">
        <f t="shared" si="0"/>
        <v>8.9494912021809994E-2</v>
      </c>
      <c r="AN65" s="214">
        <v>0.40973999999999999</v>
      </c>
      <c r="AO65" s="214">
        <v>2.6492999999999999E-2</v>
      </c>
      <c r="AP65" s="214">
        <f t="shared" si="1"/>
        <v>3.666964525181643E-2</v>
      </c>
      <c r="AQ65" s="214">
        <f t="shared" si="2"/>
        <v>2.3709887041938123E-3</v>
      </c>
      <c r="AR65" s="213">
        <v>0.6</v>
      </c>
      <c r="AS65" s="213">
        <v>0.62</v>
      </c>
      <c r="AT65" s="214">
        <f t="shared" si="3"/>
        <v>2.2001787151089858E-2</v>
      </c>
      <c r="AU65" s="214">
        <f t="shared" si="4"/>
        <v>1.4700129966001636E-3</v>
      </c>
    </row>
    <row r="66" spans="1:47" s="210" customFormat="1">
      <c r="A66" s="211">
        <v>38</v>
      </c>
      <c r="B66" s="211" t="s">
        <v>200</v>
      </c>
      <c r="C66" s="211" t="s">
        <v>216</v>
      </c>
      <c r="D66" s="211" t="s">
        <v>52</v>
      </c>
      <c r="E66" s="211" t="s">
        <v>53</v>
      </c>
      <c r="F66" s="211" t="s">
        <v>54</v>
      </c>
      <c r="G66" s="211" t="s">
        <v>55</v>
      </c>
      <c r="H66" s="211"/>
      <c r="I66" s="211" t="s">
        <v>56</v>
      </c>
      <c r="J66" s="211" t="s">
        <v>57</v>
      </c>
      <c r="K66" s="211">
        <v>0</v>
      </c>
      <c r="L66" s="211">
        <v>0</v>
      </c>
      <c r="M66" s="212">
        <v>-81.28501</v>
      </c>
      <c r="N66" s="212">
        <v>28.873719999999999</v>
      </c>
      <c r="O66" s="211" t="s">
        <v>109</v>
      </c>
      <c r="P66" s="211" t="s">
        <v>59</v>
      </c>
      <c r="Q66" s="211" t="s">
        <v>215</v>
      </c>
      <c r="R66" s="212">
        <v>89.5</v>
      </c>
      <c r="S66" s="212">
        <v>89.5</v>
      </c>
      <c r="T66" s="211" t="s">
        <v>61</v>
      </c>
      <c r="U66" s="211"/>
      <c r="V66" s="211"/>
      <c r="W66" s="211"/>
      <c r="X66" s="211"/>
      <c r="Y66" s="211"/>
      <c r="Z66" s="211" t="s">
        <v>196</v>
      </c>
      <c r="AA66" s="211" t="s">
        <v>63</v>
      </c>
      <c r="AB66" s="211" t="s">
        <v>164</v>
      </c>
      <c r="AC66" s="211" t="s">
        <v>214</v>
      </c>
      <c r="AD66" s="211" t="s">
        <v>213</v>
      </c>
      <c r="AE66" s="211">
        <v>5</v>
      </c>
      <c r="AF66" s="211" t="s">
        <v>201</v>
      </c>
      <c r="AG66" s="211">
        <v>13</v>
      </c>
      <c r="AH66" s="211">
        <v>6410</v>
      </c>
      <c r="AI66" s="211">
        <v>6410</v>
      </c>
      <c r="AJ66" s="211">
        <v>593</v>
      </c>
      <c r="AK66" s="212">
        <v>9.9139794662100003E-2</v>
      </c>
      <c r="AL66" s="213">
        <v>0.83</v>
      </c>
      <c r="AM66" s="214">
        <f t="shared" si="0"/>
        <v>8.2286029569542993E-2</v>
      </c>
      <c r="AN66" s="214">
        <v>0.40973999999999999</v>
      </c>
      <c r="AO66" s="214">
        <v>2.6492999999999999E-2</v>
      </c>
      <c r="AP66" s="214">
        <f t="shared" si="1"/>
        <v>3.3715877755824547E-2</v>
      </c>
      <c r="AQ66" s="214">
        <f t="shared" si="2"/>
        <v>2.1800037813859024E-3</v>
      </c>
      <c r="AR66" s="213">
        <v>0.6</v>
      </c>
      <c r="AS66" s="213">
        <v>0.62</v>
      </c>
      <c r="AT66" s="214">
        <f t="shared" si="3"/>
        <v>2.0229526653494728E-2</v>
      </c>
      <c r="AU66" s="214">
        <f t="shared" si="4"/>
        <v>1.3516023444592594E-3</v>
      </c>
    </row>
    <row r="67" spans="1:47" s="210" customFormat="1">
      <c r="A67" s="211">
        <v>38</v>
      </c>
      <c r="B67" s="211" t="s">
        <v>200</v>
      </c>
      <c r="C67" s="211" t="s">
        <v>216</v>
      </c>
      <c r="D67" s="211" t="s">
        <v>52</v>
      </c>
      <c r="E67" s="211" t="s">
        <v>53</v>
      </c>
      <c r="F67" s="211" t="s">
        <v>54</v>
      </c>
      <c r="G67" s="211" t="s">
        <v>55</v>
      </c>
      <c r="H67" s="211"/>
      <c r="I67" s="211" t="s">
        <v>56</v>
      </c>
      <c r="J67" s="211" t="s">
        <v>57</v>
      </c>
      <c r="K67" s="211">
        <v>0</v>
      </c>
      <c r="L67" s="211">
        <v>0</v>
      </c>
      <c r="M67" s="212">
        <v>-81.28501</v>
      </c>
      <c r="N67" s="212">
        <v>28.873719999999999</v>
      </c>
      <c r="O67" s="211" t="s">
        <v>109</v>
      </c>
      <c r="P67" s="211" t="s">
        <v>59</v>
      </c>
      <c r="Q67" s="211" t="s">
        <v>215</v>
      </c>
      <c r="R67" s="212">
        <v>89.5</v>
      </c>
      <c r="S67" s="212">
        <v>89.5</v>
      </c>
      <c r="T67" s="211" t="s">
        <v>61</v>
      </c>
      <c r="U67" s="211"/>
      <c r="V67" s="211"/>
      <c r="W67" s="211"/>
      <c r="X67" s="211"/>
      <c r="Y67" s="211"/>
      <c r="Z67" s="211" t="s">
        <v>196</v>
      </c>
      <c r="AA67" s="211" t="s">
        <v>63</v>
      </c>
      <c r="AB67" s="211" t="s">
        <v>164</v>
      </c>
      <c r="AC67" s="211" t="s">
        <v>214</v>
      </c>
      <c r="AD67" s="211" t="s">
        <v>213</v>
      </c>
      <c r="AE67" s="211">
        <v>5</v>
      </c>
      <c r="AF67" s="211" t="s">
        <v>201</v>
      </c>
      <c r="AG67" s="211">
        <v>13</v>
      </c>
      <c r="AH67" s="211">
        <v>6300</v>
      </c>
      <c r="AI67" s="211">
        <v>6300</v>
      </c>
      <c r="AJ67" s="211">
        <v>593</v>
      </c>
      <c r="AK67" s="212">
        <v>0.245780120278</v>
      </c>
      <c r="AL67" s="213">
        <v>0.83</v>
      </c>
      <c r="AM67" s="214">
        <f t="shared" ref="AM67:AM124" si="5">AK67*AL67</f>
        <v>0.20399749983074</v>
      </c>
      <c r="AN67" s="214">
        <v>0.40973999999999999</v>
      </c>
      <c r="AO67" s="214">
        <v>2.6492999999999999E-2</v>
      </c>
      <c r="AP67" s="214">
        <f t="shared" ref="AP67:AP124" si="6">AM67*AN67</f>
        <v>8.3585935580647405E-2</v>
      </c>
      <c r="AQ67" s="214">
        <f t="shared" ref="AQ67:AQ124" si="7">AM67*AO67</f>
        <v>5.4045057630157951E-3</v>
      </c>
      <c r="AR67" s="213">
        <v>0.6</v>
      </c>
      <c r="AS67" s="213">
        <v>0.62</v>
      </c>
      <c r="AT67" s="214">
        <f t="shared" ref="AT67:AT124" si="8">AP67*AR67</f>
        <v>5.015156134838844E-2</v>
      </c>
      <c r="AU67" s="214">
        <f t="shared" ref="AU67:AU124" si="9">AQ67*AS67</f>
        <v>3.3507935730697929E-3</v>
      </c>
    </row>
    <row r="68" spans="1:47" s="210" customFormat="1">
      <c r="A68" s="211">
        <v>38</v>
      </c>
      <c r="B68" s="211" t="s">
        <v>200</v>
      </c>
      <c r="C68" s="211" t="s">
        <v>216</v>
      </c>
      <c r="D68" s="211" t="s">
        <v>52</v>
      </c>
      <c r="E68" s="211" t="s">
        <v>53</v>
      </c>
      <c r="F68" s="211" t="s">
        <v>54</v>
      </c>
      <c r="G68" s="211" t="s">
        <v>55</v>
      </c>
      <c r="H68" s="211"/>
      <c r="I68" s="211" t="s">
        <v>56</v>
      </c>
      <c r="J68" s="211" t="s">
        <v>57</v>
      </c>
      <c r="K68" s="211">
        <v>0</v>
      </c>
      <c r="L68" s="211">
        <v>0</v>
      </c>
      <c r="M68" s="212">
        <v>-81.28501</v>
      </c>
      <c r="N68" s="212">
        <v>28.873719999999999</v>
      </c>
      <c r="O68" s="211" t="s">
        <v>109</v>
      </c>
      <c r="P68" s="211" t="s">
        <v>59</v>
      </c>
      <c r="Q68" s="211" t="s">
        <v>215</v>
      </c>
      <c r="R68" s="212">
        <v>89.5</v>
      </c>
      <c r="S68" s="212">
        <v>89.5</v>
      </c>
      <c r="T68" s="211" t="s">
        <v>61</v>
      </c>
      <c r="U68" s="211"/>
      <c r="V68" s="211"/>
      <c r="W68" s="211"/>
      <c r="X68" s="211"/>
      <c r="Y68" s="211"/>
      <c r="Z68" s="211" t="s">
        <v>196</v>
      </c>
      <c r="AA68" s="211" t="s">
        <v>63</v>
      </c>
      <c r="AB68" s="211" t="s">
        <v>164</v>
      </c>
      <c r="AC68" s="211" t="s">
        <v>214</v>
      </c>
      <c r="AD68" s="211" t="s">
        <v>213</v>
      </c>
      <c r="AE68" s="211">
        <v>5</v>
      </c>
      <c r="AF68" s="211" t="s">
        <v>161</v>
      </c>
      <c r="AG68" s="211">
        <v>4</v>
      </c>
      <c r="AH68" s="211">
        <v>8140</v>
      </c>
      <c r="AI68" s="211">
        <v>8140</v>
      </c>
      <c r="AJ68" s="211">
        <v>584</v>
      </c>
      <c r="AK68" s="212">
        <v>0.33139065674000001</v>
      </c>
      <c r="AL68" s="213">
        <v>1</v>
      </c>
      <c r="AM68" s="214">
        <f t="shared" si="5"/>
        <v>0.33139065674000001</v>
      </c>
      <c r="AN68" s="214">
        <v>9.3343860000000003</v>
      </c>
      <c r="AO68" s="214">
        <v>1.41794</v>
      </c>
      <c r="AP68" s="214">
        <f t="shared" si="6"/>
        <v>3.0933283068046618</v>
      </c>
      <c r="AQ68" s="214">
        <f t="shared" si="7"/>
        <v>0.46989206781791559</v>
      </c>
      <c r="AR68" s="213">
        <v>0.6</v>
      </c>
      <c r="AS68" s="213">
        <v>0.62</v>
      </c>
      <c r="AT68" s="214">
        <f t="shared" si="8"/>
        <v>1.855996984082797</v>
      </c>
      <c r="AU68" s="214">
        <f t="shared" si="9"/>
        <v>0.29133308204710767</v>
      </c>
    </row>
    <row r="69" spans="1:47" s="210" customFormat="1">
      <c r="A69" s="211">
        <v>38</v>
      </c>
      <c r="B69" s="211" t="s">
        <v>200</v>
      </c>
      <c r="C69" s="211" t="s">
        <v>216</v>
      </c>
      <c r="D69" s="211" t="s">
        <v>52</v>
      </c>
      <c r="E69" s="211" t="s">
        <v>53</v>
      </c>
      <c r="F69" s="211" t="s">
        <v>54</v>
      </c>
      <c r="G69" s="211" t="s">
        <v>55</v>
      </c>
      <c r="H69" s="211"/>
      <c r="I69" s="211" t="s">
        <v>56</v>
      </c>
      <c r="J69" s="211" t="s">
        <v>57</v>
      </c>
      <c r="K69" s="211">
        <v>0</v>
      </c>
      <c r="L69" s="211">
        <v>0</v>
      </c>
      <c r="M69" s="212">
        <v>-81.28501</v>
      </c>
      <c r="N69" s="212">
        <v>28.873719999999999</v>
      </c>
      <c r="O69" s="211" t="s">
        <v>109</v>
      </c>
      <c r="P69" s="211" t="s">
        <v>59</v>
      </c>
      <c r="Q69" s="211" t="s">
        <v>215</v>
      </c>
      <c r="R69" s="212">
        <v>89.5</v>
      </c>
      <c r="S69" s="212">
        <v>89.5</v>
      </c>
      <c r="T69" s="211" t="s">
        <v>61</v>
      </c>
      <c r="U69" s="211"/>
      <c r="V69" s="211"/>
      <c r="W69" s="211"/>
      <c r="X69" s="211"/>
      <c r="Y69" s="211"/>
      <c r="Z69" s="211" t="s">
        <v>196</v>
      </c>
      <c r="AA69" s="211" t="s">
        <v>63</v>
      </c>
      <c r="AB69" s="211" t="s">
        <v>164</v>
      </c>
      <c r="AC69" s="211" t="s">
        <v>214</v>
      </c>
      <c r="AD69" s="211" t="s">
        <v>213</v>
      </c>
      <c r="AE69" s="211">
        <v>5</v>
      </c>
      <c r="AF69" s="211" t="s">
        <v>161</v>
      </c>
      <c r="AG69" s="211">
        <v>4</v>
      </c>
      <c r="AH69" s="211">
        <v>8140</v>
      </c>
      <c r="AI69" s="211">
        <v>8140</v>
      </c>
      <c r="AJ69" s="211">
        <v>584</v>
      </c>
      <c r="AK69" s="212">
        <v>0.43126952006800001</v>
      </c>
      <c r="AL69" s="213">
        <v>1</v>
      </c>
      <c r="AM69" s="214">
        <f t="shared" si="5"/>
        <v>0.43126952006800001</v>
      </c>
      <c r="AN69" s="214">
        <v>9.3343860000000003</v>
      </c>
      <c r="AO69" s="214">
        <v>1.41794</v>
      </c>
      <c r="AP69" s="214">
        <f t="shared" si="6"/>
        <v>4.0256361703494585</v>
      </c>
      <c r="AQ69" s="214">
        <f t="shared" si="7"/>
        <v>0.61151430328521994</v>
      </c>
      <c r="AR69" s="213">
        <v>0.6</v>
      </c>
      <c r="AS69" s="213">
        <v>0.62</v>
      </c>
      <c r="AT69" s="214">
        <f t="shared" si="8"/>
        <v>2.4153817022096749</v>
      </c>
      <c r="AU69" s="214">
        <f t="shared" si="9"/>
        <v>0.37913886803683639</v>
      </c>
    </row>
    <row r="70" spans="1:47" s="210" customFormat="1">
      <c r="A70" s="211">
        <v>38</v>
      </c>
      <c r="B70" s="211" t="s">
        <v>200</v>
      </c>
      <c r="C70" s="211" t="s">
        <v>216</v>
      </c>
      <c r="D70" s="211" t="s">
        <v>52</v>
      </c>
      <c r="E70" s="211" t="s">
        <v>53</v>
      </c>
      <c r="F70" s="211" t="s">
        <v>54</v>
      </c>
      <c r="G70" s="211" t="s">
        <v>55</v>
      </c>
      <c r="H70" s="211"/>
      <c r="I70" s="211" t="s">
        <v>56</v>
      </c>
      <c r="J70" s="211" t="s">
        <v>57</v>
      </c>
      <c r="K70" s="211">
        <v>0</v>
      </c>
      <c r="L70" s="211">
        <v>0</v>
      </c>
      <c r="M70" s="212">
        <v>-81.28501</v>
      </c>
      <c r="N70" s="212">
        <v>28.873719999999999</v>
      </c>
      <c r="O70" s="211" t="s">
        <v>109</v>
      </c>
      <c r="P70" s="211" t="s">
        <v>59</v>
      </c>
      <c r="Q70" s="211" t="s">
        <v>215</v>
      </c>
      <c r="R70" s="212">
        <v>89.5</v>
      </c>
      <c r="S70" s="212">
        <v>89.5</v>
      </c>
      <c r="T70" s="211" t="s">
        <v>61</v>
      </c>
      <c r="U70" s="211"/>
      <c r="V70" s="211"/>
      <c r="W70" s="211"/>
      <c r="X70" s="211"/>
      <c r="Y70" s="211"/>
      <c r="Z70" s="211" t="s">
        <v>196</v>
      </c>
      <c r="AA70" s="211" t="s">
        <v>63</v>
      </c>
      <c r="AB70" s="211" t="s">
        <v>164</v>
      </c>
      <c r="AC70" s="211" t="s">
        <v>214</v>
      </c>
      <c r="AD70" s="211" t="s">
        <v>187</v>
      </c>
      <c r="AE70" s="211">
        <v>4</v>
      </c>
      <c r="AF70" s="211" t="s">
        <v>161</v>
      </c>
      <c r="AG70" s="211">
        <v>4</v>
      </c>
      <c r="AH70" s="211">
        <v>1400</v>
      </c>
      <c r="AI70" s="211">
        <v>1400</v>
      </c>
      <c r="AJ70" s="211">
        <v>564</v>
      </c>
      <c r="AK70" s="212">
        <v>3.4046873804599999E-3</v>
      </c>
      <c r="AL70" s="213">
        <v>1</v>
      </c>
      <c r="AM70" s="214">
        <f t="shared" si="5"/>
        <v>3.4046873804599999E-3</v>
      </c>
      <c r="AN70" s="214">
        <v>11.39</v>
      </c>
      <c r="AO70" s="214">
        <v>1.78</v>
      </c>
      <c r="AP70" s="214">
        <f t="shared" si="6"/>
        <v>3.87793892634394E-2</v>
      </c>
      <c r="AQ70" s="214">
        <f t="shared" si="7"/>
        <v>6.0603435372188E-3</v>
      </c>
      <c r="AR70" s="213">
        <v>0.99</v>
      </c>
      <c r="AS70" s="213">
        <v>0.98</v>
      </c>
      <c r="AT70" s="214">
        <f t="shared" si="8"/>
        <v>3.8391595370805005E-2</v>
      </c>
      <c r="AU70" s="214">
        <f t="shared" si="9"/>
        <v>5.9391366664744236E-3</v>
      </c>
    </row>
    <row r="71" spans="1:47" s="210" customFormat="1">
      <c r="A71" s="211">
        <v>38</v>
      </c>
      <c r="B71" s="211" t="s">
        <v>200</v>
      </c>
      <c r="C71" s="211" t="s">
        <v>216</v>
      </c>
      <c r="D71" s="211" t="s">
        <v>52</v>
      </c>
      <c r="E71" s="211" t="s">
        <v>53</v>
      </c>
      <c r="F71" s="211" t="s">
        <v>54</v>
      </c>
      <c r="G71" s="211" t="s">
        <v>55</v>
      </c>
      <c r="H71" s="211"/>
      <c r="I71" s="211" t="s">
        <v>56</v>
      </c>
      <c r="J71" s="211" t="s">
        <v>57</v>
      </c>
      <c r="K71" s="211">
        <v>0</v>
      </c>
      <c r="L71" s="211">
        <v>0</v>
      </c>
      <c r="M71" s="212">
        <v>-81.28501</v>
      </c>
      <c r="N71" s="212">
        <v>28.873719999999999</v>
      </c>
      <c r="O71" s="211" t="s">
        <v>109</v>
      </c>
      <c r="P71" s="211" t="s">
        <v>59</v>
      </c>
      <c r="Q71" s="211" t="s">
        <v>215</v>
      </c>
      <c r="R71" s="212">
        <v>89.5</v>
      </c>
      <c r="S71" s="212">
        <v>89.5</v>
      </c>
      <c r="T71" s="211" t="s">
        <v>61</v>
      </c>
      <c r="U71" s="211"/>
      <c r="V71" s="211"/>
      <c r="W71" s="211"/>
      <c r="X71" s="211"/>
      <c r="Y71" s="211"/>
      <c r="Z71" s="211" t="s">
        <v>196</v>
      </c>
      <c r="AA71" s="211" t="s">
        <v>63</v>
      </c>
      <c r="AB71" s="211" t="s">
        <v>164</v>
      </c>
      <c r="AC71" s="211" t="s">
        <v>214</v>
      </c>
      <c r="AD71" s="211" t="s">
        <v>213</v>
      </c>
      <c r="AE71" s="211">
        <v>5</v>
      </c>
      <c r="AF71" s="211" t="s">
        <v>161</v>
      </c>
      <c r="AG71" s="211">
        <v>4</v>
      </c>
      <c r="AH71" s="211">
        <v>1400</v>
      </c>
      <c r="AI71" s="211">
        <v>1400</v>
      </c>
      <c r="AJ71" s="211">
        <v>584</v>
      </c>
      <c r="AK71" s="212">
        <v>6.9673540829799999E-2</v>
      </c>
      <c r="AL71" s="213">
        <v>1</v>
      </c>
      <c r="AM71" s="214">
        <f t="shared" si="5"/>
        <v>6.9673540829799999E-2</v>
      </c>
      <c r="AN71" s="214">
        <v>9.3343860000000003</v>
      </c>
      <c r="AO71" s="214">
        <v>1.41794</v>
      </c>
      <c r="AP71" s="214">
        <f t="shared" si="6"/>
        <v>0.65035972409211351</v>
      </c>
      <c r="AQ71" s="214">
        <f t="shared" si="7"/>
        <v>9.8792900484206608E-2</v>
      </c>
      <c r="AR71" s="213">
        <v>0.6</v>
      </c>
      <c r="AS71" s="213">
        <v>0.62</v>
      </c>
      <c r="AT71" s="214">
        <f t="shared" si="8"/>
        <v>0.39021583445526808</v>
      </c>
      <c r="AU71" s="214">
        <f t="shared" si="9"/>
        <v>6.1251598300208099E-2</v>
      </c>
    </row>
    <row r="72" spans="1:47" s="210" customFormat="1">
      <c r="A72" s="211">
        <v>38</v>
      </c>
      <c r="B72" s="211" t="s">
        <v>200</v>
      </c>
      <c r="C72" s="211" t="s">
        <v>216</v>
      </c>
      <c r="D72" s="211" t="s">
        <v>52</v>
      </c>
      <c r="E72" s="211" t="s">
        <v>53</v>
      </c>
      <c r="F72" s="211" t="s">
        <v>54</v>
      </c>
      <c r="G72" s="211" t="s">
        <v>55</v>
      </c>
      <c r="H72" s="211"/>
      <c r="I72" s="211" t="s">
        <v>56</v>
      </c>
      <c r="J72" s="211" t="s">
        <v>57</v>
      </c>
      <c r="K72" s="211">
        <v>0</v>
      </c>
      <c r="L72" s="211">
        <v>0</v>
      </c>
      <c r="M72" s="212">
        <v>-81.28501</v>
      </c>
      <c r="N72" s="212">
        <v>28.873719999999999</v>
      </c>
      <c r="O72" s="211" t="s">
        <v>109</v>
      </c>
      <c r="P72" s="211" t="s">
        <v>59</v>
      </c>
      <c r="Q72" s="211" t="s">
        <v>215</v>
      </c>
      <c r="R72" s="212">
        <v>89.5</v>
      </c>
      <c r="S72" s="212">
        <v>89.5</v>
      </c>
      <c r="T72" s="211" t="s">
        <v>61</v>
      </c>
      <c r="U72" s="211"/>
      <c r="V72" s="211"/>
      <c r="W72" s="211"/>
      <c r="X72" s="211"/>
      <c r="Y72" s="211"/>
      <c r="Z72" s="211" t="s">
        <v>196</v>
      </c>
      <c r="AA72" s="211" t="s">
        <v>63</v>
      </c>
      <c r="AB72" s="211" t="s">
        <v>164</v>
      </c>
      <c r="AC72" s="211" t="s">
        <v>214</v>
      </c>
      <c r="AD72" s="211" t="s">
        <v>213</v>
      </c>
      <c r="AE72" s="211">
        <v>5</v>
      </c>
      <c r="AF72" s="211" t="s">
        <v>189</v>
      </c>
      <c r="AG72" s="211">
        <v>2</v>
      </c>
      <c r="AH72" s="211">
        <v>1200</v>
      </c>
      <c r="AI72" s="211">
        <v>1200</v>
      </c>
      <c r="AJ72" s="211">
        <v>582</v>
      </c>
      <c r="AK72" s="212">
        <v>9.1484990151800005E-3</v>
      </c>
      <c r="AL72" s="213">
        <v>1</v>
      </c>
      <c r="AM72" s="214">
        <f t="shared" si="5"/>
        <v>9.1484990151800005E-3</v>
      </c>
      <c r="AN72" s="214">
        <v>6.5820210000000001</v>
      </c>
      <c r="AO72" s="214">
        <v>1.068346</v>
      </c>
      <c r="AP72" s="214">
        <f t="shared" si="6"/>
        <v>6.0215612636394085E-2</v>
      </c>
      <c r="AQ72" s="214">
        <f t="shared" si="7"/>
        <v>9.7737623288714926E-3</v>
      </c>
      <c r="AR72" s="213">
        <v>0.6</v>
      </c>
      <c r="AS72" s="213">
        <v>0.62</v>
      </c>
      <c r="AT72" s="214">
        <f t="shared" si="8"/>
        <v>3.612936758183645E-2</v>
      </c>
      <c r="AU72" s="214">
        <f t="shared" si="9"/>
        <v>6.0597326439003254E-3</v>
      </c>
    </row>
    <row r="73" spans="1:47" s="210" customFormat="1">
      <c r="A73" s="211">
        <v>38</v>
      </c>
      <c r="B73" s="211" t="s">
        <v>200</v>
      </c>
      <c r="C73" s="211" t="s">
        <v>216</v>
      </c>
      <c r="D73" s="211" t="s">
        <v>52</v>
      </c>
      <c r="E73" s="211" t="s">
        <v>53</v>
      </c>
      <c r="F73" s="211" t="s">
        <v>54</v>
      </c>
      <c r="G73" s="211" t="s">
        <v>55</v>
      </c>
      <c r="H73" s="211"/>
      <c r="I73" s="211" t="s">
        <v>56</v>
      </c>
      <c r="J73" s="211" t="s">
        <v>57</v>
      </c>
      <c r="K73" s="211">
        <v>0</v>
      </c>
      <c r="L73" s="211">
        <v>0</v>
      </c>
      <c r="M73" s="212">
        <v>-81.28501</v>
      </c>
      <c r="N73" s="212">
        <v>28.873719999999999</v>
      </c>
      <c r="O73" s="211" t="s">
        <v>109</v>
      </c>
      <c r="P73" s="211" t="s">
        <v>59</v>
      </c>
      <c r="Q73" s="211" t="s">
        <v>215</v>
      </c>
      <c r="R73" s="212">
        <v>89.5</v>
      </c>
      <c r="S73" s="212">
        <v>89.5</v>
      </c>
      <c r="T73" s="211" t="s">
        <v>61</v>
      </c>
      <c r="U73" s="211"/>
      <c r="V73" s="211"/>
      <c r="W73" s="211"/>
      <c r="X73" s="211"/>
      <c r="Y73" s="211"/>
      <c r="Z73" s="211" t="s">
        <v>196</v>
      </c>
      <c r="AA73" s="211" t="s">
        <v>63</v>
      </c>
      <c r="AB73" s="211" t="s">
        <v>164</v>
      </c>
      <c r="AC73" s="211" t="s">
        <v>214</v>
      </c>
      <c r="AD73" s="211" t="s">
        <v>213</v>
      </c>
      <c r="AE73" s="211">
        <v>5</v>
      </c>
      <c r="AF73" s="211" t="s">
        <v>180</v>
      </c>
      <c r="AG73" s="211">
        <v>11</v>
      </c>
      <c r="AH73" s="211">
        <v>4340</v>
      </c>
      <c r="AI73" s="211">
        <v>4340</v>
      </c>
      <c r="AJ73" s="211">
        <v>591</v>
      </c>
      <c r="AK73" s="212">
        <v>0.44340294699900001</v>
      </c>
      <c r="AL73" s="213">
        <v>1</v>
      </c>
      <c r="AM73" s="214">
        <f t="shared" si="5"/>
        <v>0.44340294699900001</v>
      </c>
      <c r="AN73" s="214">
        <v>2.2688229999999998</v>
      </c>
      <c r="AO73" s="214">
        <v>9.1038999999999995E-2</v>
      </c>
      <c r="AP73" s="214">
        <f t="shared" si="6"/>
        <v>1.0060028044191121</v>
      </c>
      <c r="AQ73" s="214">
        <f t="shared" si="7"/>
        <v>4.0366960891841962E-2</v>
      </c>
      <c r="AR73" s="213">
        <v>0.6</v>
      </c>
      <c r="AS73" s="213">
        <v>0.62</v>
      </c>
      <c r="AT73" s="214">
        <f t="shared" si="8"/>
        <v>0.60360168265146719</v>
      </c>
      <c r="AU73" s="214">
        <f t="shared" si="9"/>
        <v>2.5027515752942014E-2</v>
      </c>
    </row>
    <row r="74" spans="1:47" s="210" customFormat="1">
      <c r="A74" s="211">
        <v>38</v>
      </c>
      <c r="B74" s="211" t="s">
        <v>200</v>
      </c>
      <c r="C74" s="211" t="s">
        <v>216</v>
      </c>
      <c r="D74" s="211" t="s">
        <v>52</v>
      </c>
      <c r="E74" s="211" t="s">
        <v>53</v>
      </c>
      <c r="F74" s="211" t="s">
        <v>54</v>
      </c>
      <c r="G74" s="211" t="s">
        <v>55</v>
      </c>
      <c r="H74" s="211"/>
      <c r="I74" s="211" t="s">
        <v>56</v>
      </c>
      <c r="J74" s="211" t="s">
        <v>57</v>
      </c>
      <c r="K74" s="211">
        <v>0</v>
      </c>
      <c r="L74" s="211">
        <v>0</v>
      </c>
      <c r="M74" s="212">
        <v>-81.28501</v>
      </c>
      <c r="N74" s="212">
        <v>28.873719999999999</v>
      </c>
      <c r="O74" s="211" t="s">
        <v>109</v>
      </c>
      <c r="P74" s="211" t="s">
        <v>59</v>
      </c>
      <c r="Q74" s="211" t="s">
        <v>215</v>
      </c>
      <c r="R74" s="212">
        <v>89.5</v>
      </c>
      <c r="S74" s="212">
        <v>89.5</v>
      </c>
      <c r="T74" s="211" t="s">
        <v>61</v>
      </c>
      <c r="U74" s="211"/>
      <c r="V74" s="211"/>
      <c r="W74" s="211"/>
      <c r="X74" s="211"/>
      <c r="Y74" s="211"/>
      <c r="Z74" s="211" t="s">
        <v>196</v>
      </c>
      <c r="AA74" s="211" t="s">
        <v>63</v>
      </c>
      <c r="AB74" s="211" t="s">
        <v>164</v>
      </c>
      <c r="AC74" s="211" t="s">
        <v>214</v>
      </c>
      <c r="AD74" s="211" t="s">
        <v>213</v>
      </c>
      <c r="AE74" s="211">
        <v>5</v>
      </c>
      <c r="AF74" s="211" t="s">
        <v>161</v>
      </c>
      <c r="AG74" s="211">
        <v>4</v>
      </c>
      <c r="AH74" s="211">
        <v>8140</v>
      </c>
      <c r="AI74" s="211">
        <v>8140</v>
      </c>
      <c r="AJ74" s="211">
        <v>584</v>
      </c>
      <c r="AK74" s="212">
        <v>1.1249580188399999</v>
      </c>
      <c r="AL74" s="213">
        <v>1</v>
      </c>
      <c r="AM74" s="214">
        <f t="shared" si="5"/>
        <v>1.1249580188399999</v>
      </c>
      <c r="AN74" s="214">
        <v>9.3343860000000003</v>
      </c>
      <c r="AO74" s="214">
        <v>1.41794</v>
      </c>
      <c r="AP74" s="214">
        <f t="shared" si="6"/>
        <v>10.500792381647832</v>
      </c>
      <c r="AQ74" s="214">
        <f t="shared" si="7"/>
        <v>1.5951229732339895</v>
      </c>
      <c r="AR74" s="213">
        <v>0.6</v>
      </c>
      <c r="AS74" s="213">
        <v>0.62</v>
      </c>
      <c r="AT74" s="214">
        <f t="shared" si="8"/>
        <v>6.3004754289886993</v>
      </c>
      <c r="AU74" s="214">
        <f t="shared" si="9"/>
        <v>0.98897624340507351</v>
      </c>
    </row>
    <row r="75" spans="1:47" s="210" customFormat="1">
      <c r="A75" s="211">
        <v>38</v>
      </c>
      <c r="B75" s="211" t="s">
        <v>200</v>
      </c>
      <c r="C75" s="211" t="s">
        <v>216</v>
      </c>
      <c r="D75" s="211" t="s">
        <v>52</v>
      </c>
      <c r="E75" s="211" t="s">
        <v>53</v>
      </c>
      <c r="F75" s="211" t="s">
        <v>54</v>
      </c>
      <c r="G75" s="211" t="s">
        <v>55</v>
      </c>
      <c r="H75" s="211"/>
      <c r="I75" s="211" t="s">
        <v>56</v>
      </c>
      <c r="J75" s="211" t="s">
        <v>57</v>
      </c>
      <c r="K75" s="211">
        <v>0</v>
      </c>
      <c r="L75" s="211">
        <v>0</v>
      </c>
      <c r="M75" s="212">
        <v>-81.28501</v>
      </c>
      <c r="N75" s="212">
        <v>28.873719999999999</v>
      </c>
      <c r="O75" s="211" t="s">
        <v>109</v>
      </c>
      <c r="P75" s="211" t="s">
        <v>59</v>
      </c>
      <c r="Q75" s="211" t="s">
        <v>215</v>
      </c>
      <c r="R75" s="212">
        <v>89.5</v>
      </c>
      <c r="S75" s="212">
        <v>89.5</v>
      </c>
      <c r="T75" s="211" t="s">
        <v>61</v>
      </c>
      <c r="U75" s="211"/>
      <c r="V75" s="211"/>
      <c r="W75" s="211"/>
      <c r="X75" s="211"/>
      <c r="Y75" s="211"/>
      <c r="Z75" s="211" t="s">
        <v>196</v>
      </c>
      <c r="AA75" s="211" t="s">
        <v>63</v>
      </c>
      <c r="AB75" s="211" t="s">
        <v>164</v>
      </c>
      <c r="AC75" s="211" t="s">
        <v>214</v>
      </c>
      <c r="AD75" s="211" t="s">
        <v>213</v>
      </c>
      <c r="AE75" s="211">
        <v>5</v>
      </c>
      <c r="AF75" s="211" t="s">
        <v>161</v>
      </c>
      <c r="AG75" s="211">
        <v>4</v>
      </c>
      <c r="AH75" s="211">
        <v>8140</v>
      </c>
      <c r="AI75" s="211">
        <v>8140</v>
      </c>
      <c r="AJ75" s="211">
        <v>584</v>
      </c>
      <c r="AK75" s="212">
        <v>6.1271706467499996E-5</v>
      </c>
      <c r="AL75" s="213">
        <v>1</v>
      </c>
      <c r="AM75" s="214">
        <f t="shared" si="5"/>
        <v>6.1271706467499996E-5</v>
      </c>
      <c r="AN75" s="214">
        <v>9.3343860000000003</v>
      </c>
      <c r="AO75" s="214">
        <v>1.41794</v>
      </c>
      <c r="AP75" s="214">
        <f t="shared" si="6"/>
        <v>5.7193375904634146E-4</v>
      </c>
      <c r="AQ75" s="214">
        <f t="shared" si="7"/>
        <v>8.6879603468526946E-5</v>
      </c>
      <c r="AR75" s="213">
        <v>0.6</v>
      </c>
      <c r="AS75" s="213">
        <v>0.62</v>
      </c>
      <c r="AT75" s="214">
        <f t="shared" si="8"/>
        <v>3.4316025542780484E-4</v>
      </c>
      <c r="AU75" s="214">
        <f t="shared" si="9"/>
        <v>5.3865354150486708E-5</v>
      </c>
    </row>
    <row r="76" spans="1:47" s="210" customFormat="1">
      <c r="A76" s="211">
        <v>38</v>
      </c>
      <c r="B76" s="211" t="s">
        <v>200</v>
      </c>
      <c r="C76" s="211" t="s">
        <v>216</v>
      </c>
      <c r="D76" s="211" t="s">
        <v>52</v>
      </c>
      <c r="E76" s="211" t="s">
        <v>53</v>
      </c>
      <c r="F76" s="211" t="s">
        <v>54</v>
      </c>
      <c r="G76" s="211" t="s">
        <v>55</v>
      </c>
      <c r="H76" s="211"/>
      <c r="I76" s="211" t="s">
        <v>56</v>
      </c>
      <c r="J76" s="211" t="s">
        <v>57</v>
      </c>
      <c r="K76" s="211">
        <v>0</v>
      </c>
      <c r="L76" s="211">
        <v>0</v>
      </c>
      <c r="M76" s="212">
        <v>-81.28501</v>
      </c>
      <c r="N76" s="212">
        <v>28.873719999999999</v>
      </c>
      <c r="O76" s="211" t="s">
        <v>109</v>
      </c>
      <c r="P76" s="211" t="s">
        <v>59</v>
      </c>
      <c r="Q76" s="211" t="s">
        <v>215</v>
      </c>
      <c r="R76" s="212">
        <v>89.5</v>
      </c>
      <c r="S76" s="212">
        <v>89.5</v>
      </c>
      <c r="T76" s="211" t="s">
        <v>61</v>
      </c>
      <c r="U76" s="211"/>
      <c r="V76" s="211"/>
      <c r="W76" s="211"/>
      <c r="X76" s="211"/>
      <c r="Y76" s="211"/>
      <c r="Z76" s="211" t="s">
        <v>196</v>
      </c>
      <c r="AA76" s="211" t="s">
        <v>63</v>
      </c>
      <c r="AB76" s="211" t="s">
        <v>164</v>
      </c>
      <c r="AC76" s="211" t="s">
        <v>214</v>
      </c>
      <c r="AD76" s="211" t="s">
        <v>213</v>
      </c>
      <c r="AE76" s="211">
        <v>5</v>
      </c>
      <c r="AF76" s="211" t="s">
        <v>189</v>
      </c>
      <c r="AG76" s="211">
        <v>2</v>
      </c>
      <c r="AH76" s="211">
        <v>1200</v>
      </c>
      <c r="AI76" s="211">
        <v>1200</v>
      </c>
      <c r="AJ76" s="211">
        <v>582</v>
      </c>
      <c r="AK76" s="212">
        <v>5.51396101081E-2</v>
      </c>
      <c r="AL76" s="213">
        <v>1</v>
      </c>
      <c r="AM76" s="214">
        <f t="shared" si="5"/>
        <v>5.51396101081E-2</v>
      </c>
      <c r="AN76" s="214">
        <v>6.5820210000000001</v>
      </c>
      <c r="AO76" s="214">
        <v>1.068346</v>
      </c>
      <c r="AP76" s="214">
        <f t="shared" si="6"/>
        <v>0.36293007166332647</v>
      </c>
      <c r="AQ76" s="214">
        <f t="shared" si="7"/>
        <v>5.8908181900548202E-2</v>
      </c>
      <c r="AR76" s="213">
        <v>0.6</v>
      </c>
      <c r="AS76" s="213">
        <v>0.62</v>
      </c>
      <c r="AT76" s="214">
        <f t="shared" si="8"/>
        <v>0.21775804299799587</v>
      </c>
      <c r="AU76" s="214">
        <f t="shared" si="9"/>
        <v>3.6523072778339882E-2</v>
      </c>
    </row>
    <row r="77" spans="1:47" s="210" customFormat="1">
      <c r="A77" s="211">
        <v>38</v>
      </c>
      <c r="B77" s="211" t="s">
        <v>200</v>
      </c>
      <c r="C77" s="211" t="s">
        <v>216</v>
      </c>
      <c r="D77" s="211" t="s">
        <v>52</v>
      </c>
      <c r="E77" s="211" t="s">
        <v>53</v>
      </c>
      <c r="F77" s="211" t="s">
        <v>54</v>
      </c>
      <c r="G77" s="211" t="s">
        <v>55</v>
      </c>
      <c r="H77" s="211"/>
      <c r="I77" s="211" t="s">
        <v>56</v>
      </c>
      <c r="J77" s="211" t="s">
        <v>57</v>
      </c>
      <c r="K77" s="211">
        <v>0</v>
      </c>
      <c r="L77" s="211">
        <v>0</v>
      </c>
      <c r="M77" s="212">
        <v>-81.28501</v>
      </c>
      <c r="N77" s="212">
        <v>28.873719999999999</v>
      </c>
      <c r="O77" s="211" t="s">
        <v>109</v>
      </c>
      <c r="P77" s="211" t="s">
        <v>59</v>
      </c>
      <c r="Q77" s="211" t="s">
        <v>215</v>
      </c>
      <c r="R77" s="212">
        <v>89.5</v>
      </c>
      <c r="S77" s="212">
        <v>89.5</v>
      </c>
      <c r="T77" s="211" t="s">
        <v>61</v>
      </c>
      <c r="U77" s="211"/>
      <c r="V77" s="211"/>
      <c r="W77" s="211"/>
      <c r="X77" s="211"/>
      <c r="Y77" s="211"/>
      <c r="Z77" s="211" t="s">
        <v>196</v>
      </c>
      <c r="AA77" s="211" t="s">
        <v>63</v>
      </c>
      <c r="AB77" s="211" t="s">
        <v>164</v>
      </c>
      <c r="AC77" s="211" t="s">
        <v>214</v>
      </c>
      <c r="AD77" s="211" t="s">
        <v>213</v>
      </c>
      <c r="AE77" s="211">
        <v>5</v>
      </c>
      <c r="AF77" s="211" t="s">
        <v>189</v>
      </c>
      <c r="AG77" s="211">
        <v>2</v>
      </c>
      <c r="AH77" s="211">
        <v>1200</v>
      </c>
      <c r="AI77" s="211">
        <v>1200</v>
      </c>
      <c r="AJ77" s="211">
        <v>582</v>
      </c>
      <c r="AK77" s="212">
        <v>0.25585149798599999</v>
      </c>
      <c r="AL77" s="213">
        <v>1</v>
      </c>
      <c r="AM77" s="214">
        <f t="shared" si="5"/>
        <v>0.25585149798599999</v>
      </c>
      <c r="AN77" s="214">
        <v>6.5820210000000001</v>
      </c>
      <c r="AO77" s="214">
        <v>1.068346</v>
      </c>
      <c r="AP77" s="214">
        <f t="shared" si="6"/>
        <v>1.6840199326253096</v>
      </c>
      <c r="AQ77" s="214">
        <f t="shared" si="7"/>
        <v>0.27333792446735117</v>
      </c>
      <c r="AR77" s="213">
        <v>0.6</v>
      </c>
      <c r="AS77" s="213">
        <v>0.62</v>
      </c>
      <c r="AT77" s="214">
        <f t="shared" si="8"/>
        <v>1.0104119595751857</v>
      </c>
      <c r="AU77" s="214">
        <f t="shared" si="9"/>
        <v>0.16946951316975772</v>
      </c>
    </row>
    <row r="78" spans="1:47" s="210" customFormat="1">
      <c r="A78" s="211">
        <v>38</v>
      </c>
      <c r="B78" s="211" t="s">
        <v>200</v>
      </c>
      <c r="C78" s="211" t="s">
        <v>216</v>
      </c>
      <c r="D78" s="211" t="s">
        <v>52</v>
      </c>
      <c r="E78" s="211" t="s">
        <v>53</v>
      </c>
      <c r="F78" s="211" t="s">
        <v>54</v>
      </c>
      <c r="G78" s="211" t="s">
        <v>55</v>
      </c>
      <c r="H78" s="211"/>
      <c r="I78" s="211" t="s">
        <v>56</v>
      </c>
      <c r="J78" s="211" t="s">
        <v>57</v>
      </c>
      <c r="K78" s="211">
        <v>0</v>
      </c>
      <c r="L78" s="211">
        <v>0</v>
      </c>
      <c r="M78" s="212">
        <v>-81.28501</v>
      </c>
      <c r="N78" s="212">
        <v>28.873719999999999</v>
      </c>
      <c r="O78" s="211" t="s">
        <v>109</v>
      </c>
      <c r="P78" s="211" t="s">
        <v>59</v>
      </c>
      <c r="Q78" s="211" t="s">
        <v>215</v>
      </c>
      <c r="R78" s="212">
        <v>89.5</v>
      </c>
      <c r="S78" s="212">
        <v>89.5</v>
      </c>
      <c r="T78" s="211" t="s">
        <v>61</v>
      </c>
      <c r="U78" s="211"/>
      <c r="V78" s="211"/>
      <c r="W78" s="211"/>
      <c r="X78" s="211"/>
      <c r="Y78" s="211"/>
      <c r="Z78" s="211" t="s">
        <v>196</v>
      </c>
      <c r="AA78" s="211" t="s">
        <v>63</v>
      </c>
      <c r="AB78" s="211" t="s">
        <v>164</v>
      </c>
      <c r="AC78" s="211" t="s">
        <v>214</v>
      </c>
      <c r="AD78" s="211" t="s">
        <v>213</v>
      </c>
      <c r="AE78" s="211">
        <v>5</v>
      </c>
      <c r="AF78" s="211" t="s">
        <v>161</v>
      </c>
      <c r="AG78" s="211">
        <v>4</v>
      </c>
      <c r="AH78" s="211">
        <v>8140</v>
      </c>
      <c r="AI78" s="211">
        <v>8140</v>
      </c>
      <c r="AJ78" s="211">
        <v>584</v>
      </c>
      <c r="AK78" s="212">
        <v>5.8959114030099997E-3</v>
      </c>
      <c r="AL78" s="213">
        <v>1</v>
      </c>
      <c r="AM78" s="214">
        <f t="shared" si="5"/>
        <v>5.8959114030099997E-3</v>
      </c>
      <c r="AN78" s="214">
        <v>9.3343860000000003</v>
      </c>
      <c r="AO78" s="214">
        <v>1.41794</v>
      </c>
      <c r="AP78" s="214">
        <f t="shared" si="6"/>
        <v>5.5034712857496899E-2</v>
      </c>
      <c r="AQ78" s="214">
        <f t="shared" si="7"/>
        <v>8.3600486147839981E-3</v>
      </c>
      <c r="AR78" s="213">
        <v>0.6</v>
      </c>
      <c r="AS78" s="213">
        <v>0.62</v>
      </c>
      <c r="AT78" s="214">
        <f t="shared" si="8"/>
        <v>3.3020827714498137E-2</v>
      </c>
      <c r="AU78" s="214">
        <f t="shared" si="9"/>
        <v>5.1832301411660784E-3</v>
      </c>
    </row>
    <row r="79" spans="1:47" s="210" customFormat="1">
      <c r="A79" s="211">
        <v>38</v>
      </c>
      <c r="B79" s="211" t="s">
        <v>200</v>
      </c>
      <c r="C79" s="211" t="s">
        <v>216</v>
      </c>
      <c r="D79" s="211" t="s">
        <v>52</v>
      </c>
      <c r="E79" s="211" t="s">
        <v>53</v>
      </c>
      <c r="F79" s="211" t="s">
        <v>54</v>
      </c>
      <c r="G79" s="211" t="s">
        <v>55</v>
      </c>
      <c r="H79" s="211"/>
      <c r="I79" s="211" t="s">
        <v>56</v>
      </c>
      <c r="J79" s="211" t="s">
        <v>57</v>
      </c>
      <c r="K79" s="211">
        <v>0</v>
      </c>
      <c r="L79" s="211">
        <v>0</v>
      </c>
      <c r="M79" s="212">
        <v>-81.28501</v>
      </c>
      <c r="N79" s="212">
        <v>28.873719999999999</v>
      </c>
      <c r="O79" s="211" t="s">
        <v>109</v>
      </c>
      <c r="P79" s="211" t="s">
        <v>59</v>
      </c>
      <c r="Q79" s="211" t="s">
        <v>215</v>
      </c>
      <c r="R79" s="212">
        <v>89.5</v>
      </c>
      <c r="S79" s="212">
        <v>89.5</v>
      </c>
      <c r="T79" s="211" t="s">
        <v>61</v>
      </c>
      <c r="U79" s="211"/>
      <c r="V79" s="211"/>
      <c r="W79" s="211"/>
      <c r="X79" s="211"/>
      <c r="Y79" s="211"/>
      <c r="Z79" s="211" t="s">
        <v>196</v>
      </c>
      <c r="AA79" s="211" t="s">
        <v>63</v>
      </c>
      <c r="AB79" s="211" t="s">
        <v>164</v>
      </c>
      <c r="AC79" s="211" t="s">
        <v>214</v>
      </c>
      <c r="AD79" s="211" t="s">
        <v>187</v>
      </c>
      <c r="AE79" s="211">
        <v>4</v>
      </c>
      <c r="AF79" s="211" t="s">
        <v>161</v>
      </c>
      <c r="AG79" s="211">
        <v>4</v>
      </c>
      <c r="AH79" s="211">
        <v>8140</v>
      </c>
      <c r="AI79" s="211">
        <v>8140</v>
      </c>
      <c r="AJ79" s="211">
        <v>564</v>
      </c>
      <c r="AK79" s="212">
        <v>2.4138239077399998E-2</v>
      </c>
      <c r="AL79" s="213">
        <v>1</v>
      </c>
      <c r="AM79" s="214">
        <f t="shared" si="5"/>
        <v>2.4138239077399998E-2</v>
      </c>
      <c r="AN79" s="214">
        <v>11.39</v>
      </c>
      <c r="AO79" s="214">
        <v>1.78</v>
      </c>
      <c r="AP79" s="214">
        <f t="shared" si="6"/>
        <v>0.27493454309158599</v>
      </c>
      <c r="AQ79" s="214">
        <f t="shared" si="7"/>
        <v>4.2966065557772E-2</v>
      </c>
      <c r="AR79" s="213">
        <v>0.99</v>
      </c>
      <c r="AS79" s="213">
        <v>0.98</v>
      </c>
      <c r="AT79" s="214">
        <f t="shared" si="8"/>
        <v>0.27218519766067012</v>
      </c>
      <c r="AU79" s="214">
        <f t="shared" si="9"/>
        <v>4.2106744246616562E-2</v>
      </c>
    </row>
    <row r="80" spans="1:47" s="210" customFormat="1">
      <c r="A80" s="211">
        <v>38</v>
      </c>
      <c r="B80" s="211" t="s">
        <v>200</v>
      </c>
      <c r="C80" s="211" t="s">
        <v>216</v>
      </c>
      <c r="D80" s="211" t="s">
        <v>52</v>
      </c>
      <c r="E80" s="211" t="s">
        <v>53</v>
      </c>
      <c r="F80" s="211" t="s">
        <v>54</v>
      </c>
      <c r="G80" s="211" t="s">
        <v>55</v>
      </c>
      <c r="H80" s="211"/>
      <c r="I80" s="211" t="s">
        <v>56</v>
      </c>
      <c r="J80" s="211" t="s">
        <v>57</v>
      </c>
      <c r="K80" s="211">
        <v>0</v>
      </c>
      <c r="L80" s="211">
        <v>0</v>
      </c>
      <c r="M80" s="212">
        <v>-81.28501</v>
      </c>
      <c r="N80" s="212">
        <v>28.873719999999999</v>
      </c>
      <c r="O80" s="211" t="s">
        <v>109</v>
      </c>
      <c r="P80" s="211" t="s">
        <v>59</v>
      </c>
      <c r="Q80" s="211" t="s">
        <v>215</v>
      </c>
      <c r="R80" s="212">
        <v>89.5</v>
      </c>
      <c r="S80" s="212">
        <v>89.5</v>
      </c>
      <c r="T80" s="211" t="s">
        <v>61</v>
      </c>
      <c r="U80" s="211"/>
      <c r="V80" s="211"/>
      <c r="W80" s="211"/>
      <c r="X80" s="211"/>
      <c r="Y80" s="211"/>
      <c r="Z80" s="211" t="s">
        <v>196</v>
      </c>
      <c r="AA80" s="211" t="s">
        <v>63</v>
      </c>
      <c r="AB80" s="211" t="s">
        <v>164</v>
      </c>
      <c r="AC80" s="211" t="s">
        <v>214</v>
      </c>
      <c r="AD80" s="211" t="s">
        <v>213</v>
      </c>
      <c r="AE80" s="211">
        <v>5</v>
      </c>
      <c r="AF80" s="211" t="s">
        <v>161</v>
      </c>
      <c r="AG80" s="211">
        <v>4</v>
      </c>
      <c r="AH80" s="211">
        <v>8140</v>
      </c>
      <c r="AI80" s="211">
        <v>8140</v>
      </c>
      <c r="AJ80" s="211">
        <v>584</v>
      </c>
      <c r="AK80" s="212">
        <v>8.8362245351700004</v>
      </c>
      <c r="AL80" s="213">
        <v>1</v>
      </c>
      <c r="AM80" s="214">
        <f t="shared" si="5"/>
        <v>8.8362245351700004</v>
      </c>
      <c r="AN80" s="214">
        <v>9.3343860000000003</v>
      </c>
      <c r="AO80" s="214">
        <v>1.41794</v>
      </c>
      <c r="AP80" s="214">
        <f t="shared" si="6"/>
        <v>82.480730593947357</v>
      </c>
      <c r="AQ80" s="214">
        <f t="shared" si="7"/>
        <v>12.52923621739895</v>
      </c>
      <c r="AR80" s="213">
        <v>0.6</v>
      </c>
      <c r="AS80" s="213">
        <v>0.62</v>
      </c>
      <c r="AT80" s="214">
        <f t="shared" si="8"/>
        <v>49.488438356368412</v>
      </c>
      <c r="AU80" s="214">
        <f t="shared" si="9"/>
        <v>7.7681264547873488</v>
      </c>
    </row>
    <row r="81" spans="1:47" s="210" customFormat="1">
      <c r="A81" s="211">
        <v>38</v>
      </c>
      <c r="B81" s="211" t="s">
        <v>200</v>
      </c>
      <c r="C81" s="211" t="s">
        <v>216</v>
      </c>
      <c r="D81" s="211" t="s">
        <v>52</v>
      </c>
      <c r="E81" s="211" t="s">
        <v>53</v>
      </c>
      <c r="F81" s="211" t="s">
        <v>54</v>
      </c>
      <c r="G81" s="211" t="s">
        <v>55</v>
      </c>
      <c r="H81" s="211"/>
      <c r="I81" s="211" t="s">
        <v>56</v>
      </c>
      <c r="J81" s="211" t="s">
        <v>57</v>
      </c>
      <c r="K81" s="211">
        <v>0</v>
      </c>
      <c r="L81" s="211">
        <v>0</v>
      </c>
      <c r="M81" s="212">
        <v>-81.28501</v>
      </c>
      <c r="N81" s="212">
        <v>28.873719999999999</v>
      </c>
      <c r="O81" s="211" t="s">
        <v>109</v>
      </c>
      <c r="P81" s="211" t="s">
        <v>59</v>
      </c>
      <c r="Q81" s="211" t="s">
        <v>215</v>
      </c>
      <c r="R81" s="212">
        <v>89.5</v>
      </c>
      <c r="S81" s="212">
        <v>89.5</v>
      </c>
      <c r="T81" s="211" t="s">
        <v>61</v>
      </c>
      <c r="U81" s="211"/>
      <c r="V81" s="211"/>
      <c r="W81" s="211"/>
      <c r="X81" s="211"/>
      <c r="Y81" s="211"/>
      <c r="Z81" s="211" t="s">
        <v>196</v>
      </c>
      <c r="AA81" s="211" t="s">
        <v>63</v>
      </c>
      <c r="AB81" s="211" t="s">
        <v>164</v>
      </c>
      <c r="AC81" s="211" t="s">
        <v>214</v>
      </c>
      <c r="AD81" s="211" t="s">
        <v>213</v>
      </c>
      <c r="AE81" s="211">
        <v>5</v>
      </c>
      <c r="AF81" s="211" t="s">
        <v>161</v>
      </c>
      <c r="AG81" s="211">
        <v>4</v>
      </c>
      <c r="AH81" s="211">
        <v>8140</v>
      </c>
      <c r="AI81" s="211">
        <v>8140</v>
      </c>
      <c r="AJ81" s="211">
        <v>584</v>
      </c>
      <c r="AK81" s="212">
        <v>1.9881453482700001E-5</v>
      </c>
      <c r="AL81" s="213">
        <v>1</v>
      </c>
      <c r="AM81" s="214">
        <f t="shared" si="5"/>
        <v>1.9881453482700001E-5</v>
      </c>
      <c r="AN81" s="214">
        <v>9.3343860000000003</v>
      </c>
      <c r="AO81" s="214">
        <v>1.41794</v>
      </c>
      <c r="AP81" s="214">
        <f t="shared" si="6"/>
        <v>1.8558116104856615E-4</v>
      </c>
      <c r="AQ81" s="214">
        <f t="shared" si="7"/>
        <v>2.819070815125964E-5</v>
      </c>
      <c r="AR81" s="213">
        <v>0.6</v>
      </c>
      <c r="AS81" s="213">
        <v>0.62</v>
      </c>
      <c r="AT81" s="214">
        <f t="shared" si="8"/>
        <v>1.1134869662913969E-4</v>
      </c>
      <c r="AU81" s="214">
        <f t="shared" si="9"/>
        <v>1.7478239053780976E-5</v>
      </c>
    </row>
    <row r="82" spans="1:47" s="210" customFormat="1">
      <c r="A82" s="211">
        <v>38</v>
      </c>
      <c r="B82" s="211" t="s">
        <v>200</v>
      </c>
      <c r="C82" s="211" t="s">
        <v>216</v>
      </c>
      <c r="D82" s="211" t="s">
        <v>52</v>
      </c>
      <c r="E82" s="211" t="s">
        <v>53</v>
      </c>
      <c r="F82" s="211" t="s">
        <v>54</v>
      </c>
      <c r="G82" s="211" t="s">
        <v>55</v>
      </c>
      <c r="H82" s="211"/>
      <c r="I82" s="211" t="s">
        <v>56</v>
      </c>
      <c r="J82" s="211" t="s">
        <v>57</v>
      </c>
      <c r="K82" s="211">
        <v>0</v>
      </c>
      <c r="L82" s="211">
        <v>0</v>
      </c>
      <c r="M82" s="212">
        <v>-81.28501</v>
      </c>
      <c r="N82" s="212">
        <v>28.873719999999999</v>
      </c>
      <c r="O82" s="211" t="s">
        <v>109</v>
      </c>
      <c r="P82" s="211" t="s">
        <v>59</v>
      </c>
      <c r="Q82" s="211" t="s">
        <v>215</v>
      </c>
      <c r="R82" s="212">
        <v>89.5</v>
      </c>
      <c r="S82" s="212">
        <v>89.5</v>
      </c>
      <c r="T82" s="211" t="s">
        <v>61</v>
      </c>
      <c r="U82" s="211"/>
      <c r="V82" s="211"/>
      <c r="W82" s="211"/>
      <c r="X82" s="211"/>
      <c r="Y82" s="211"/>
      <c r="Z82" s="211" t="s">
        <v>196</v>
      </c>
      <c r="AA82" s="211" t="s">
        <v>63</v>
      </c>
      <c r="AB82" s="211" t="s">
        <v>164</v>
      </c>
      <c r="AC82" s="211" t="s">
        <v>214</v>
      </c>
      <c r="AD82" s="211" t="s">
        <v>213</v>
      </c>
      <c r="AE82" s="211">
        <v>5</v>
      </c>
      <c r="AF82" s="211" t="s">
        <v>161</v>
      </c>
      <c r="AG82" s="211">
        <v>4</v>
      </c>
      <c r="AH82" s="211">
        <v>8140</v>
      </c>
      <c r="AI82" s="211">
        <v>8140</v>
      </c>
      <c r="AJ82" s="211">
        <v>584</v>
      </c>
      <c r="AK82" s="212">
        <v>2.9805480297499998E-4</v>
      </c>
      <c r="AL82" s="213">
        <v>1</v>
      </c>
      <c r="AM82" s="214">
        <f t="shared" si="5"/>
        <v>2.9805480297499998E-4</v>
      </c>
      <c r="AN82" s="214">
        <v>9.3343860000000003</v>
      </c>
      <c r="AO82" s="214">
        <v>1.41794</v>
      </c>
      <c r="AP82" s="214">
        <f t="shared" si="6"/>
        <v>2.7821585801225983E-3</v>
      </c>
      <c r="AQ82" s="214">
        <f t="shared" si="7"/>
        <v>4.2262382733037148E-4</v>
      </c>
      <c r="AR82" s="213">
        <v>0.6</v>
      </c>
      <c r="AS82" s="213">
        <v>0.62</v>
      </c>
      <c r="AT82" s="214">
        <f t="shared" si="8"/>
        <v>1.669295148073559E-3</v>
      </c>
      <c r="AU82" s="214">
        <f t="shared" si="9"/>
        <v>2.6202677294483032E-4</v>
      </c>
    </row>
    <row r="83" spans="1:47" s="210" customFormat="1">
      <c r="A83" s="211">
        <v>38</v>
      </c>
      <c r="B83" s="211" t="s">
        <v>200</v>
      </c>
      <c r="C83" s="211" t="s">
        <v>216</v>
      </c>
      <c r="D83" s="211" t="s">
        <v>52</v>
      </c>
      <c r="E83" s="211" t="s">
        <v>53</v>
      </c>
      <c r="F83" s="211" t="s">
        <v>54</v>
      </c>
      <c r="G83" s="211" t="s">
        <v>55</v>
      </c>
      <c r="H83" s="211"/>
      <c r="I83" s="211" t="s">
        <v>56</v>
      </c>
      <c r="J83" s="211" t="s">
        <v>57</v>
      </c>
      <c r="K83" s="211">
        <v>0</v>
      </c>
      <c r="L83" s="211">
        <v>0</v>
      </c>
      <c r="M83" s="212">
        <v>-81.28501</v>
      </c>
      <c r="N83" s="212">
        <v>28.873719999999999</v>
      </c>
      <c r="O83" s="211" t="s">
        <v>109</v>
      </c>
      <c r="P83" s="211" t="s">
        <v>59</v>
      </c>
      <c r="Q83" s="211" t="s">
        <v>215</v>
      </c>
      <c r="R83" s="212">
        <v>89.5</v>
      </c>
      <c r="S83" s="212">
        <v>89.5</v>
      </c>
      <c r="T83" s="211" t="s">
        <v>61</v>
      </c>
      <c r="U83" s="211"/>
      <c r="V83" s="211"/>
      <c r="W83" s="211"/>
      <c r="X83" s="211"/>
      <c r="Y83" s="211"/>
      <c r="Z83" s="211" t="s">
        <v>196</v>
      </c>
      <c r="AA83" s="211" t="s">
        <v>63</v>
      </c>
      <c r="AB83" s="211" t="s">
        <v>164</v>
      </c>
      <c r="AC83" s="211" t="s">
        <v>214</v>
      </c>
      <c r="AD83" s="211" t="s">
        <v>187</v>
      </c>
      <c r="AE83" s="211">
        <v>4</v>
      </c>
      <c r="AF83" s="211" t="s">
        <v>161</v>
      </c>
      <c r="AG83" s="211">
        <v>4</v>
      </c>
      <c r="AH83" s="211">
        <v>8140</v>
      </c>
      <c r="AI83" s="211">
        <v>8140</v>
      </c>
      <c r="AJ83" s="211">
        <v>564</v>
      </c>
      <c r="AK83" s="212">
        <v>3.4458359285400003E-5</v>
      </c>
      <c r="AL83" s="213">
        <v>1</v>
      </c>
      <c r="AM83" s="214">
        <f t="shared" si="5"/>
        <v>3.4458359285400003E-5</v>
      </c>
      <c r="AN83" s="214">
        <v>11.39</v>
      </c>
      <c r="AO83" s="214">
        <v>1.78</v>
      </c>
      <c r="AP83" s="214">
        <f t="shared" si="6"/>
        <v>3.9248071226070605E-4</v>
      </c>
      <c r="AQ83" s="214">
        <f t="shared" si="7"/>
        <v>6.1335879528012007E-5</v>
      </c>
      <c r="AR83" s="213">
        <v>0.99</v>
      </c>
      <c r="AS83" s="213">
        <v>0.98</v>
      </c>
      <c r="AT83" s="214">
        <f t="shared" si="8"/>
        <v>3.8855590513809898E-4</v>
      </c>
      <c r="AU83" s="214">
        <f t="shared" si="9"/>
        <v>6.0109161937451767E-5</v>
      </c>
    </row>
    <row r="84" spans="1:47" s="210" customFormat="1">
      <c r="A84" s="211">
        <v>38</v>
      </c>
      <c r="B84" s="211" t="s">
        <v>200</v>
      </c>
      <c r="C84" s="211" t="s">
        <v>216</v>
      </c>
      <c r="D84" s="211" t="s">
        <v>52</v>
      </c>
      <c r="E84" s="211" t="s">
        <v>53</v>
      </c>
      <c r="F84" s="211" t="s">
        <v>54</v>
      </c>
      <c r="G84" s="211" t="s">
        <v>55</v>
      </c>
      <c r="H84" s="211"/>
      <c r="I84" s="211" t="s">
        <v>56</v>
      </c>
      <c r="J84" s="211" t="s">
        <v>57</v>
      </c>
      <c r="K84" s="211">
        <v>0</v>
      </c>
      <c r="L84" s="211">
        <v>0</v>
      </c>
      <c r="M84" s="212">
        <v>-81.28501</v>
      </c>
      <c r="N84" s="212">
        <v>28.873719999999999</v>
      </c>
      <c r="O84" s="211" t="s">
        <v>109</v>
      </c>
      <c r="P84" s="211" t="s">
        <v>59</v>
      </c>
      <c r="Q84" s="211" t="s">
        <v>215</v>
      </c>
      <c r="R84" s="212">
        <v>89.5</v>
      </c>
      <c r="S84" s="212">
        <v>89.5</v>
      </c>
      <c r="T84" s="211" t="s">
        <v>61</v>
      </c>
      <c r="U84" s="211"/>
      <c r="V84" s="211"/>
      <c r="W84" s="211"/>
      <c r="X84" s="211"/>
      <c r="Y84" s="211"/>
      <c r="Z84" s="211" t="s">
        <v>196</v>
      </c>
      <c r="AA84" s="211" t="s">
        <v>63</v>
      </c>
      <c r="AB84" s="211" t="s">
        <v>164</v>
      </c>
      <c r="AC84" s="211" t="s">
        <v>214</v>
      </c>
      <c r="AD84" s="211" t="s">
        <v>213</v>
      </c>
      <c r="AE84" s="211">
        <v>5</v>
      </c>
      <c r="AF84" s="211" t="s">
        <v>161</v>
      </c>
      <c r="AG84" s="211">
        <v>4</v>
      </c>
      <c r="AH84" s="211">
        <v>8140</v>
      </c>
      <c r="AI84" s="211">
        <v>8140</v>
      </c>
      <c r="AJ84" s="211">
        <v>584</v>
      </c>
      <c r="AK84" s="212">
        <v>2.5538418121799999E-5</v>
      </c>
      <c r="AL84" s="213">
        <v>1</v>
      </c>
      <c r="AM84" s="214">
        <f t="shared" si="5"/>
        <v>2.5538418121799999E-5</v>
      </c>
      <c r="AN84" s="214">
        <v>9.3343860000000003</v>
      </c>
      <c r="AO84" s="214">
        <v>1.41794</v>
      </c>
      <c r="AP84" s="214">
        <f t="shared" si="6"/>
        <v>2.3838545257827621E-4</v>
      </c>
      <c r="AQ84" s="214">
        <f t="shared" si="7"/>
        <v>3.6211944591625088E-5</v>
      </c>
      <c r="AR84" s="213">
        <v>0.6</v>
      </c>
      <c r="AS84" s="213">
        <v>0.62</v>
      </c>
      <c r="AT84" s="214">
        <f t="shared" si="8"/>
        <v>1.4303127154696572E-4</v>
      </c>
      <c r="AU84" s="214">
        <f t="shared" si="9"/>
        <v>2.2451405646807556E-5</v>
      </c>
    </row>
    <row r="85" spans="1:47" s="210" customFormat="1">
      <c r="A85" s="211">
        <v>38</v>
      </c>
      <c r="B85" s="211" t="s">
        <v>200</v>
      </c>
      <c r="C85" s="211" t="s">
        <v>216</v>
      </c>
      <c r="D85" s="211" t="s">
        <v>52</v>
      </c>
      <c r="E85" s="211" t="s">
        <v>53</v>
      </c>
      <c r="F85" s="211" t="s">
        <v>54</v>
      </c>
      <c r="G85" s="211" t="s">
        <v>55</v>
      </c>
      <c r="H85" s="211"/>
      <c r="I85" s="211" t="s">
        <v>56</v>
      </c>
      <c r="J85" s="211" t="s">
        <v>57</v>
      </c>
      <c r="K85" s="211">
        <v>0</v>
      </c>
      <c r="L85" s="211">
        <v>0</v>
      </c>
      <c r="M85" s="212">
        <v>-81.28501</v>
      </c>
      <c r="N85" s="212">
        <v>28.873719999999999</v>
      </c>
      <c r="O85" s="211" t="s">
        <v>109</v>
      </c>
      <c r="P85" s="211" t="s">
        <v>59</v>
      </c>
      <c r="Q85" s="211" t="s">
        <v>215</v>
      </c>
      <c r="R85" s="212">
        <v>89.5</v>
      </c>
      <c r="S85" s="212">
        <v>89.5</v>
      </c>
      <c r="T85" s="211" t="s">
        <v>61</v>
      </c>
      <c r="U85" s="211"/>
      <c r="V85" s="211"/>
      <c r="W85" s="211"/>
      <c r="X85" s="211"/>
      <c r="Y85" s="211"/>
      <c r="Z85" s="211" t="s">
        <v>196</v>
      </c>
      <c r="AA85" s="211" t="s">
        <v>63</v>
      </c>
      <c r="AB85" s="211" t="s">
        <v>164</v>
      </c>
      <c r="AC85" s="211" t="s">
        <v>214</v>
      </c>
      <c r="AD85" s="211" t="s">
        <v>213</v>
      </c>
      <c r="AE85" s="211">
        <v>5</v>
      </c>
      <c r="AF85" s="211" t="s">
        <v>161</v>
      </c>
      <c r="AG85" s="211">
        <v>4</v>
      </c>
      <c r="AH85" s="211">
        <v>8140</v>
      </c>
      <c r="AI85" s="211">
        <v>8140</v>
      </c>
      <c r="AJ85" s="211">
        <v>584</v>
      </c>
      <c r="AK85" s="212">
        <v>3.54274949792E-4</v>
      </c>
      <c r="AL85" s="213">
        <v>1</v>
      </c>
      <c r="AM85" s="214">
        <f t="shared" si="5"/>
        <v>3.54274949792E-4</v>
      </c>
      <c r="AN85" s="214">
        <v>9.3343860000000003</v>
      </c>
      <c r="AO85" s="214">
        <v>1.41794</v>
      </c>
      <c r="AP85" s="214">
        <f t="shared" si="6"/>
        <v>3.3069391314891478E-3</v>
      </c>
      <c r="AQ85" s="214">
        <f t="shared" si="7"/>
        <v>5.0234062230806846E-4</v>
      </c>
      <c r="AR85" s="213">
        <v>0.6</v>
      </c>
      <c r="AS85" s="213">
        <v>0.62</v>
      </c>
      <c r="AT85" s="214">
        <f t="shared" si="8"/>
        <v>1.9841634788934884E-3</v>
      </c>
      <c r="AU85" s="214">
        <f t="shared" si="9"/>
        <v>3.1145118583100247E-4</v>
      </c>
    </row>
    <row r="86" spans="1:47" s="210" customFormat="1">
      <c r="A86" s="211">
        <v>38</v>
      </c>
      <c r="B86" s="211" t="s">
        <v>200</v>
      </c>
      <c r="C86" s="211" t="s">
        <v>216</v>
      </c>
      <c r="D86" s="211" t="s">
        <v>52</v>
      </c>
      <c r="E86" s="211" t="s">
        <v>53</v>
      </c>
      <c r="F86" s="211" t="s">
        <v>54</v>
      </c>
      <c r="G86" s="211" t="s">
        <v>55</v>
      </c>
      <c r="H86" s="211"/>
      <c r="I86" s="211" t="s">
        <v>56</v>
      </c>
      <c r="J86" s="211" t="s">
        <v>57</v>
      </c>
      <c r="K86" s="211">
        <v>0</v>
      </c>
      <c r="L86" s="211">
        <v>0</v>
      </c>
      <c r="M86" s="212">
        <v>-81.28501</v>
      </c>
      <c r="N86" s="212">
        <v>28.873719999999999</v>
      </c>
      <c r="O86" s="211" t="s">
        <v>109</v>
      </c>
      <c r="P86" s="211" t="s">
        <v>59</v>
      </c>
      <c r="Q86" s="211" t="s">
        <v>215</v>
      </c>
      <c r="R86" s="212">
        <v>89.5</v>
      </c>
      <c r="S86" s="212">
        <v>89.5</v>
      </c>
      <c r="T86" s="211" t="s">
        <v>61</v>
      </c>
      <c r="U86" s="211"/>
      <c r="V86" s="211"/>
      <c r="W86" s="211"/>
      <c r="X86" s="211"/>
      <c r="Y86" s="211"/>
      <c r="Z86" s="211" t="s">
        <v>196</v>
      </c>
      <c r="AA86" s="211" t="s">
        <v>63</v>
      </c>
      <c r="AB86" s="211" t="s">
        <v>164</v>
      </c>
      <c r="AC86" s="211" t="s">
        <v>214</v>
      </c>
      <c r="AD86" s="211" t="s">
        <v>213</v>
      </c>
      <c r="AE86" s="211">
        <v>5</v>
      </c>
      <c r="AF86" s="211" t="s">
        <v>189</v>
      </c>
      <c r="AG86" s="211">
        <v>2</v>
      </c>
      <c r="AH86" s="211">
        <v>1200</v>
      </c>
      <c r="AI86" s="211">
        <v>1200</v>
      </c>
      <c r="AJ86" s="211">
        <v>582</v>
      </c>
      <c r="AK86" s="212">
        <v>0.317249269813</v>
      </c>
      <c r="AL86" s="213">
        <v>1</v>
      </c>
      <c r="AM86" s="214">
        <f t="shared" si="5"/>
        <v>0.317249269813</v>
      </c>
      <c r="AN86" s="214">
        <v>6.5820210000000001</v>
      </c>
      <c r="AO86" s="214">
        <v>1.068346</v>
      </c>
      <c r="AP86" s="214">
        <f t="shared" si="6"/>
        <v>2.088141356143832</v>
      </c>
      <c r="AQ86" s="214">
        <f t="shared" si="7"/>
        <v>0.33893198840763933</v>
      </c>
      <c r="AR86" s="213">
        <v>0.6</v>
      </c>
      <c r="AS86" s="213">
        <v>0.62</v>
      </c>
      <c r="AT86" s="214">
        <f t="shared" si="8"/>
        <v>1.2528848136862991</v>
      </c>
      <c r="AU86" s="214">
        <f t="shared" si="9"/>
        <v>0.21013783281273637</v>
      </c>
    </row>
    <row r="87" spans="1:47" s="210" customFormat="1">
      <c r="A87" s="211">
        <v>38</v>
      </c>
      <c r="B87" s="211" t="s">
        <v>200</v>
      </c>
      <c r="C87" s="211" t="s">
        <v>216</v>
      </c>
      <c r="D87" s="211" t="s">
        <v>52</v>
      </c>
      <c r="E87" s="211" t="s">
        <v>53</v>
      </c>
      <c r="F87" s="211" t="s">
        <v>54</v>
      </c>
      <c r="G87" s="211" t="s">
        <v>55</v>
      </c>
      <c r="H87" s="211"/>
      <c r="I87" s="211" t="s">
        <v>56</v>
      </c>
      <c r="J87" s="211" t="s">
        <v>57</v>
      </c>
      <c r="K87" s="211">
        <v>0</v>
      </c>
      <c r="L87" s="211">
        <v>0</v>
      </c>
      <c r="M87" s="212">
        <v>-81.28501</v>
      </c>
      <c r="N87" s="212">
        <v>28.873719999999999</v>
      </c>
      <c r="O87" s="211" t="s">
        <v>109</v>
      </c>
      <c r="P87" s="211" t="s">
        <v>59</v>
      </c>
      <c r="Q87" s="211" t="s">
        <v>215</v>
      </c>
      <c r="R87" s="212">
        <v>89.5</v>
      </c>
      <c r="S87" s="212">
        <v>89.5</v>
      </c>
      <c r="T87" s="211" t="s">
        <v>61</v>
      </c>
      <c r="U87" s="211"/>
      <c r="V87" s="211"/>
      <c r="W87" s="211"/>
      <c r="X87" s="211"/>
      <c r="Y87" s="211"/>
      <c r="Z87" s="211" t="s">
        <v>196</v>
      </c>
      <c r="AA87" s="211" t="s">
        <v>63</v>
      </c>
      <c r="AB87" s="211" t="s">
        <v>164</v>
      </c>
      <c r="AC87" s="211" t="s">
        <v>214</v>
      </c>
      <c r="AD87" s="211" t="s">
        <v>213</v>
      </c>
      <c r="AE87" s="211">
        <v>5</v>
      </c>
      <c r="AF87" s="211" t="s">
        <v>189</v>
      </c>
      <c r="AG87" s="211">
        <v>2</v>
      </c>
      <c r="AH87" s="211">
        <v>1200</v>
      </c>
      <c r="AI87" s="211">
        <v>1200</v>
      </c>
      <c r="AJ87" s="211">
        <v>582</v>
      </c>
      <c r="AK87" s="212">
        <v>6.5127579850400005E-2</v>
      </c>
      <c r="AL87" s="213">
        <v>1</v>
      </c>
      <c r="AM87" s="214">
        <f t="shared" si="5"/>
        <v>6.5127579850400005E-2</v>
      </c>
      <c r="AN87" s="214">
        <v>6.5820210000000001</v>
      </c>
      <c r="AO87" s="214">
        <v>1.068346</v>
      </c>
      <c r="AP87" s="214">
        <f t="shared" si="6"/>
        <v>0.42867109825450972</v>
      </c>
      <c r="AQ87" s="214">
        <f t="shared" si="7"/>
        <v>6.9578789422855447E-2</v>
      </c>
      <c r="AR87" s="213">
        <v>0.6</v>
      </c>
      <c r="AS87" s="213">
        <v>0.62</v>
      </c>
      <c r="AT87" s="214">
        <f t="shared" si="8"/>
        <v>0.25720265895270583</v>
      </c>
      <c r="AU87" s="214">
        <f t="shared" si="9"/>
        <v>4.3138849442170377E-2</v>
      </c>
    </row>
    <row r="88" spans="1:47" s="210" customFormat="1">
      <c r="A88" s="211">
        <v>38</v>
      </c>
      <c r="B88" s="211" t="s">
        <v>200</v>
      </c>
      <c r="C88" s="211" t="s">
        <v>216</v>
      </c>
      <c r="D88" s="211" t="s">
        <v>52</v>
      </c>
      <c r="E88" s="211" t="s">
        <v>53</v>
      </c>
      <c r="F88" s="211" t="s">
        <v>54</v>
      </c>
      <c r="G88" s="211" t="s">
        <v>55</v>
      </c>
      <c r="H88" s="211"/>
      <c r="I88" s="211" t="s">
        <v>56</v>
      </c>
      <c r="J88" s="211" t="s">
        <v>57</v>
      </c>
      <c r="K88" s="211">
        <v>0</v>
      </c>
      <c r="L88" s="211">
        <v>0</v>
      </c>
      <c r="M88" s="212">
        <v>-81.28501</v>
      </c>
      <c r="N88" s="212">
        <v>28.873719999999999</v>
      </c>
      <c r="O88" s="211" t="s">
        <v>109</v>
      </c>
      <c r="P88" s="211" t="s">
        <v>59</v>
      </c>
      <c r="Q88" s="211" t="s">
        <v>215</v>
      </c>
      <c r="R88" s="212">
        <v>89.5</v>
      </c>
      <c r="S88" s="212">
        <v>89.5</v>
      </c>
      <c r="T88" s="211" t="s">
        <v>61</v>
      </c>
      <c r="U88" s="211"/>
      <c r="V88" s="211"/>
      <c r="W88" s="211"/>
      <c r="X88" s="211"/>
      <c r="Y88" s="211"/>
      <c r="Z88" s="211" t="s">
        <v>196</v>
      </c>
      <c r="AA88" s="211" t="s">
        <v>63</v>
      </c>
      <c r="AB88" s="211" t="s">
        <v>164</v>
      </c>
      <c r="AC88" s="211" t="s">
        <v>214</v>
      </c>
      <c r="AD88" s="211" t="s">
        <v>213</v>
      </c>
      <c r="AE88" s="211">
        <v>5</v>
      </c>
      <c r="AF88" s="211" t="s">
        <v>189</v>
      </c>
      <c r="AG88" s="211">
        <v>2</v>
      </c>
      <c r="AH88" s="211">
        <v>1200</v>
      </c>
      <c r="AI88" s="211">
        <v>1200</v>
      </c>
      <c r="AJ88" s="211">
        <v>582</v>
      </c>
      <c r="AK88" s="212">
        <v>0.60551449991700002</v>
      </c>
      <c r="AL88" s="213">
        <v>1</v>
      </c>
      <c r="AM88" s="214">
        <f t="shared" si="5"/>
        <v>0.60551449991700002</v>
      </c>
      <c r="AN88" s="214">
        <v>6.5820210000000001</v>
      </c>
      <c r="AO88" s="214">
        <v>1.068346</v>
      </c>
      <c r="AP88" s="214">
        <f t="shared" si="6"/>
        <v>3.9855091542581924</v>
      </c>
      <c r="AQ88" s="214">
        <f t="shared" si="7"/>
        <v>0.64689899392832728</v>
      </c>
      <c r="AR88" s="213">
        <v>0.6</v>
      </c>
      <c r="AS88" s="213">
        <v>0.62</v>
      </c>
      <c r="AT88" s="214">
        <f t="shared" si="8"/>
        <v>2.3913054925549155</v>
      </c>
      <c r="AU88" s="214">
        <f t="shared" si="9"/>
        <v>0.40107737623556289</v>
      </c>
    </row>
    <row r="89" spans="1:47" s="210" customFormat="1">
      <c r="A89" s="211">
        <v>38</v>
      </c>
      <c r="B89" s="211" t="s">
        <v>200</v>
      </c>
      <c r="C89" s="211" t="s">
        <v>216</v>
      </c>
      <c r="D89" s="211" t="s">
        <v>52</v>
      </c>
      <c r="E89" s="211" t="s">
        <v>53</v>
      </c>
      <c r="F89" s="211" t="s">
        <v>54</v>
      </c>
      <c r="G89" s="211" t="s">
        <v>55</v>
      </c>
      <c r="H89" s="211"/>
      <c r="I89" s="211" t="s">
        <v>56</v>
      </c>
      <c r="J89" s="211" t="s">
        <v>57</v>
      </c>
      <c r="K89" s="211">
        <v>0</v>
      </c>
      <c r="L89" s="211">
        <v>0</v>
      </c>
      <c r="M89" s="212">
        <v>-81.28501</v>
      </c>
      <c r="N89" s="212">
        <v>28.873719999999999</v>
      </c>
      <c r="O89" s="211" t="s">
        <v>109</v>
      </c>
      <c r="P89" s="211" t="s">
        <v>59</v>
      </c>
      <c r="Q89" s="211" t="s">
        <v>215</v>
      </c>
      <c r="R89" s="212">
        <v>89.5</v>
      </c>
      <c r="S89" s="212">
        <v>89.5</v>
      </c>
      <c r="T89" s="211" t="s">
        <v>61</v>
      </c>
      <c r="U89" s="211"/>
      <c r="V89" s="211"/>
      <c r="W89" s="211"/>
      <c r="X89" s="211"/>
      <c r="Y89" s="211"/>
      <c r="Z89" s="211" t="s">
        <v>196</v>
      </c>
      <c r="AA89" s="211" t="s">
        <v>63</v>
      </c>
      <c r="AB89" s="211" t="s">
        <v>164</v>
      </c>
      <c r="AC89" s="211" t="s">
        <v>214</v>
      </c>
      <c r="AD89" s="211" t="s">
        <v>213</v>
      </c>
      <c r="AE89" s="211">
        <v>5</v>
      </c>
      <c r="AF89" s="211" t="s">
        <v>161</v>
      </c>
      <c r="AG89" s="211">
        <v>4</v>
      </c>
      <c r="AH89" s="211">
        <v>1400</v>
      </c>
      <c r="AI89" s="211">
        <v>1400</v>
      </c>
      <c r="AJ89" s="211">
        <v>584</v>
      </c>
      <c r="AK89" s="212">
        <v>1.06097228691</v>
      </c>
      <c r="AL89" s="213">
        <v>1</v>
      </c>
      <c r="AM89" s="214">
        <f t="shared" si="5"/>
        <v>1.06097228691</v>
      </c>
      <c r="AN89" s="214">
        <v>9.3343860000000003</v>
      </c>
      <c r="AO89" s="214">
        <v>1.41794</v>
      </c>
      <c r="AP89" s="214">
        <f t="shared" si="6"/>
        <v>9.9035248613206868</v>
      </c>
      <c r="AQ89" s="214">
        <f t="shared" si="7"/>
        <v>1.5043950445011653</v>
      </c>
      <c r="AR89" s="213">
        <v>0.6</v>
      </c>
      <c r="AS89" s="213">
        <v>0.62</v>
      </c>
      <c r="AT89" s="214">
        <f t="shared" si="8"/>
        <v>5.9421149167924119</v>
      </c>
      <c r="AU89" s="214">
        <f t="shared" si="9"/>
        <v>0.93272492759072256</v>
      </c>
    </row>
    <row r="90" spans="1:47" s="210" customFormat="1">
      <c r="A90" s="211">
        <v>38</v>
      </c>
      <c r="B90" s="211" t="s">
        <v>200</v>
      </c>
      <c r="C90" s="211" t="s">
        <v>216</v>
      </c>
      <c r="D90" s="211" t="s">
        <v>52</v>
      </c>
      <c r="E90" s="211" t="s">
        <v>53</v>
      </c>
      <c r="F90" s="211" t="s">
        <v>54</v>
      </c>
      <c r="G90" s="211" t="s">
        <v>55</v>
      </c>
      <c r="H90" s="211"/>
      <c r="I90" s="211" t="s">
        <v>56</v>
      </c>
      <c r="J90" s="211" t="s">
        <v>57</v>
      </c>
      <c r="K90" s="211">
        <v>0</v>
      </c>
      <c r="L90" s="211">
        <v>0</v>
      </c>
      <c r="M90" s="212">
        <v>-81.28501</v>
      </c>
      <c r="N90" s="212">
        <v>28.873719999999999</v>
      </c>
      <c r="O90" s="211" t="s">
        <v>109</v>
      </c>
      <c r="P90" s="211" t="s">
        <v>59</v>
      </c>
      <c r="Q90" s="211" t="s">
        <v>215</v>
      </c>
      <c r="R90" s="212">
        <v>89.5</v>
      </c>
      <c r="S90" s="212">
        <v>89.5</v>
      </c>
      <c r="T90" s="211" t="s">
        <v>61</v>
      </c>
      <c r="U90" s="211"/>
      <c r="V90" s="211"/>
      <c r="W90" s="211"/>
      <c r="X90" s="211"/>
      <c r="Y90" s="211"/>
      <c r="Z90" s="211" t="s">
        <v>196</v>
      </c>
      <c r="AA90" s="211" t="s">
        <v>63</v>
      </c>
      <c r="AB90" s="211" t="s">
        <v>164</v>
      </c>
      <c r="AC90" s="211" t="s">
        <v>214</v>
      </c>
      <c r="AD90" s="211" t="s">
        <v>187</v>
      </c>
      <c r="AE90" s="211">
        <v>4</v>
      </c>
      <c r="AF90" s="211" t="s">
        <v>161</v>
      </c>
      <c r="AG90" s="211">
        <v>4</v>
      </c>
      <c r="AH90" s="211">
        <v>1400</v>
      </c>
      <c r="AI90" s="211">
        <v>1400</v>
      </c>
      <c r="AJ90" s="211">
        <v>564</v>
      </c>
      <c r="AK90" s="212">
        <v>0.39304177648100003</v>
      </c>
      <c r="AL90" s="213">
        <v>1</v>
      </c>
      <c r="AM90" s="214">
        <f t="shared" si="5"/>
        <v>0.39304177648100003</v>
      </c>
      <c r="AN90" s="214">
        <v>11.39</v>
      </c>
      <c r="AO90" s="214">
        <v>1.78</v>
      </c>
      <c r="AP90" s="214">
        <f t="shared" si="6"/>
        <v>4.4767458341185904</v>
      </c>
      <c r="AQ90" s="214">
        <f t="shared" si="7"/>
        <v>0.69961436213618011</v>
      </c>
      <c r="AR90" s="213">
        <v>0.99</v>
      </c>
      <c r="AS90" s="213">
        <v>0.98</v>
      </c>
      <c r="AT90" s="214">
        <f t="shared" si="8"/>
        <v>4.4319783757774047</v>
      </c>
      <c r="AU90" s="214">
        <f t="shared" si="9"/>
        <v>0.6856220748934565</v>
      </c>
    </row>
    <row r="91" spans="1:47" s="210" customFormat="1">
      <c r="A91" s="211">
        <v>38</v>
      </c>
      <c r="B91" s="211" t="s">
        <v>200</v>
      </c>
      <c r="C91" s="211" t="s">
        <v>216</v>
      </c>
      <c r="D91" s="211" t="s">
        <v>52</v>
      </c>
      <c r="E91" s="211" t="s">
        <v>53</v>
      </c>
      <c r="F91" s="211" t="s">
        <v>54</v>
      </c>
      <c r="G91" s="211" t="s">
        <v>55</v>
      </c>
      <c r="H91" s="211"/>
      <c r="I91" s="211" t="s">
        <v>56</v>
      </c>
      <c r="J91" s="211" t="s">
        <v>57</v>
      </c>
      <c r="K91" s="211">
        <v>0</v>
      </c>
      <c r="L91" s="211">
        <v>0</v>
      </c>
      <c r="M91" s="212">
        <v>-81.28501</v>
      </c>
      <c r="N91" s="212">
        <v>28.873719999999999</v>
      </c>
      <c r="O91" s="211" t="s">
        <v>109</v>
      </c>
      <c r="P91" s="211" t="s">
        <v>59</v>
      </c>
      <c r="Q91" s="211" t="s">
        <v>215</v>
      </c>
      <c r="R91" s="212">
        <v>89.5</v>
      </c>
      <c r="S91" s="212">
        <v>89.5</v>
      </c>
      <c r="T91" s="211" t="s">
        <v>61</v>
      </c>
      <c r="U91" s="211"/>
      <c r="V91" s="211"/>
      <c r="W91" s="211"/>
      <c r="X91" s="211"/>
      <c r="Y91" s="211"/>
      <c r="Z91" s="211" t="s">
        <v>196</v>
      </c>
      <c r="AA91" s="211" t="s">
        <v>63</v>
      </c>
      <c r="AB91" s="211" t="s">
        <v>164</v>
      </c>
      <c r="AC91" s="211" t="s">
        <v>214</v>
      </c>
      <c r="AD91" s="211" t="s">
        <v>213</v>
      </c>
      <c r="AE91" s="211">
        <v>5</v>
      </c>
      <c r="AF91" s="211" t="s">
        <v>161</v>
      </c>
      <c r="AG91" s="211">
        <v>4</v>
      </c>
      <c r="AH91" s="211">
        <v>1400</v>
      </c>
      <c r="AI91" s="211">
        <v>1400</v>
      </c>
      <c r="AJ91" s="211">
        <v>584</v>
      </c>
      <c r="AK91" s="212">
        <v>6.8242515191399997E-2</v>
      </c>
      <c r="AL91" s="213">
        <v>1</v>
      </c>
      <c r="AM91" s="214">
        <f t="shared" si="5"/>
        <v>6.8242515191399997E-2</v>
      </c>
      <c r="AN91" s="214">
        <v>9.3343860000000003</v>
      </c>
      <c r="AO91" s="214">
        <v>1.41794</v>
      </c>
      <c r="AP91" s="214">
        <f t="shared" si="6"/>
        <v>0.63700197840739148</v>
      </c>
      <c r="AQ91" s="214">
        <f t="shared" si="7"/>
        <v>9.6763791990493717E-2</v>
      </c>
      <c r="AR91" s="213">
        <v>0.6</v>
      </c>
      <c r="AS91" s="213">
        <v>0.62</v>
      </c>
      <c r="AT91" s="214">
        <f t="shared" si="8"/>
        <v>0.3822011870444349</v>
      </c>
      <c r="AU91" s="214">
        <f t="shared" si="9"/>
        <v>5.9993551034106106E-2</v>
      </c>
    </row>
    <row r="92" spans="1:47" s="210" customFormat="1">
      <c r="A92" s="211">
        <v>38</v>
      </c>
      <c r="B92" s="211" t="s">
        <v>200</v>
      </c>
      <c r="C92" s="211" t="s">
        <v>216</v>
      </c>
      <c r="D92" s="211" t="s">
        <v>52</v>
      </c>
      <c r="E92" s="211" t="s">
        <v>53</v>
      </c>
      <c r="F92" s="211" t="s">
        <v>54</v>
      </c>
      <c r="G92" s="211" t="s">
        <v>55</v>
      </c>
      <c r="H92" s="211"/>
      <c r="I92" s="211" t="s">
        <v>56</v>
      </c>
      <c r="J92" s="211" t="s">
        <v>57</v>
      </c>
      <c r="K92" s="211">
        <v>0</v>
      </c>
      <c r="L92" s="211">
        <v>0</v>
      </c>
      <c r="M92" s="212">
        <v>-81.28501</v>
      </c>
      <c r="N92" s="212">
        <v>28.873719999999999</v>
      </c>
      <c r="O92" s="211" t="s">
        <v>109</v>
      </c>
      <c r="P92" s="211" t="s">
        <v>59</v>
      </c>
      <c r="Q92" s="211" t="s">
        <v>215</v>
      </c>
      <c r="R92" s="212">
        <v>89.5</v>
      </c>
      <c r="S92" s="212">
        <v>89.5</v>
      </c>
      <c r="T92" s="211" t="s">
        <v>61</v>
      </c>
      <c r="U92" s="211"/>
      <c r="V92" s="211"/>
      <c r="W92" s="211"/>
      <c r="X92" s="211"/>
      <c r="Y92" s="211"/>
      <c r="Z92" s="211" t="s">
        <v>196</v>
      </c>
      <c r="AA92" s="211" t="s">
        <v>63</v>
      </c>
      <c r="AB92" s="211" t="s">
        <v>164</v>
      </c>
      <c r="AC92" s="211" t="s">
        <v>214</v>
      </c>
      <c r="AD92" s="211" t="s">
        <v>187</v>
      </c>
      <c r="AE92" s="211">
        <v>4</v>
      </c>
      <c r="AF92" s="211" t="s">
        <v>161</v>
      </c>
      <c r="AG92" s="211">
        <v>4</v>
      </c>
      <c r="AH92" s="211">
        <v>8140</v>
      </c>
      <c r="AI92" s="211">
        <v>8140</v>
      </c>
      <c r="AJ92" s="211">
        <v>564</v>
      </c>
      <c r="AK92" s="212">
        <v>1.50383474246E-2</v>
      </c>
      <c r="AL92" s="213">
        <v>1</v>
      </c>
      <c r="AM92" s="214">
        <f t="shared" si="5"/>
        <v>1.50383474246E-2</v>
      </c>
      <c r="AN92" s="214">
        <v>11.39</v>
      </c>
      <c r="AO92" s="214">
        <v>1.78</v>
      </c>
      <c r="AP92" s="214">
        <f t="shared" si="6"/>
        <v>0.171286777166194</v>
      </c>
      <c r="AQ92" s="214">
        <f t="shared" si="7"/>
        <v>2.6768258415788001E-2</v>
      </c>
      <c r="AR92" s="213">
        <v>0.99</v>
      </c>
      <c r="AS92" s="213">
        <v>0.98</v>
      </c>
      <c r="AT92" s="214">
        <f t="shared" si="8"/>
        <v>0.16957390939453207</v>
      </c>
      <c r="AU92" s="214">
        <f t="shared" si="9"/>
        <v>2.6232893247472241E-2</v>
      </c>
    </row>
    <row r="93" spans="1:47" s="210" customFormat="1">
      <c r="A93" s="211">
        <v>38</v>
      </c>
      <c r="B93" s="211" t="s">
        <v>200</v>
      </c>
      <c r="C93" s="211" t="s">
        <v>216</v>
      </c>
      <c r="D93" s="211" t="s">
        <v>52</v>
      </c>
      <c r="E93" s="211" t="s">
        <v>53</v>
      </c>
      <c r="F93" s="211" t="s">
        <v>54</v>
      </c>
      <c r="G93" s="211" t="s">
        <v>55</v>
      </c>
      <c r="H93" s="211"/>
      <c r="I93" s="211" t="s">
        <v>56</v>
      </c>
      <c r="J93" s="211" t="s">
        <v>57</v>
      </c>
      <c r="K93" s="211">
        <v>0</v>
      </c>
      <c r="L93" s="211">
        <v>0</v>
      </c>
      <c r="M93" s="212">
        <v>-81.28501</v>
      </c>
      <c r="N93" s="212">
        <v>28.873719999999999</v>
      </c>
      <c r="O93" s="211" t="s">
        <v>109</v>
      </c>
      <c r="P93" s="211" t="s">
        <v>59</v>
      </c>
      <c r="Q93" s="211" t="s">
        <v>215</v>
      </c>
      <c r="R93" s="212">
        <v>89.5</v>
      </c>
      <c r="S93" s="212">
        <v>89.5</v>
      </c>
      <c r="T93" s="211" t="s">
        <v>61</v>
      </c>
      <c r="U93" s="211"/>
      <c r="V93" s="211"/>
      <c r="W93" s="211"/>
      <c r="X93" s="211"/>
      <c r="Y93" s="211"/>
      <c r="Z93" s="211" t="s">
        <v>196</v>
      </c>
      <c r="AA93" s="211" t="s">
        <v>63</v>
      </c>
      <c r="AB93" s="211" t="s">
        <v>164</v>
      </c>
      <c r="AC93" s="211" t="s">
        <v>214</v>
      </c>
      <c r="AD93" s="211" t="s">
        <v>213</v>
      </c>
      <c r="AE93" s="211">
        <v>5</v>
      </c>
      <c r="AF93" s="211" t="s">
        <v>161</v>
      </c>
      <c r="AG93" s="211">
        <v>4</v>
      </c>
      <c r="AH93" s="211">
        <v>8140</v>
      </c>
      <c r="AI93" s="211">
        <v>8140</v>
      </c>
      <c r="AJ93" s="211">
        <v>584</v>
      </c>
      <c r="AK93" s="212">
        <v>3.0078701078100001</v>
      </c>
      <c r="AL93" s="213">
        <v>1</v>
      </c>
      <c r="AM93" s="214">
        <f t="shared" si="5"/>
        <v>3.0078701078100001</v>
      </c>
      <c r="AN93" s="214">
        <v>9.3343860000000003</v>
      </c>
      <c r="AO93" s="214">
        <v>1.41794</v>
      </c>
      <c r="AP93" s="214">
        <f t="shared" si="6"/>
        <v>28.076620624160157</v>
      </c>
      <c r="AQ93" s="214">
        <f t="shared" si="7"/>
        <v>4.2649793406681118</v>
      </c>
      <c r="AR93" s="213">
        <v>0.6</v>
      </c>
      <c r="AS93" s="213">
        <v>0.62</v>
      </c>
      <c r="AT93" s="214">
        <f t="shared" si="8"/>
        <v>16.845972374496093</v>
      </c>
      <c r="AU93" s="214">
        <f t="shared" si="9"/>
        <v>2.6442871912142292</v>
      </c>
    </row>
    <row r="94" spans="1:47" s="210" customFormat="1">
      <c r="A94" s="211">
        <v>38</v>
      </c>
      <c r="B94" s="211" t="s">
        <v>200</v>
      </c>
      <c r="C94" s="211" t="s">
        <v>216</v>
      </c>
      <c r="D94" s="211" t="s">
        <v>52</v>
      </c>
      <c r="E94" s="211" t="s">
        <v>53</v>
      </c>
      <c r="F94" s="211" t="s">
        <v>54</v>
      </c>
      <c r="G94" s="211" t="s">
        <v>55</v>
      </c>
      <c r="H94" s="211"/>
      <c r="I94" s="211" t="s">
        <v>56</v>
      </c>
      <c r="J94" s="211" t="s">
        <v>57</v>
      </c>
      <c r="K94" s="211">
        <v>0</v>
      </c>
      <c r="L94" s="211">
        <v>0</v>
      </c>
      <c r="M94" s="212">
        <v>-81.28501</v>
      </c>
      <c r="N94" s="212">
        <v>28.873719999999999</v>
      </c>
      <c r="O94" s="211" t="s">
        <v>109</v>
      </c>
      <c r="P94" s="211" t="s">
        <v>59</v>
      </c>
      <c r="Q94" s="211" t="s">
        <v>215</v>
      </c>
      <c r="R94" s="212">
        <v>89.5</v>
      </c>
      <c r="S94" s="212">
        <v>89.5</v>
      </c>
      <c r="T94" s="211" t="s">
        <v>61</v>
      </c>
      <c r="U94" s="211"/>
      <c r="V94" s="211"/>
      <c r="W94" s="211"/>
      <c r="X94" s="211"/>
      <c r="Y94" s="211"/>
      <c r="Z94" s="211" t="s">
        <v>196</v>
      </c>
      <c r="AA94" s="211" t="s">
        <v>63</v>
      </c>
      <c r="AB94" s="211" t="s">
        <v>164</v>
      </c>
      <c r="AC94" s="211" t="s">
        <v>214</v>
      </c>
      <c r="AD94" s="211" t="s">
        <v>213</v>
      </c>
      <c r="AE94" s="211">
        <v>5</v>
      </c>
      <c r="AF94" s="211" t="s">
        <v>161</v>
      </c>
      <c r="AG94" s="211">
        <v>4</v>
      </c>
      <c r="AH94" s="211">
        <v>8140</v>
      </c>
      <c r="AI94" s="211">
        <v>8140</v>
      </c>
      <c r="AJ94" s="211">
        <v>584</v>
      </c>
      <c r="AK94" s="212">
        <v>1.3676018544999999E-4</v>
      </c>
      <c r="AL94" s="213">
        <v>1</v>
      </c>
      <c r="AM94" s="214">
        <f t="shared" si="5"/>
        <v>1.3676018544999999E-4</v>
      </c>
      <c r="AN94" s="214">
        <v>9.3343860000000003</v>
      </c>
      <c r="AO94" s="214">
        <v>1.41794</v>
      </c>
      <c r="AP94" s="214">
        <f t="shared" si="6"/>
        <v>1.2765723604218837E-3</v>
      </c>
      <c r="AQ94" s="214">
        <f t="shared" si="7"/>
        <v>1.9391773735697297E-4</v>
      </c>
      <c r="AR94" s="213">
        <v>0.6</v>
      </c>
      <c r="AS94" s="213">
        <v>0.62</v>
      </c>
      <c r="AT94" s="214">
        <f t="shared" si="8"/>
        <v>7.6594341625313021E-4</v>
      </c>
      <c r="AU94" s="214">
        <f t="shared" si="9"/>
        <v>1.2022899716132324E-4</v>
      </c>
    </row>
    <row r="95" spans="1:47" s="210" customFormat="1">
      <c r="A95" s="211">
        <v>38</v>
      </c>
      <c r="B95" s="211" t="s">
        <v>200</v>
      </c>
      <c r="C95" s="211" t="s">
        <v>216</v>
      </c>
      <c r="D95" s="211" t="s">
        <v>52</v>
      </c>
      <c r="E95" s="211" t="s">
        <v>53</v>
      </c>
      <c r="F95" s="211" t="s">
        <v>54</v>
      </c>
      <c r="G95" s="211" t="s">
        <v>55</v>
      </c>
      <c r="H95" s="211"/>
      <c r="I95" s="211" t="s">
        <v>56</v>
      </c>
      <c r="J95" s="211" t="s">
        <v>57</v>
      </c>
      <c r="K95" s="211">
        <v>0</v>
      </c>
      <c r="L95" s="211">
        <v>0</v>
      </c>
      <c r="M95" s="212">
        <v>-81.28501</v>
      </c>
      <c r="N95" s="212">
        <v>28.873719999999999</v>
      </c>
      <c r="O95" s="211" t="s">
        <v>109</v>
      </c>
      <c r="P95" s="211" t="s">
        <v>59</v>
      </c>
      <c r="Q95" s="211" t="s">
        <v>215</v>
      </c>
      <c r="R95" s="212">
        <v>89.5</v>
      </c>
      <c r="S95" s="212">
        <v>89.5</v>
      </c>
      <c r="T95" s="211" t="s">
        <v>61</v>
      </c>
      <c r="U95" s="211"/>
      <c r="V95" s="211"/>
      <c r="W95" s="211"/>
      <c r="X95" s="211"/>
      <c r="Y95" s="211"/>
      <c r="Z95" s="211" t="s">
        <v>196</v>
      </c>
      <c r="AA95" s="211" t="s">
        <v>63</v>
      </c>
      <c r="AB95" s="211" t="s">
        <v>164</v>
      </c>
      <c r="AC95" s="211" t="s">
        <v>214</v>
      </c>
      <c r="AD95" s="211" t="s">
        <v>213</v>
      </c>
      <c r="AE95" s="211">
        <v>5</v>
      </c>
      <c r="AF95" s="211" t="s">
        <v>161</v>
      </c>
      <c r="AG95" s="211">
        <v>4</v>
      </c>
      <c r="AH95" s="211">
        <v>8140</v>
      </c>
      <c r="AI95" s="211">
        <v>8140</v>
      </c>
      <c r="AJ95" s="211">
        <v>584</v>
      </c>
      <c r="AK95" s="212">
        <v>6.0070844670899999E-6</v>
      </c>
      <c r="AL95" s="213">
        <v>1</v>
      </c>
      <c r="AM95" s="214">
        <f t="shared" si="5"/>
        <v>6.0070844670899999E-6</v>
      </c>
      <c r="AN95" s="214">
        <v>9.3343860000000003</v>
      </c>
      <c r="AO95" s="214">
        <v>1.41794</v>
      </c>
      <c r="AP95" s="214">
        <f t="shared" si="6"/>
        <v>5.6072445150422357E-5</v>
      </c>
      <c r="AQ95" s="214">
        <f t="shared" si="7"/>
        <v>8.5176853492655947E-6</v>
      </c>
      <c r="AR95" s="213">
        <v>0.6</v>
      </c>
      <c r="AS95" s="213">
        <v>0.62</v>
      </c>
      <c r="AT95" s="214">
        <f t="shared" si="8"/>
        <v>3.3643467090253414E-5</v>
      </c>
      <c r="AU95" s="214">
        <f t="shared" si="9"/>
        <v>5.2809649165446686E-6</v>
      </c>
    </row>
    <row r="96" spans="1:47" s="210" customFormat="1">
      <c r="A96" s="211">
        <v>38</v>
      </c>
      <c r="B96" s="211" t="s">
        <v>200</v>
      </c>
      <c r="C96" s="211" t="s">
        <v>216</v>
      </c>
      <c r="D96" s="211" t="s">
        <v>52</v>
      </c>
      <c r="E96" s="211" t="s">
        <v>53</v>
      </c>
      <c r="F96" s="211" t="s">
        <v>54</v>
      </c>
      <c r="G96" s="211" t="s">
        <v>55</v>
      </c>
      <c r="H96" s="211"/>
      <c r="I96" s="211" t="s">
        <v>56</v>
      </c>
      <c r="J96" s="211" t="s">
        <v>57</v>
      </c>
      <c r="K96" s="211">
        <v>0</v>
      </c>
      <c r="L96" s="211">
        <v>0</v>
      </c>
      <c r="M96" s="212">
        <v>-81.28501</v>
      </c>
      <c r="N96" s="212">
        <v>28.873719999999999</v>
      </c>
      <c r="O96" s="211" t="s">
        <v>109</v>
      </c>
      <c r="P96" s="211" t="s">
        <v>59</v>
      </c>
      <c r="Q96" s="211" t="s">
        <v>215</v>
      </c>
      <c r="R96" s="212">
        <v>89.5</v>
      </c>
      <c r="S96" s="212">
        <v>89.5</v>
      </c>
      <c r="T96" s="211" t="s">
        <v>61</v>
      </c>
      <c r="U96" s="211"/>
      <c r="V96" s="211"/>
      <c r="W96" s="211"/>
      <c r="X96" s="211"/>
      <c r="Y96" s="211"/>
      <c r="Z96" s="211" t="s">
        <v>196</v>
      </c>
      <c r="AA96" s="211" t="s">
        <v>63</v>
      </c>
      <c r="AB96" s="211" t="s">
        <v>164</v>
      </c>
      <c r="AC96" s="211" t="s">
        <v>214</v>
      </c>
      <c r="AD96" s="211" t="s">
        <v>213</v>
      </c>
      <c r="AE96" s="211">
        <v>5</v>
      </c>
      <c r="AF96" s="211" t="s">
        <v>189</v>
      </c>
      <c r="AG96" s="211">
        <v>2</v>
      </c>
      <c r="AH96" s="211">
        <v>1200</v>
      </c>
      <c r="AI96" s="211">
        <v>1200</v>
      </c>
      <c r="AJ96" s="211">
        <v>582</v>
      </c>
      <c r="AK96" s="212">
        <v>1.9624187281199999E-5</v>
      </c>
      <c r="AL96" s="213">
        <v>1</v>
      </c>
      <c r="AM96" s="214">
        <f t="shared" si="5"/>
        <v>1.9624187281199999E-5</v>
      </c>
      <c r="AN96" s="214">
        <v>6.5820210000000001</v>
      </c>
      <c r="AO96" s="214">
        <v>1.068346</v>
      </c>
      <c r="AP96" s="214">
        <f t="shared" si="6"/>
        <v>1.291668127927913E-4</v>
      </c>
      <c r="AQ96" s="214">
        <f t="shared" si="7"/>
        <v>2.0965421985120895E-5</v>
      </c>
      <c r="AR96" s="213">
        <v>0.6</v>
      </c>
      <c r="AS96" s="213">
        <v>0.62</v>
      </c>
      <c r="AT96" s="214">
        <f t="shared" si="8"/>
        <v>7.7500087675674772E-5</v>
      </c>
      <c r="AU96" s="214">
        <f t="shared" si="9"/>
        <v>1.2998561630774954E-5</v>
      </c>
    </row>
    <row r="97" spans="1:47" s="210" customFormat="1">
      <c r="A97" s="211">
        <v>38</v>
      </c>
      <c r="B97" s="211" t="s">
        <v>200</v>
      </c>
      <c r="C97" s="211" t="s">
        <v>216</v>
      </c>
      <c r="D97" s="211" t="s">
        <v>52</v>
      </c>
      <c r="E97" s="211" t="s">
        <v>53</v>
      </c>
      <c r="F97" s="211" t="s">
        <v>54</v>
      </c>
      <c r="G97" s="211" t="s">
        <v>55</v>
      </c>
      <c r="H97" s="211"/>
      <c r="I97" s="211" t="s">
        <v>56</v>
      </c>
      <c r="J97" s="211" t="s">
        <v>57</v>
      </c>
      <c r="K97" s="211">
        <v>0</v>
      </c>
      <c r="L97" s="211">
        <v>0</v>
      </c>
      <c r="M97" s="212">
        <v>-81.28501</v>
      </c>
      <c r="N97" s="212">
        <v>28.873719999999999</v>
      </c>
      <c r="O97" s="211" t="s">
        <v>109</v>
      </c>
      <c r="P97" s="211" t="s">
        <v>59</v>
      </c>
      <c r="Q97" s="211" t="s">
        <v>215</v>
      </c>
      <c r="R97" s="212">
        <v>89.5</v>
      </c>
      <c r="S97" s="212">
        <v>89.5</v>
      </c>
      <c r="T97" s="211" t="s">
        <v>61</v>
      </c>
      <c r="U97" s="211"/>
      <c r="V97" s="211"/>
      <c r="W97" s="211"/>
      <c r="X97" s="211"/>
      <c r="Y97" s="211"/>
      <c r="Z97" s="211" t="s">
        <v>196</v>
      </c>
      <c r="AA97" s="211" t="s">
        <v>63</v>
      </c>
      <c r="AB97" s="211" t="s">
        <v>164</v>
      </c>
      <c r="AC97" s="211" t="s">
        <v>214</v>
      </c>
      <c r="AD97" s="211" t="s">
        <v>213</v>
      </c>
      <c r="AE97" s="211">
        <v>5</v>
      </c>
      <c r="AF97" s="211" t="s">
        <v>189</v>
      </c>
      <c r="AG97" s="211">
        <v>2</v>
      </c>
      <c r="AH97" s="211">
        <v>1200</v>
      </c>
      <c r="AI97" s="211">
        <v>1200</v>
      </c>
      <c r="AJ97" s="211">
        <v>582</v>
      </c>
      <c r="AK97" s="212">
        <v>7.0173097394699999E-2</v>
      </c>
      <c r="AL97" s="213">
        <v>1</v>
      </c>
      <c r="AM97" s="214">
        <f t="shared" si="5"/>
        <v>7.0173097394699999E-2</v>
      </c>
      <c r="AN97" s="214">
        <v>6.5820210000000001</v>
      </c>
      <c r="AO97" s="214">
        <v>1.068346</v>
      </c>
      <c r="AP97" s="214">
        <f t="shared" si="6"/>
        <v>0.46188080068696069</v>
      </c>
      <c r="AQ97" s="214">
        <f t="shared" si="7"/>
        <v>7.4969147909238171E-2</v>
      </c>
      <c r="AR97" s="213">
        <v>0.6</v>
      </c>
      <c r="AS97" s="213">
        <v>0.62</v>
      </c>
      <c r="AT97" s="214">
        <f t="shared" si="8"/>
        <v>0.27712848041217641</v>
      </c>
      <c r="AU97" s="214">
        <f t="shared" si="9"/>
        <v>4.6480871703727666E-2</v>
      </c>
    </row>
    <row r="98" spans="1:47" s="210" customFormat="1">
      <c r="A98" s="211">
        <v>38</v>
      </c>
      <c r="B98" s="211" t="s">
        <v>200</v>
      </c>
      <c r="C98" s="211" t="s">
        <v>216</v>
      </c>
      <c r="D98" s="211" t="s">
        <v>52</v>
      </c>
      <c r="E98" s="211" t="s">
        <v>53</v>
      </c>
      <c r="F98" s="211" t="s">
        <v>54</v>
      </c>
      <c r="G98" s="211" t="s">
        <v>55</v>
      </c>
      <c r="H98" s="211"/>
      <c r="I98" s="211" t="s">
        <v>56</v>
      </c>
      <c r="J98" s="211" t="s">
        <v>57</v>
      </c>
      <c r="K98" s="211">
        <v>0</v>
      </c>
      <c r="L98" s="211">
        <v>0</v>
      </c>
      <c r="M98" s="212">
        <v>-81.28501</v>
      </c>
      <c r="N98" s="212">
        <v>28.873719999999999</v>
      </c>
      <c r="O98" s="211" t="s">
        <v>109</v>
      </c>
      <c r="P98" s="211" t="s">
        <v>59</v>
      </c>
      <c r="Q98" s="211" t="s">
        <v>215</v>
      </c>
      <c r="R98" s="212">
        <v>89.5</v>
      </c>
      <c r="S98" s="212">
        <v>89.5</v>
      </c>
      <c r="T98" s="211" t="s">
        <v>61</v>
      </c>
      <c r="U98" s="211"/>
      <c r="V98" s="211"/>
      <c r="W98" s="211"/>
      <c r="X98" s="211"/>
      <c r="Y98" s="211"/>
      <c r="Z98" s="211" t="s">
        <v>196</v>
      </c>
      <c r="AA98" s="211" t="s">
        <v>63</v>
      </c>
      <c r="AB98" s="211" t="s">
        <v>164</v>
      </c>
      <c r="AC98" s="211" t="s">
        <v>214</v>
      </c>
      <c r="AD98" s="211" t="s">
        <v>213</v>
      </c>
      <c r="AE98" s="211">
        <v>5</v>
      </c>
      <c r="AF98" s="211" t="s">
        <v>161</v>
      </c>
      <c r="AG98" s="211">
        <v>4</v>
      </c>
      <c r="AH98" s="211">
        <v>1400</v>
      </c>
      <c r="AI98" s="211">
        <v>1400</v>
      </c>
      <c r="AJ98" s="211">
        <v>584</v>
      </c>
      <c r="AK98" s="212">
        <v>0.18980353408299999</v>
      </c>
      <c r="AL98" s="213">
        <v>1</v>
      </c>
      <c r="AM98" s="214">
        <f t="shared" si="5"/>
        <v>0.18980353408299999</v>
      </c>
      <c r="AN98" s="214">
        <v>9.3343860000000003</v>
      </c>
      <c r="AO98" s="214">
        <v>1.41794</v>
      </c>
      <c r="AP98" s="214">
        <f t="shared" si="6"/>
        <v>1.771699451294878</v>
      </c>
      <c r="AQ98" s="214">
        <f t="shared" si="7"/>
        <v>0.269130023117649</v>
      </c>
      <c r="AR98" s="213">
        <v>0.6</v>
      </c>
      <c r="AS98" s="213">
        <v>0.62</v>
      </c>
      <c r="AT98" s="214">
        <f t="shared" si="8"/>
        <v>1.0630196707769268</v>
      </c>
      <c r="AU98" s="214">
        <f t="shared" si="9"/>
        <v>0.16686061433294239</v>
      </c>
    </row>
    <row r="99" spans="1:47" s="210" customFormat="1">
      <c r="A99" s="211">
        <v>38</v>
      </c>
      <c r="B99" s="211" t="s">
        <v>200</v>
      </c>
      <c r="C99" s="211" t="s">
        <v>216</v>
      </c>
      <c r="D99" s="211" t="s">
        <v>52</v>
      </c>
      <c r="E99" s="211" t="s">
        <v>53</v>
      </c>
      <c r="F99" s="211" t="s">
        <v>54</v>
      </c>
      <c r="G99" s="211" t="s">
        <v>55</v>
      </c>
      <c r="H99" s="211"/>
      <c r="I99" s="211" t="s">
        <v>56</v>
      </c>
      <c r="J99" s="211" t="s">
        <v>57</v>
      </c>
      <c r="K99" s="211">
        <v>0</v>
      </c>
      <c r="L99" s="211">
        <v>0</v>
      </c>
      <c r="M99" s="212">
        <v>-81.28501</v>
      </c>
      <c r="N99" s="212">
        <v>28.873719999999999</v>
      </c>
      <c r="O99" s="211" t="s">
        <v>109</v>
      </c>
      <c r="P99" s="211" t="s">
        <v>59</v>
      </c>
      <c r="Q99" s="211" t="s">
        <v>215</v>
      </c>
      <c r="R99" s="212">
        <v>89.5</v>
      </c>
      <c r="S99" s="212">
        <v>89.5</v>
      </c>
      <c r="T99" s="211" t="s">
        <v>61</v>
      </c>
      <c r="U99" s="211"/>
      <c r="V99" s="211"/>
      <c r="W99" s="211"/>
      <c r="X99" s="211"/>
      <c r="Y99" s="211"/>
      <c r="Z99" s="211" t="s">
        <v>196</v>
      </c>
      <c r="AA99" s="211" t="s">
        <v>63</v>
      </c>
      <c r="AB99" s="211" t="s">
        <v>164</v>
      </c>
      <c r="AC99" s="211" t="s">
        <v>214</v>
      </c>
      <c r="AD99" s="211" t="s">
        <v>213</v>
      </c>
      <c r="AE99" s="211">
        <v>5</v>
      </c>
      <c r="AF99" s="211" t="s">
        <v>180</v>
      </c>
      <c r="AG99" s="211">
        <v>11</v>
      </c>
      <c r="AH99" s="211">
        <v>4130</v>
      </c>
      <c r="AI99" s="211">
        <v>4130</v>
      </c>
      <c r="AJ99" s="211">
        <v>591</v>
      </c>
      <c r="AK99" s="212">
        <v>2.3201129051700002E-3</v>
      </c>
      <c r="AL99" s="213">
        <v>1</v>
      </c>
      <c r="AM99" s="214">
        <f t="shared" si="5"/>
        <v>2.3201129051700002E-3</v>
      </c>
      <c r="AN99" s="214">
        <v>2.2688229999999998</v>
      </c>
      <c r="AO99" s="214">
        <v>9.1038999999999995E-2</v>
      </c>
      <c r="AP99" s="214">
        <f t="shared" si="6"/>
        <v>5.2639255218465148E-3</v>
      </c>
      <c r="AQ99" s="214">
        <f t="shared" si="7"/>
        <v>2.1122075877377162E-4</v>
      </c>
      <c r="AR99" s="213">
        <v>0.6</v>
      </c>
      <c r="AS99" s="213">
        <v>0.62</v>
      </c>
      <c r="AT99" s="214">
        <f t="shared" si="8"/>
        <v>3.1583553131079088E-3</v>
      </c>
      <c r="AU99" s="214">
        <f t="shared" si="9"/>
        <v>1.3095687043973841E-4</v>
      </c>
    </row>
    <row r="100" spans="1:47" s="210" customFormat="1">
      <c r="A100" s="211">
        <v>38</v>
      </c>
      <c r="B100" s="211" t="s">
        <v>200</v>
      </c>
      <c r="C100" s="211" t="s">
        <v>216</v>
      </c>
      <c r="D100" s="211" t="s">
        <v>52</v>
      </c>
      <c r="E100" s="211" t="s">
        <v>53</v>
      </c>
      <c r="F100" s="211" t="s">
        <v>54</v>
      </c>
      <c r="G100" s="211" t="s">
        <v>55</v>
      </c>
      <c r="H100" s="211"/>
      <c r="I100" s="211" t="s">
        <v>56</v>
      </c>
      <c r="J100" s="211" t="s">
        <v>57</v>
      </c>
      <c r="K100" s="211">
        <v>0</v>
      </c>
      <c r="L100" s="211">
        <v>0</v>
      </c>
      <c r="M100" s="212">
        <v>-81.28501</v>
      </c>
      <c r="N100" s="212">
        <v>28.873719999999999</v>
      </c>
      <c r="O100" s="211" t="s">
        <v>109</v>
      </c>
      <c r="P100" s="211" t="s">
        <v>59</v>
      </c>
      <c r="Q100" s="211" t="s">
        <v>215</v>
      </c>
      <c r="R100" s="212">
        <v>89.5</v>
      </c>
      <c r="S100" s="212">
        <v>89.5</v>
      </c>
      <c r="T100" s="211" t="s">
        <v>61</v>
      </c>
      <c r="U100" s="211"/>
      <c r="V100" s="211"/>
      <c r="W100" s="211"/>
      <c r="X100" s="211"/>
      <c r="Y100" s="211"/>
      <c r="Z100" s="211" t="s">
        <v>196</v>
      </c>
      <c r="AA100" s="211" t="s">
        <v>63</v>
      </c>
      <c r="AB100" s="211" t="s">
        <v>164</v>
      </c>
      <c r="AC100" s="211" t="s">
        <v>214</v>
      </c>
      <c r="AD100" s="211" t="s">
        <v>213</v>
      </c>
      <c r="AE100" s="211">
        <v>5</v>
      </c>
      <c r="AF100" s="211" t="s">
        <v>161</v>
      </c>
      <c r="AG100" s="211">
        <v>4</v>
      </c>
      <c r="AH100" s="211">
        <v>8140</v>
      </c>
      <c r="AI100" s="211">
        <v>8140</v>
      </c>
      <c r="AJ100" s="211">
        <v>584</v>
      </c>
      <c r="AK100" s="212">
        <v>1.2763837623300001</v>
      </c>
      <c r="AL100" s="213">
        <v>1</v>
      </c>
      <c r="AM100" s="214">
        <f t="shared" si="5"/>
        <v>1.2763837623300001</v>
      </c>
      <c r="AN100" s="214">
        <v>9.3343860000000003</v>
      </c>
      <c r="AO100" s="214">
        <v>1.41794</v>
      </c>
      <c r="AP100" s="214">
        <f t="shared" si="6"/>
        <v>11.914258721720481</v>
      </c>
      <c r="AQ100" s="214">
        <f t="shared" si="7"/>
        <v>1.8098355919582003</v>
      </c>
      <c r="AR100" s="213">
        <v>0.6</v>
      </c>
      <c r="AS100" s="213">
        <v>0.62</v>
      </c>
      <c r="AT100" s="214">
        <f t="shared" si="8"/>
        <v>7.1485552330322886</v>
      </c>
      <c r="AU100" s="214">
        <f t="shared" si="9"/>
        <v>1.1220980670140841</v>
      </c>
    </row>
    <row r="101" spans="1:47" s="210" customFormat="1">
      <c r="A101" s="211">
        <v>38</v>
      </c>
      <c r="B101" s="211" t="s">
        <v>200</v>
      </c>
      <c r="C101" s="211" t="s">
        <v>216</v>
      </c>
      <c r="D101" s="211" t="s">
        <v>52</v>
      </c>
      <c r="E101" s="211" t="s">
        <v>53</v>
      </c>
      <c r="F101" s="211" t="s">
        <v>54</v>
      </c>
      <c r="G101" s="211" t="s">
        <v>55</v>
      </c>
      <c r="H101" s="211"/>
      <c r="I101" s="211" t="s">
        <v>56</v>
      </c>
      <c r="J101" s="211" t="s">
        <v>57</v>
      </c>
      <c r="K101" s="211">
        <v>0</v>
      </c>
      <c r="L101" s="211">
        <v>0</v>
      </c>
      <c r="M101" s="212">
        <v>-81.28501</v>
      </c>
      <c r="N101" s="212">
        <v>28.873719999999999</v>
      </c>
      <c r="O101" s="211" t="s">
        <v>109</v>
      </c>
      <c r="P101" s="211" t="s">
        <v>59</v>
      </c>
      <c r="Q101" s="211" t="s">
        <v>215</v>
      </c>
      <c r="R101" s="212">
        <v>89.5</v>
      </c>
      <c r="S101" s="212">
        <v>89.5</v>
      </c>
      <c r="T101" s="211" t="s">
        <v>61</v>
      </c>
      <c r="U101" s="211"/>
      <c r="V101" s="211"/>
      <c r="W101" s="211"/>
      <c r="X101" s="211"/>
      <c r="Y101" s="211"/>
      <c r="Z101" s="211" t="s">
        <v>196</v>
      </c>
      <c r="AA101" s="211" t="s">
        <v>63</v>
      </c>
      <c r="AB101" s="211" t="s">
        <v>164</v>
      </c>
      <c r="AC101" s="211" t="s">
        <v>214</v>
      </c>
      <c r="AD101" s="211" t="s">
        <v>213</v>
      </c>
      <c r="AE101" s="211">
        <v>5</v>
      </c>
      <c r="AF101" s="211" t="s">
        <v>161</v>
      </c>
      <c r="AG101" s="211">
        <v>4</v>
      </c>
      <c r="AH101" s="211">
        <v>8140</v>
      </c>
      <c r="AI101" s="211">
        <v>8140</v>
      </c>
      <c r="AJ101" s="211">
        <v>584</v>
      </c>
      <c r="AK101" s="212">
        <v>3.6954495772900003E-4</v>
      </c>
      <c r="AL101" s="213">
        <v>1</v>
      </c>
      <c r="AM101" s="214">
        <f t="shared" si="5"/>
        <v>3.6954495772900003E-4</v>
      </c>
      <c r="AN101" s="214">
        <v>9.3343860000000003</v>
      </c>
      <c r="AO101" s="214">
        <v>1.41794</v>
      </c>
      <c r="AP101" s="214">
        <f t="shared" si="6"/>
        <v>3.4494752797961698E-3</v>
      </c>
      <c r="AQ101" s="214">
        <f t="shared" si="7"/>
        <v>5.239925773622583E-4</v>
      </c>
      <c r="AR101" s="213">
        <v>0.6</v>
      </c>
      <c r="AS101" s="213">
        <v>0.62</v>
      </c>
      <c r="AT101" s="214">
        <f t="shared" si="8"/>
        <v>2.0696851678777017E-3</v>
      </c>
      <c r="AU101" s="214">
        <f t="shared" si="9"/>
        <v>3.2487539796460015E-4</v>
      </c>
    </row>
    <row r="102" spans="1:47" s="210" customFormat="1">
      <c r="A102" s="211">
        <v>38</v>
      </c>
      <c r="B102" s="211" t="s">
        <v>200</v>
      </c>
      <c r="C102" s="211" t="s">
        <v>216</v>
      </c>
      <c r="D102" s="211" t="s">
        <v>52</v>
      </c>
      <c r="E102" s="211" t="s">
        <v>53</v>
      </c>
      <c r="F102" s="211" t="s">
        <v>54</v>
      </c>
      <c r="G102" s="211" t="s">
        <v>55</v>
      </c>
      <c r="H102" s="211"/>
      <c r="I102" s="211" t="s">
        <v>56</v>
      </c>
      <c r="J102" s="211" t="s">
        <v>57</v>
      </c>
      <c r="K102" s="211">
        <v>0</v>
      </c>
      <c r="L102" s="211">
        <v>0</v>
      </c>
      <c r="M102" s="212">
        <v>-81.28501</v>
      </c>
      <c r="N102" s="212">
        <v>28.873719999999999</v>
      </c>
      <c r="O102" s="211" t="s">
        <v>109</v>
      </c>
      <c r="P102" s="211" t="s">
        <v>59</v>
      </c>
      <c r="Q102" s="211" t="s">
        <v>215</v>
      </c>
      <c r="R102" s="212">
        <v>89.5</v>
      </c>
      <c r="S102" s="212">
        <v>89.5</v>
      </c>
      <c r="T102" s="211" t="s">
        <v>61</v>
      </c>
      <c r="U102" s="211"/>
      <c r="V102" s="211"/>
      <c r="W102" s="211"/>
      <c r="X102" s="211"/>
      <c r="Y102" s="211"/>
      <c r="Z102" s="211" t="s">
        <v>196</v>
      </c>
      <c r="AA102" s="211" t="s">
        <v>63</v>
      </c>
      <c r="AB102" s="211" t="s">
        <v>164</v>
      </c>
      <c r="AC102" s="211" t="s">
        <v>214</v>
      </c>
      <c r="AD102" s="211" t="s">
        <v>213</v>
      </c>
      <c r="AE102" s="211">
        <v>5</v>
      </c>
      <c r="AF102" s="211" t="s">
        <v>189</v>
      </c>
      <c r="AG102" s="211">
        <v>2</v>
      </c>
      <c r="AH102" s="211">
        <v>1200</v>
      </c>
      <c r="AI102" s="211">
        <v>1200</v>
      </c>
      <c r="AJ102" s="211">
        <v>582</v>
      </c>
      <c r="AK102" s="212">
        <v>5.73577838337E-4</v>
      </c>
      <c r="AL102" s="213">
        <v>1</v>
      </c>
      <c r="AM102" s="214">
        <f t="shared" si="5"/>
        <v>5.73577838337E-4</v>
      </c>
      <c r="AN102" s="214">
        <v>6.5820210000000001</v>
      </c>
      <c r="AO102" s="214">
        <v>1.068346</v>
      </c>
      <c r="AP102" s="214">
        <f t="shared" si="6"/>
        <v>3.7753013770687391E-3</v>
      </c>
      <c r="AQ102" s="214">
        <f t="shared" si="7"/>
        <v>6.1277958927598059E-4</v>
      </c>
      <c r="AR102" s="213">
        <v>0.6</v>
      </c>
      <c r="AS102" s="213">
        <v>0.62</v>
      </c>
      <c r="AT102" s="214">
        <f t="shared" si="8"/>
        <v>2.2651808262412433E-3</v>
      </c>
      <c r="AU102" s="214">
        <f t="shared" si="9"/>
        <v>3.7992334535110796E-4</v>
      </c>
    </row>
    <row r="103" spans="1:47" s="210" customFormat="1">
      <c r="A103" s="211">
        <v>38</v>
      </c>
      <c r="B103" s="211" t="s">
        <v>200</v>
      </c>
      <c r="C103" s="211" t="s">
        <v>216</v>
      </c>
      <c r="D103" s="211" t="s">
        <v>52</v>
      </c>
      <c r="E103" s="211" t="s">
        <v>53</v>
      </c>
      <c r="F103" s="211" t="s">
        <v>54</v>
      </c>
      <c r="G103" s="211" t="s">
        <v>55</v>
      </c>
      <c r="H103" s="211"/>
      <c r="I103" s="211" t="s">
        <v>56</v>
      </c>
      <c r="J103" s="211" t="s">
        <v>57</v>
      </c>
      <c r="K103" s="211">
        <v>0</v>
      </c>
      <c r="L103" s="211">
        <v>0</v>
      </c>
      <c r="M103" s="212">
        <v>-81.28501</v>
      </c>
      <c r="N103" s="212">
        <v>28.873719999999999</v>
      </c>
      <c r="O103" s="211" t="s">
        <v>109</v>
      </c>
      <c r="P103" s="211" t="s">
        <v>59</v>
      </c>
      <c r="Q103" s="211" t="s">
        <v>215</v>
      </c>
      <c r="R103" s="212">
        <v>89.5</v>
      </c>
      <c r="S103" s="212">
        <v>89.5</v>
      </c>
      <c r="T103" s="211" t="s">
        <v>61</v>
      </c>
      <c r="U103" s="211"/>
      <c r="V103" s="211"/>
      <c r="W103" s="211"/>
      <c r="X103" s="211"/>
      <c r="Y103" s="211"/>
      <c r="Z103" s="211" t="s">
        <v>196</v>
      </c>
      <c r="AA103" s="211" t="s">
        <v>63</v>
      </c>
      <c r="AB103" s="211" t="s">
        <v>164</v>
      </c>
      <c r="AC103" s="211" t="s">
        <v>214</v>
      </c>
      <c r="AD103" s="211" t="s">
        <v>213</v>
      </c>
      <c r="AE103" s="211">
        <v>5</v>
      </c>
      <c r="AF103" s="211" t="s">
        <v>161</v>
      </c>
      <c r="AG103" s="211">
        <v>4</v>
      </c>
      <c r="AH103" s="211">
        <v>1400</v>
      </c>
      <c r="AI103" s="211">
        <v>1400</v>
      </c>
      <c r="AJ103" s="211">
        <v>584</v>
      </c>
      <c r="AK103" s="212">
        <v>0.85966975714399996</v>
      </c>
      <c r="AL103" s="213">
        <v>1</v>
      </c>
      <c r="AM103" s="214">
        <f t="shared" si="5"/>
        <v>0.85966975714399996</v>
      </c>
      <c r="AN103" s="214">
        <v>9.3343860000000003</v>
      </c>
      <c r="AO103" s="214">
        <v>1.41794</v>
      </c>
      <c r="AP103" s="214">
        <f t="shared" si="6"/>
        <v>8.0244893457083535</v>
      </c>
      <c r="AQ103" s="214">
        <f t="shared" si="7"/>
        <v>1.2189601354447632</v>
      </c>
      <c r="AR103" s="213">
        <v>0.6</v>
      </c>
      <c r="AS103" s="213">
        <v>0.62</v>
      </c>
      <c r="AT103" s="214">
        <f t="shared" si="8"/>
        <v>4.8146936074250117</v>
      </c>
      <c r="AU103" s="214">
        <f t="shared" si="9"/>
        <v>0.7557552839757532</v>
      </c>
    </row>
    <row r="104" spans="1:47" s="210" customFormat="1">
      <c r="A104" s="211">
        <v>38</v>
      </c>
      <c r="B104" s="211" t="s">
        <v>200</v>
      </c>
      <c r="C104" s="211" t="s">
        <v>216</v>
      </c>
      <c r="D104" s="211" t="s">
        <v>52</v>
      </c>
      <c r="E104" s="211" t="s">
        <v>53</v>
      </c>
      <c r="F104" s="211" t="s">
        <v>54</v>
      </c>
      <c r="G104" s="211" t="s">
        <v>55</v>
      </c>
      <c r="H104" s="211"/>
      <c r="I104" s="211" t="s">
        <v>56</v>
      </c>
      <c r="J104" s="211" t="s">
        <v>57</v>
      </c>
      <c r="K104" s="211">
        <v>0</v>
      </c>
      <c r="L104" s="211">
        <v>0</v>
      </c>
      <c r="M104" s="212">
        <v>-81.28501</v>
      </c>
      <c r="N104" s="212">
        <v>28.873719999999999</v>
      </c>
      <c r="O104" s="211" t="s">
        <v>109</v>
      </c>
      <c r="P104" s="211" t="s">
        <v>59</v>
      </c>
      <c r="Q104" s="211" t="s">
        <v>215</v>
      </c>
      <c r="R104" s="212">
        <v>89.5</v>
      </c>
      <c r="S104" s="212">
        <v>89.5</v>
      </c>
      <c r="T104" s="211" t="s">
        <v>61</v>
      </c>
      <c r="U104" s="211"/>
      <c r="V104" s="211"/>
      <c r="W104" s="211"/>
      <c r="X104" s="211"/>
      <c r="Y104" s="211"/>
      <c r="Z104" s="211" t="s">
        <v>196</v>
      </c>
      <c r="AA104" s="211" t="s">
        <v>63</v>
      </c>
      <c r="AB104" s="211" t="s">
        <v>164</v>
      </c>
      <c r="AC104" s="211" t="s">
        <v>214</v>
      </c>
      <c r="AD104" s="211" t="s">
        <v>213</v>
      </c>
      <c r="AE104" s="211">
        <v>5</v>
      </c>
      <c r="AF104" s="211" t="s">
        <v>161</v>
      </c>
      <c r="AG104" s="211">
        <v>4</v>
      </c>
      <c r="AH104" s="211">
        <v>8140</v>
      </c>
      <c r="AI104" s="211">
        <v>8140</v>
      </c>
      <c r="AJ104" s="211">
        <v>584</v>
      </c>
      <c r="AK104" s="212">
        <v>8.6817279340699993E-2</v>
      </c>
      <c r="AL104" s="213">
        <v>1</v>
      </c>
      <c r="AM104" s="214">
        <f t="shared" si="5"/>
        <v>8.6817279340699993E-2</v>
      </c>
      <c r="AN104" s="214">
        <v>9.3343860000000003</v>
      </c>
      <c r="AO104" s="214">
        <v>1.41794</v>
      </c>
      <c r="AP104" s="214">
        <f t="shared" si="6"/>
        <v>0.81038599683591928</v>
      </c>
      <c r="AQ104" s="214">
        <f t="shared" si="7"/>
        <v>0.12310169306835214</v>
      </c>
      <c r="AR104" s="213">
        <v>0.6</v>
      </c>
      <c r="AS104" s="213">
        <v>0.62</v>
      </c>
      <c r="AT104" s="214">
        <f t="shared" si="8"/>
        <v>0.48623159810155153</v>
      </c>
      <c r="AU104" s="214">
        <f t="shared" si="9"/>
        <v>7.6323049702378326E-2</v>
      </c>
    </row>
    <row r="105" spans="1:47" s="210" customFormat="1">
      <c r="A105" s="211">
        <v>38</v>
      </c>
      <c r="B105" s="211" t="s">
        <v>200</v>
      </c>
      <c r="C105" s="211" t="s">
        <v>216</v>
      </c>
      <c r="D105" s="211" t="s">
        <v>52</v>
      </c>
      <c r="E105" s="211" t="s">
        <v>53</v>
      </c>
      <c r="F105" s="211" t="s">
        <v>54</v>
      </c>
      <c r="G105" s="211" t="s">
        <v>55</v>
      </c>
      <c r="H105" s="211"/>
      <c r="I105" s="211" t="s">
        <v>56</v>
      </c>
      <c r="J105" s="211" t="s">
        <v>57</v>
      </c>
      <c r="K105" s="211">
        <v>0</v>
      </c>
      <c r="L105" s="211">
        <v>0</v>
      </c>
      <c r="M105" s="212">
        <v>-81.28501</v>
      </c>
      <c r="N105" s="212">
        <v>28.873719999999999</v>
      </c>
      <c r="O105" s="211" t="s">
        <v>109</v>
      </c>
      <c r="P105" s="211" t="s">
        <v>59</v>
      </c>
      <c r="Q105" s="211" t="s">
        <v>215</v>
      </c>
      <c r="R105" s="212">
        <v>89.5</v>
      </c>
      <c r="S105" s="212">
        <v>89.5</v>
      </c>
      <c r="T105" s="211" t="s">
        <v>61</v>
      </c>
      <c r="U105" s="211"/>
      <c r="V105" s="211"/>
      <c r="W105" s="211"/>
      <c r="X105" s="211"/>
      <c r="Y105" s="211"/>
      <c r="Z105" s="211" t="s">
        <v>196</v>
      </c>
      <c r="AA105" s="211" t="s">
        <v>63</v>
      </c>
      <c r="AB105" s="211" t="s">
        <v>164</v>
      </c>
      <c r="AC105" s="211" t="s">
        <v>214</v>
      </c>
      <c r="AD105" s="211" t="s">
        <v>213</v>
      </c>
      <c r="AE105" s="211">
        <v>5</v>
      </c>
      <c r="AF105" s="211" t="s">
        <v>161</v>
      </c>
      <c r="AG105" s="211">
        <v>4</v>
      </c>
      <c r="AH105" s="211">
        <v>8140</v>
      </c>
      <c r="AI105" s="211">
        <v>8140</v>
      </c>
      <c r="AJ105" s="211">
        <v>584</v>
      </c>
      <c r="AK105" s="212">
        <v>7.1237249274400003E-3</v>
      </c>
      <c r="AL105" s="213">
        <v>1</v>
      </c>
      <c r="AM105" s="214">
        <f t="shared" si="5"/>
        <v>7.1237249274400003E-3</v>
      </c>
      <c r="AN105" s="214">
        <v>9.3343860000000003</v>
      </c>
      <c r="AO105" s="214">
        <v>1.41794</v>
      </c>
      <c r="AP105" s="214">
        <f t="shared" si="6"/>
        <v>6.649559823054696E-2</v>
      </c>
      <c r="AQ105" s="214">
        <f t="shared" si="7"/>
        <v>1.0101014523614274E-2</v>
      </c>
      <c r="AR105" s="213">
        <v>0.6</v>
      </c>
      <c r="AS105" s="213">
        <v>0.62</v>
      </c>
      <c r="AT105" s="214">
        <f t="shared" si="8"/>
        <v>3.9897358938328173E-2</v>
      </c>
      <c r="AU105" s="214">
        <f t="shared" si="9"/>
        <v>6.2626290046408498E-3</v>
      </c>
    </row>
    <row r="106" spans="1:47" s="210" customFormat="1">
      <c r="A106" s="211">
        <v>38</v>
      </c>
      <c r="B106" s="211" t="s">
        <v>200</v>
      </c>
      <c r="C106" s="211" t="s">
        <v>216</v>
      </c>
      <c r="D106" s="211" t="s">
        <v>52</v>
      </c>
      <c r="E106" s="211" t="s">
        <v>53</v>
      </c>
      <c r="F106" s="211" t="s">
        <v>54</v>
      </c>
      <c r="G106" s="211" t="s">
        <v>55</v>
      </c>
      <c r="H106" s="211"/>
      <c r="I106" s="211" t="s">
        <v>56</v>
      </c>
      <c r="J106" s="211" t="s">
        <v>57</v>
      </c>
      <c r="K106" s="211">
        <v>0</v>
      </c>
      <c r="L106" s="211">
        <v>0</v>
      </c>
      <c r="M106" s="212">
        <v>-81.28501</v>
      </c>
      <c r="N106" s="212">
        <v>28.873719999999999</v>
      </c>
      <c r="O106" s="211" t="s">
        <v>109</v>
      </c>
      <c r="P106" s="211" t="s">
        <v>59</v>
      </c>
      <c r="Q106" s="211" t="s">
        <v>215</v>
      </c>
      <c r="R106" s="212">
        <v>89.5</v>
      </c>
      <c r="S106" s="212">
        <v>89.5</v>
      </c>
      <c r="T106" s="211" t="s">
        <v>61</v>
      </c>
      <c r="U106" s="211"/>
      <c r="V106" s="211"/>
      <c r="W106" s="211"/>
      <c r="X106" s="211"/>
      <c r="Y106" s="211"/>
      <c r="Z106" s="211" t="s">
        <v>196</v>
      </c>
      <c r="AA106" s="211" t="s">
        <v>63</v>
      </c>
      <c r="AB106" s="211" t="s">
        <v>164</v>
      </c>
      <c r="AC106" s="211" t="s">
        <v>214</v>
      </c>
      <c r="AD106" s="211" t="s">
        <v>213</v>
      </c>
      <c r="AE106" s="211">
        <v>5</v>
      </c>
      <c r="AF106" s="211" t="s">
        <v>161</v>
      </c>
      <c r="AG106" s="211">
        <v>4</v>
      </c>
      <c r="AH106" s="211">
        <v>8140</v>
      </c>
      <c r="AI106" s="211">
        <v>8140</v>
      </c>
      <c r="AJ106" s="211">
        <v>584</v>
      </c>
      <c r="AK106" s="212">
        <v>1.4705305096799999E-5</v>
      </c>
      <c r="AL106" s="213">
        <v>1</v>
      </c>
      <c r="AM106" s="214">
        <f t="shared" si="5"/>
        <v>1.4705305096799999E-5</v>
      </c>
      <c r="AN106" s="214">
        <v>9.3343860000000003</v>
      </c>
      <c r="AO106" s="214">
        <v>1.41794</v>
      </c>
      <c r="AP106" s="214">
        <f t="shared" si="6"/>
        <v>1.3726499402129857E-4</v>
      </c>
      <c r="AQ106" s="214">
        <f t="shared" si="7"/>
        <v>2.085124030895659E-5</v>
      </c>
      <c r="AR106" s="213">
        <v>0.6</v>
      </c>
      <c r="AS106" s="213">
        <v>0.62</v>
      </c>
      <c r="AT106" s="214">
        <f t="shared" si="8"/>
        <v>8.2358996412779136E-5</v>
      </c>
      <c r="AU106" s="214">
        <f t="shared" si="9"/>
        <v>1.2927768991553086E-5</v>
      </c>
    </row>
    <row r="107" spans="1:47" s="210" customFormat="1">
      <c r="A107" s="211">
        <v>38</v>
      </c>
      <c r="B107" s="211" t="s">
        <v>200</v>
      </c>
      <c r="C107" s="211" t="s">
        <v>216</v>
      </c>
      <c r="D107" s="211" t="s">
        <v>52</v>
      </c>
      <c r="E107" s="211" t="s">
        <v>53</v>
      </c>
      <c r="F107" s="211" t="s">
        <v>54</v>
      </c>
      <c r="G107" s="211" t="s">
        <v>55</v>
      </c>
      <c r="H107" s="211"/>
      <c r="I107" s="211" t="s">
        <v>56</v>
      </c>
      <c r="J107" s="211" t="s">
        <v>57</v>
      </c>
      <c r="K107" s="211">
        <v>0</v>
      </c>
      <c r="L107" s="211">
        <v>0</v>
      </c>
      <c r="M107" s="212">
        <v>-81.28501</v>
      </c>
      <c r="N107" s="212">
        <v>28.873719999999999</v>
      </c>
      <c r="O107" s="211" t="s">
        <v>109</v>
      </c>
      <c r="P107" s="211" t="s">
        <v>59</v>
      </c>
      <c r="Q107" s="211" t="s">
        <v>215</v>
      </c>
      <c r="R107" s="212">
        <v>89.5</v>
      </c>
      <c r="S107" s="212">
        <v>89.5</v>
      </c>
      <c r="T107" s="211" t="s">
        <v>61</v>
      </c>
      <c r="U107" s="211"/>
      <c r="V107" s="211"/>
      <c r="W107" s="211"/>
      <c r="X107" s="211"/>
      <c r="Y107" s="211"/>
      <c r="Z107" s="211" t="s">
        <v>196</v>
      </c>
      <c r="AA107" s="211" t="s">
        <v>63</v>
      </c>
      <c r="AB107" s="211" t="s">
        <v>164</v>
      </c>
      <c r="AC107" s="211" t="s">
        <v>214</v>
      </c>
      <c r="AD107" s="211" t="s">
        <v>213</v>
      </c>
      <c r="AE107" s="211">
        <v>5</v>
      </c>
      <c r="AF107" s="211" t="s">
        <v>189</v>
      </c>
      <c r="AG107" s="211">
        <v>2</v>
      </c>
      <c r="AH107" s="211">
        <v>1200</v>
      </c>
      <c r="AI107" s="211">
        <v>1200</v>
      </c>
      <c r="AJ107" s="211">
        <v>582</v>
      </c>
      <c r="AK107" s="212">
        <v>0.344032840068</v>
      </c>
      <c r="AL107" s="213">
        <v>1</v>
      </c>
      <c r="AM107" s="214">
        <f t="shared" si="5"/>
        <v>0.344032840068</v>
      </c>
      <c r="AN107" s="214">
        <v>6.5820210000000001</v>
      </c>
      <c r="AO107" s="214">
        <v>1.068346</v>
      </c>
      <c r="AP107" s="214">
        <f t="shared" si="6"/>
        <v>2.2644313780172176</v>
      </c>
      <c r="AQ107" s="214">
        <f t="shared" si="7"/>
        <v>0.36754610855528752</v>
      </c>
      <c r="AR107" s="213">
        <v>0.6</v>
      </c>
      <c r="AS107" s="213">
        <v>0.62</v>
      </c>
      <c r="AT107" s="214">
        <f t="shared" si="8"/>
        <v>1.3586588268103306</v>
      </c>
      <c r="AU107" s="214">
        <f t="shared" si="9"/>
        <v>0.22787858730427826</v>
      </c>
    </row>
    <row r="108" spans="1:47" s="210" customFormat="1">
      <c r="A108" s="211">
        <v>38</v>
      </c>
      <c r="B108" s="211" t="s">
        <v>200</v>
      </c>
      <c r="C108" s="211" t="s">
        <v>216</v>
      </c>
      <c r="D108" s="211" t="s">
        <v>52</v>
      </c>
      <c r="E108" s="211" t="s">
        <v>53</v>
      </c>
      <c r="F108" s="211" t="s">
        <v>54</v>
      </c>
      <c r="G108" s="211" t="s">
        <v>55</v>
      </c>
      <c r="H108" s="211"/>
      <c r="I108" s="211" t="s">
        <v>56</v>
      </c>
      <c r="J108" s="211" t="s">
        <v>57</v>
      </c>
      <c r="K108" s="211">
        <v>0</v>
      </c>
      <c r="L108" s="211">
        <v>0</v>
      </c>
      <c r="M108" s="212">
        <v>-81.28501</v>
      </c>
      <c r="N108" s="212">
        <v>28.873719999999999</v>
      </c>
      <c r="O108" s="211" t="s">
        <v>109</v>
      </c>
      <c r="P108" s="211" t="s">
        <v>59</v>
      </c>
      <c r="Q108" s="211" t="s">
        <v>215</v>
      </c>
      <c r="R108" s="212">
        <v>89.5</v>
      </c>
      <c r="S108" s="212">
        <v>89.5</v>
      </c>
      <c r="T108" s="211" t="s">
        <v>61</v>
      </c>
      <c r="U108" s="211"/>
      <c r="V108" s="211"/>
      <c r="W108" s="211"/>
      <c r="X108" s="211"/>
      <c r="Y108" s="211"/>
      <c r="Z108" s="211" t="s">
        <v>196</v>
      </c>
      <c r="AA108" s="211" t="s">
        <v>63</v>
      </c>
      <c r="AB108" s="211" t="s">
        <v>164</v>
      </c>
      <c r="AC108" s="211" t="s">
        <v>214</v>
      </c>
      <c r="AD108" s="211" t="s">
        <v>213</v>
      </c>
      <c r="AE108" s="211">
        <v>5</v>
      </c>
      <c r="AF108" s="211" t="s">
        <v>161</v>
      </c>
      <c r="AG108" s="211">
        <v>4</v>
      </c>
      <c r="AH108" s="211">
        <v>8140</v>
      </c>
      <c r="AI108" s="211">
        <v>8140</v>
      </c>
      <c r="AJ108" s="211">
        <v>584</v>
      </c>
      <c r="AK108" s="212">
        <v>4.3354662748800003E-2</v>
      </c>
      <c r="AL108" s="213">
        <v>1</v>
      </c>
      <c r="AM108" s="214">
        <f t="shared" si="5"/>
        <v>4.3354662748800003E-2</v>
      </c>
      <c r="AN108" s="214">
        <v>9.3343860000000003</v>
      </c>
      <c r="AO108" s="214">
        <v>1.41794</v>
      </c>
      <c r="AP108" s="214">
        <f t="shared" si="6"/>
        <v>0.40468915699712027</v>
      </c>
      <c r="AQ108" s="214">
        <f t="shared" si="7"/>
        <v>6.1474310498033473E-2</v>
      </c>
      <c r="AR108" s="213">
        <v>0.6</v>
      </c>
      <c r="AS108" s="213">
        <v>0.62</v>
      </c>
      <c r="AT108" s="214">
        <f t="shared" si="8"/>
        <v>0.24281349419827214</v>
      </c>
      <c r="AU108" s="214">
        <f t="shared" si="9"/>
        <v>3.8114072508780752E-2</v>
      </c>
    </row>
    <row r="109" spans="1:47" s="210" customFormat="1">
      <c r="A109" s="211">
        <v>38</v>
      </c>
      <c r="B109" s="211" t="s">
        <v>200</v>
      </c>
      <c r="C109" s="211" t="s">
        <v>216</v>
      </c>
      <c r="D109" s="211" t="s">
        <v>52</v>
      </c>
      <c r="E109" s="211" t="s">
        <v>53</v>
      </c>
      <c r="F109" s="211" t="s">
        <v>54</v>
      </c>
      <c r="G109" s="211" t="s">
        <v>55</v>
      </c>
      <c r="H109" s="211"/>
      <c r="I109" s="211" t="s">
        <v>56</v>
      </c>
      <c r="J109" s="211" t="s">
        <v>57</v>
      </c>
      <c r="K109" s="211">
        <v>0</v>
      </c>
      <c r="L109" s="211">
        <v>0</v>
      </c>
      <c r="M109" s="212">
        <v>-81.28501</v>
      </c>
      <c r="N109" s="212">
        <v>28.873719999999999</v>
      </c>
      <c r="O109" s="211" t="s">
        <v>109</v>
      </c>
      <c r="P109" s="211" t="s">
        <v>59</v>
      </c>
      <c r="Q109" s="211" t="s">
        <v>215</v>
      </c>
      <c r="R109" s="212">
        <v>89.5</v>
      </c>
      <c r="S109" s="212">
        <v>89.5</v>
      </c>
      <c r="T109" s="211" t="s">
        <v>61</v>
      </c>
      <c r="U109" s="211"/>
      <c r="V109" s="211"/>
      <c r="W109" s="211"/>
      <c r="X109" s="211"/>
      <c r="Y109" s="211"/>
      <c r="Z109" s="211" t="s">
        <v>196</v>
      </c>
      <c r="AA109" s="211" t="s">
        <v>63</v>
      </c>
      <c r="AB109" s="211" t="s">
        <v>164</v>
      </c>
      <c r="AC109" s="211" t="s">
        <v>214</v>
      </c>
      <c r="AD109" s="211" t="s">
        <v>213</v>
      </c>
      <c r="AE109" s="211">
        <v>5</v>
      </c>
      <c r="AF109" s="211" t="s">
        <v>161</v>
      </c>
      <c r="AG109" s="211">
        <v>4</v>
      </c>
      <c r="AH109" s="211">
        <v>8140</v>
      </c>
      <c r="AI109" s="211">
        <v>8140</v>
      </c>
      <c r="AJ109" s="211">
        <v>584</v>
      </c>
      <c r="AK109" s="212">
        <v>0.38210513739500002</v>
      </c>
      <c r="AL109" s="213">
        <v>1</v>
      </c>
      <c r="AM109" s="214">
        <f t="shared" si="5"/>
        <v>0.38210513739500002</v>
      </c>
      <c r="AN109" s="214">
        <v>9.3343860000000003</v>
      </c>
      <c r="AO109" s="214">
        <v>1.41794</v>
      </c>
      <c r="AP109" s="214">
        <f t="shared" si="6"/>
        <v>3.5667168450279649</v>
      </c>
      <c r="AQ109" s="214">
        <f t="shared" si="7"/>
        <v>0.54180215851786628</v>
      </c>
      <c r="AR109" s="213">
        <v>0.6</v>
      </c>
      <c r="AS109" s="213">
        <v>0.62</v>
      </c>
      <c r="AT109" s="214">
        <f t="shared" si="8"/>
        <v>2.1400301070167789</v>
      </c>
      <c r="AU109" s="214">
        <f t="shared" si="9"/>
        <v>0.33591733828107712</v>
      </c>
    </row>
    <row r="110" spans="1:47" s="210" customFormat="1">
      <c r="A110" s="211">
        <v>38</v>
      </c>
      <c r="B110" s="211" t="s">
        <v>200</v>
      </c>
      <c r="C110" s="211" t="s">
        <v>216</v>
      </c>
      <c r="D110" s="211" t="s">
        <v>52</v>
      </c>
      <c r="E110" s="211" t="s">
        <v>53</v>
      </c>
      <c r="F110" s="211" t="s">
        <v>54</v>
      </c>
      <c r="G110" s="211" t="s">
        <v>55</v>
      </c>
      <c r="H110" s="211"/>
      <c r="I110" s="211" t="s">
        <v>56</v>
      </c>
      <c r="J110" s="211" t="s">
        <v>57</v>
      </c>
      <c r="K110" s="211">
        <v>0</v>
      </c>
      <c r="L110" s="211">
        <v>0</v>
      </c>
      <c r="M110" s="212">
        <v>-81.28501</v>
      </c>
      <c r="N110" s="212">
        <v>28.873719999999999</v>
      </c>
      <c r="O110" s="211" t="s">
        <v>109</v>
      </c>
      <c r="P110" s="211" t="s">
        <v>59</v>
      </c>
      <c r="Q110" s="211" t="s">
        <v>215</v>
      </c>
      <c r="R110" s="212">
        <v>89.5</v>
      </c>
      <c r="S110" s="212">
        <v>89.5</v>
      </c>
      <c r="T110" s="211" t="s">
        <v>61</v>
      </c>
      <c r="U110" s="211"/>
      <c r="V110" s="211"/>
      <c r="W110" s="211"/>
      <c r="X110" s="211"/>
      <c r="Y110" s="211"/>
      <c r="Z110" s="211" t="s">
        <v>196</v>
      </c>
      <c r="AA110" s="211" t="s">
        <v>63</v>
      </c>
      <c r="AB110" s="211" t="s">
        <v>164</v>
      </c>
      <c r="AC110" s="211" t="s">
        <v>214</v>
      </c>
      <c r="AD110" s="211" t="s">
        <v>213</v>
      </c>
      <c r="AE110" s="211">
        <v>5</v>
      </c>
      <c r="AF110" s="211" t="s">
        <v>161</v>
      </c>
      <c r="AG110" s="211">
        <v>4</v>
      </c>
      <c r="AH110" s="211">
        <v>8140</v>
      </c>
      <c r="AI110" s="211">
        <v>8140</v>
      </c>
      <c r="AJ110" s="211">
        <v>584</v>
      </c>
      <c r="AK110" s="212">
        <v>2.25407567406E-5</v>
      </c>
      <c r="AL110" s="213">
        <v>1</v>
      </c>
      <c r="AM110" s="214">
        <f t="shared" si="5"/>
        <v>2.25407567406E-5</v>
      </c>
      <c r="AN110" s="214">
        <v>9.3343860000000003</v>
      </c>
      <c r="AO110" s="214">
        <v>1.41794</v>
      </c>
      <c r="AP110" s="214">
        <f t="shared" si="6"/>
        <v>2.1040412414886228E-4</v>
      </c>
      <c r="AQ110" s="214">
        <f t="shared" si="7"/>
        <v>3.1961440612766366E-5</v>
      </c>
      <c r="AR110" s="213">
        <v>0.6</v>
      </c>
      <c r="AS110" s="213">
        <v>0.62</v>
      </c>
      <c r="AT110" s="214">
        <f t="shared" si="8"/>
        <v>1.2624247448931737E-4</v>
      </c>
      <c r="AU110" s="214">
        <f t="shared" si="9"/>
        <v>1.9816093179915147E-5</v>
      </c>
    </row>
    <row r="111" spans="1:47" s="210" customFormat="1">
      <c r="A111" s="211">
        <v>38</v>
      </c>
      <c r="B111" s="211" t="s">
        <v>200</v>
      </c>
      <c r="C111" s="211" t="s">
        <v>216</v>
      </c>
      <c r="D111" s="211" t="s">
        <v>52</v>
      </c>
      <c r="E111" s="211" t="s">
        <v>53</v>
      </c>
      <c r="F111" s="211" t="s">
        <v>54</v>
      </c>
      <c r="G111" s="211" t="s">
        <v>55</v>
      </c>
      <c r="H111" s="211"/>
      <c r="I111" s="211" t="s">
        <v>56</v>
      </c>
      <c r="J111" s="211" t="s">
        <v>57</v>
      </c>
      <c r="K111" s="211">
        <v>0</v>
      </c>
      <c r="L111" s="211">
        <v>0</v>
      </c>
      <c r="M111" s="212">
        <v>-81.28501</v>
      </c>
      <c r="N111" s="212">
        <v>28.873719999999999</v>
      </c>
      <c r="O111" s="211" t="s">
        <v>109</v>
      </c>
      <c r="P111" s="211" t="s">
        <v>59</v>
      </c>
      <c r="Q111" s="211" t="s">
        <v>215</v>
      </c>
      <c r="R111" s="212">
        <v>89.5</v>
      </c>
      <c r="S111" s="212">
        <v>89.5</v>
      </c>
      <c r="T111" s="211" t="s">
        <v>61</v>
      </c>
      <c r="U111" s="211"/>
      <c r="V111" s="211"/>
      <c r="W111" s="211"/>
      <c r="X111" s="211"/>
      <c r="Y111" s="211"/>
      <c r="Z111" s="211" t="s">
        <v>196</v>
      </c>
      <c r="AA111" s="211" t="s">
        <v>63</v>
      </c>
      <c r="AB111" s="211" t="s">
        <v>164</v>
      </c>
      <c r="AC111" s="211" t="s">
        <v>214</v>
      </c>
      <c r="AD111" s="211" t="s">
        <v>213</v>
      </c>
      <c r="AE111" s="211">
        <v>5</v>
      </c>
      <c r="AF111" s="211" t="s">
        <v>161</v>
      </c>
      <c r="AG111" s="211">
        <v>4</v>
      </c>
      <c r="AH111" s="211">
        <v>8140</v>
      </c>
      <c r="AI111" s="211">
        <v>8140</v>
      </c>
      <c r="AJ111" s="211">
        <v>584</v>
      </c>
      <c r="AK111" s="212">
        <v>1.8674565080499999E-5</v>
      </c>
      <c r="AL111" s="213">
        <v>1</v>
      </c>
      <c r="AM111" s="214">
        <f t="shared" si="5"/>
        <v>1.8674565080499999E-5</v>
      </c>
      <c r="AN111" s="214">
        <v>9.3343860000000003</v>
      </c>
      <c r="AO111" s="214">
        <v>1.41794</v>
      </c>
      <c r="AP111" s="214">
        <f t="shared" si="6"/>
        <v>1.7431559884350807E-4</v>
      </c>
      <c r="AQ111" s="214">
        <f t="shared" si="7"/>
        <v>2.6479412810244167E-5</v>
      </c>
      <c r="AR111" s="213">
        <v>0.6</v>
      </c>
      <c r="AS111" s="213">
        <v>0.62</v>
      </c>
      <c r="AT111" s="214">
        <f t="shared" si="8"/>
        <v>1.0458935930610483E-4</v>
      </c>
      <c r="AU111" s="214">
        <f t="shared" si="9"/>
        <v>1.6417235942351383E-5</v>
      </c>
    </row>
    <row r="112" spans="1:47" s="210" customFormat="1">
      <c r="A112" s="211">
        <v>38</v>
      </c>
      <c r="B112" s="211" t="s">
        <v>200</v>
      </c>
      <c r="C112" s="211" t="s">
        <v>216</v>
      </c>
      <c r="D112" s="211" t="s">
        <v>52</v>
      </c>
      <c r="E112" s="211" t="s">
        <v>53</v>
      </c>
      <c r="F112" s="211" t="s">
        <v>54</v>
      </c>
      <c r="G112" s="211" t="s">
        <v>55</v>
      </c>
      <c r="H112" s="211"/>
      <c r="I112" s="211" t="s">
        <v>56</v>
      </c>
      <c r="J112" s="211" t="s">
        <v>57</v>
      </c>
      <c r="K112" s="211">
        <v>0</v>
      </c>
      <c r="L112" s="211">
        <v>0</v>
      </c>
      <c r="M112" s="212">
        <v>-81.28501</v>
      </c>
      <c r="N112" s="212">
        <v>28.873719999999999</v>
      </c>
      <c r="O112" s="211" t="s">
        <v>109</v>
      </c>
      <c r="P112" s="211" t="s">
        <v>59</v>
      </c>
      <c r="Q112" s="211" t="s">
        <v>215</v>
      </c>
      <c r="R112" s="212">
        <v>89.5</v>
      </c>
      <c r="S112" s="212">
        <v>89.5</v>
      </c>
      <c r="T112" s="211" t="s">
        <v>61</v>
      </c>
      <c r="U112" s="211"/>
      <c r="V112" s="211"/>
      <c r="W112" s="211"/>
      <c r="X112" s="211"/>
      <c r="Y112" s="211"/>
      <c r="Z112" s="211" t="s">
        <v>196</v>
      </c>
      <c r="AA112" s="211" t="s">
        <v>63</v>
      </c>
      <c r="AB112" s="211" t="s">
        <v>164</v>
      </c>
      <c r="AC112" s="211" t="s">
        <v>214</v>
      </c>
      <c r="AD112" s="211" t="s">
        <v>213</v>
      </c>
      <c r="AE112" s="211">
        <v>5</v>
      </c>
      <c r="AF112" s="211" t="s">
        <v>161</v>
      </c>
      <c r="AG112" s="211">
        <v>4</v>
      </c>
      <c r="AH112" s="211">
        <v>1400</v>
      </c>
      <c r="AI112" s="211">
        <v>1400</v>
      </c>
      <c r="AJ112" s="211">
        <v>584</v>
      </c>
      <c r="AK112" s="212">
        <v>0.12629768106700001</v>
      </c>
      <c r="AL112" s="213">
        <v>1</v>
      </c>
      <c r="AM112" s="214">
        <f t="shared" si="5"/>
        <v>0.12629768106700001</v>
      </c>
      <c r="AN112" s="214">
        <v>9.3343860000000003</v>
      </c>
      <c r="AO112" s="214">
        <v>1.41794</v>
      </c>
      <c r="AP112" s="214">
        <f t="shared" si="6"/>
        <v>1.17891130598427</v>
      </c>
      <c r="AQ112" s="214">
        <f t="shared" si="7"/>
        <v>0.17908253389214199</v>
      </c>
      <c r="AR112" s="213">
        <v>0.6</v>
      </c>
      <c r="AS112" s="213">
        <v>0.62</v>
      </c>
      <c r="AT112" s="214">
        <f t="shared" si="8"/>
        <v>0.70734678359056191</v>
      </c>
      <c r="AU112" s="214">
        <f t="shared" si="9"/>
        <v>0.11103117101312804</v>
      </c>
    </row>
    <row r="113" spans="1:47" s="210" customFormat="1">
      <c r="A113" s="211">
        <v>38</v>
      </c>
      <c r="B113" s="211" t="s">
        <v>200</v>
      </c>
      <c r="C113" s="211" t="s">
        <v>216</v>
      </c>
      <c r="D113" s="211" t="s">
        <v>52</v>
      </c>
      <c r="E113" s="211" t="s">
        <v>53</v>
      </c>
      <c r="F113" s="211" t="s">
        <v>54</v>
      </c>
      <c r="G113" s="211" t="s">
        <v>55</v>
      </c>
      <c r="H113" s="211"/>
      <c r="I113" s="211" t="s">
        <v>56</v>
      </c>
      <c r="J113" s="211" t="s">
        <v>57</v>
      </c>
      <c r="K113" s="211">
        <v>0</v>
      </c>
      <c r="L113" s="211">
        <v>0</v>
      </c>
      <c r="M113" s="212">
        <v>-81.28501</v>
      </c>
      <c r="N113" s="212">
        <v>28.873719999999999</v>
      </c>
      <c r="O113" s="211" t="s">
        <v>109</v>
      </c>
      <c r="P113" s="211" t="s">
        <v>59</v>
      </c>
      <c r="Q113" s="211" t="s">
        <v>215</v>
      </c>
      <c r="R113" s="212">
        <v>89.5</v>
      </c>
      <c r="S113" s="212">
        <v>89.5</v>
      </c>
      <c r="T113" s="211" t="s">
        <v>61</v>
      </c>
      <c r="U113" s="211"/>
      <c r="V113" s="211"/>
      <c r="W113" s="211"/>
      <c r="X113" s="211"/>
      <c r="Y113" s="211"/>
      <c r="Z113" s="211" t="s">
        <v>196</v>
      </c>
      <c r="AA113" s="211" t="s">
        <v>63</v>
      </c>
      <c r="AB113" s="211" t="s">
        <v>164</v>
      </c>
      <c r="AC113" s="211" t="s">
        <v>214</v>
      </c>
      <c r="AD113" s="211" t="s">
        <v>213</v>
      </c>
      <c r="AE113" s="211">
        <v>5</v>
      </c>
      <c r="AF113" s="211" t="s">
        <v>161</v>
      </c>
      <c r="AG113" s="211">
        <v>4</v>
      </c>
      <c r="AH113" s="211">
        <v>1400</v>
      </c>
      <c r="AI113" s="211">
        <v>1400</v>
      </c>
      <c r="AJ113" s="211">
        <v>584</v>
      </c>
      <c r="AK113" s="212">
        <v>0.27069326056300003</v>
      </c>
      <c r="AL113" s="213">
        <v>1</v>
      </c>
      <c r="AM113" s="214">
        <f t="shared" si="5"/>
        <v>0.27069326056300003</v>
      </c>
      <c r="AN113" s="214">
        <v>9.3343860000000003</v>
      </c>
      <c r="AO113" s="214">
        <v>1.41794</v>
      </c>
      <c r="AP113" s="214">
        <f t="shared" si="6"/>
        <v>2.5267553816936195</v>
      </c>
      <c r="AQ113" s="214">
        <f t="shared" si="7"/>
        <v>0.38382680188270024</v>
      </c>
      <c r="AR113" s="213">
        <v>0.6</v>
      </c>
      <c r="AS113" s="213">
        <v>0.62</v>
      </c>
      <c r="AT113" s="214">
        <f t="shared" si="8"/>
        <v>1.5160532290161717</v>
      </c>
      <c r="AU113" s="214">
        <f t="shared" si="9"/>
        <v>0.23797261716727414</v>
      </c>
    </row>
    <row r="114" spans="1:47" s="210" customFormat="1">
      <c r="A114" s="211">
        <v>38</v>
      </c>
      <c r="B114" s="211" t="s">
        <v>200</v>
      </c>
      <c r="C114" s="211" t="s">
        <v>216</v>
      </c>
      <c r="D114" s="211" t="s">
        <v>52</v>
      </c>
      <c r="E114" s="211" t="s">
        <v>53</v>
      </c>
      <c r="F114" s="211" t="s">
        <v>54</v>
      </c>
      <c r="G114" s="211" t="s">
        <v>55</v>
      </c>
      <c r="H114" s="211"/>
      <c r="I114" s="211" t="s">
        <v>56</v>
      </c>
      <c r="J114" s="211" t="s">
        <v>57</v>
      </c>
      <c r="K114" s="211">
        <v>0</v>
      </c>
      <c r="L114" s="211">
        <v>0</v>
      </c>
      <c r="M114" s="212">
        <v>-81.28501</v>
      </c>
      <c r="N114" s="212">
        <v>28.873719999999999</v>
      </c>
      <c r="O114" s="211" t="s">
        <v>109</v>
      </c>
      <c r="P114" s="211" t="s">
        <v>59</v>
      </c>
      <c r="Q114" s="211" t="s">
        <v>215</v>
      </c>
      <c r="R114" s="212">
        <v>89.5</v>
      </c>
      <c r="S114" s="212">
        <v>89.5</v>
      </c>
      <c r="T114" s="211" t="s">
        <v>61</v>
      </c>
      <c r="U114" s="211"/>
      <c r="V114" s="211"/>
      <c r="W114" s="211"/>
      <c r="X114" s="211"/>
      <c r="Y114" s="211"/>
      <c r="Z114" s="211" t="s">
        <v>196</v>
      </c>
      <c r="AA114" s="211" t="s">
        <v>63</v>
      </c>
      <c r="AB114" s="211" t="s">
        <v>164</v>
      </c>
      <c r="AC114" s="211" t="s">
        <v>214</v>
      </c>
      <c r="AD114" s="211" t="s">
        <v>213</v>
      </c>
      <c r="AE114" s="211">
        <v>5</v>
      </c>
      <c r="AF114" s="211" t="s">
        <v>189</v>
      </c>
      <c r="AG114" s="211">
        <v>2</v>
      </c>
      <c r="AH114" s="211">
        <v>1200</v>
      </c>
      <c r="AI114" s="211">
        <v>1200</v>
      </c>
      <c r="AJ114" s="211">
        <v>582</v>
      </c>
      <c r="AK114" s="212">
        <v>2.3385834422200002E-3</v>
      </c>
      <c r="AL114" s="213">
        <v>1</v>
      </c>
      <c r="AM114" s="214">
        <f t="shared" si="5"/>
        <v>2.3385834422200002E-3</v>
      </c>
      <c r="AN114" s="214">
        <v>6.5820210000000001</v>
      </c>
      <c r="AO114" s="214">
        <v>1.068346</v>
      </c>
      <c r="AP114" s="214">
        <f t="shared" si="6"/>
        <v>1.5392605326944328E-2</v>
      </c>
      <c r="AQ114" s="214">
        <f t="shared" si="7"/>
        <v>2.4984162661619682E-3</v>
      </c>
      <c r="AR114" s="213">
        <v>0.6</v>
      </c>
      <c r="AS114" s="213">
        <v>0.62</v>
      </c>
      <c r="AT114" s="214">
        <f t="shared" si="8"/>
        <v>9.2355631961665956E-3</v>
      </c>
      <c r="AU114" s="214">
        <f t="shared" si="9"/>
        <v>1.5490180850204203E-3</v>
      </c>
    </row>
    <row r="115" spans="1:47" s="210" customFormat="1">
      <c r="A115" s="211">
        <v>38</v>
      </c>
      <c r="B115" s="211" t="s">
        <v>200</v>
      </c>
      <c r="C115" s="211" t="s">
        <v>216</v>
      </c>
      <c r="D115" s="211" t="s">
        <v>52</v>
      </c>
      <c r="E115" s="211" t="s">
        <v>53</v>
      </c>
      <c r="F115" s="211" t="s">
        <v>54</v>
      </c>
      <c r="G115" s="211" t="s">
        <v>55</v>
      </c>
      <c r="H115" s="211"/>
      <c r="I115" s="211" t="s">
        <v>56</v>
      </c>
      <c r="J115" s="211" t="s">
        <v>57</v>
      </c>
      <c r="K115" s="211">
        <v>0</v>
      </c>
      <c r="L115" s="211">
        <v>0</v>
      </c>
      <c r="M115" s="212">
        <v>-81.28501</v>
      </c>
      <c r="N115" s="212">
        <v>28.873719999999999</v>
      </c>
      <c r="O115" s="211" t="s">
        <v>109</v>
      </c>
      <c r="P115" s="211" t="s">
        <v>59</v>
      </c>
      <c r="Q115" s="211" t="s">
        <v>215</v>
      </c>
      <c r="R115" s="212">
        <v>89.5</v>
      </c>
      <c r="S115" s="212">
        <v>89.5</v>
      </c>
      <c r="T115" s="211" t="s">
        <v>61</v>
      </c>
      <c r="U115" s="211"/>
      <c r="V115" s="211"/>
      <c r="W115" s="211"/>
      <c r="X115" s="211"/>
      <c r="Y115" s="211"/>
      <c r="Z115" s="211" t="s">
        <v>196</v>
      </c>
      <c r="AA115" s="211" t="s">
        <v>63</v>
      </c>
      <c r="AB115" s="211" t="s">
        <v>164</v>
      </c>
      <c r="AC115" s="211" t="s">
        <v>214</v>
      </c>
      <c r="AD115" s="211" t="s">
        <v>213</v>
      </c>
      <c r="AE115" s="211">
        <v>5</v>
      </c>
      <c r="AF115" s="211" t="s">
        <v>180</v>
      </c>
      <c r="AG115" s="211">
        <v>11</v>
      </c>
      <c r="AH115" s="211">
        <v>4340</v>
      </c>
      <c r="AI115" s="211">
        <v>4340</v>
      </c>
      <c r="AJ115" s="211">
        <v>591</v>
      </c>
      <c r="AK115" s="212">
        <v>0.190792015831</v>
      </c>
      <c r="AL115" s="213">
        <v>1</v>
      </c>
      <c r="AM115" s="214">
        <f t="shared" si="5"/>
        <v>0.190792015831</v>
      </c>
      <c r="AN115" s="214">
        <v>2.2688229999999998</v>
      </c>
      <c r="AO115" s="214">
        <v>9.1038999999999995E-2</v>
      </c>
      <c r="AP115" s="214">
        <f t="shared" si="6"/>
        <v>0.43287331373373689</v>
      </c>
      <c r="AQ115" s="214">
        <f t="shared" si="7"/>
        <v>1.7369514329238406E-2</v>
      </c>
      <c r="AR115" s="213">
        <v>0.6</v>
      </c>
      <c r="AS115" s="213">
        <v>0.62</v>
      </c>
      <c r="AT115" s="214">
        <f t="shared" si="8"/>
        <v>0.25972398824024212</v>
      </c>
      <c r="AU115" s="214">
        <f t="shared" si="9"/>
        <v>1.0769098884127812E-2</v>
      </c>
    </row>
    <row r="116" spans="1:47" s="210" customFormat="1">
      <c r="A116" s="211">
        <v>38</v>
      </c>
      <c r="B116" s="211" t="s">
        <v>200</v>
      </c>
      <c r="C116" s="211" t="s">
        <v>216</v>
      </c>
      <c r="D116" s="211" t="s">
        <v>52</v>
      </c>
      <c r="E116" s="211" t="s">
        <v>53</v>
      </c>
      <c r="F116" s="211" t="s">
        <v>54</v>
      </c>
      <c r="G116" s="211" t="s">
        <v>55</v>
      </c>
      <c r="H116" s="211"/>
      <c r="I116" s="211" t="s">
        <v>56</v>
      </c>
      <c r="J116" s="211" t="s">
        <v>57</v>
      </c>
      <c r="K116" s="211">
        <v>0</v>
      </c>
      <c r="L116" s="211">
        <v>0</v>
      </c>
      <c r="M116" s="212">
        <v>-81.28501</v>
      </c>
      <c r="N116" s="212">
        <v>28.873719999999999</v>
      </c>
      <c r="O116" s="211" t="s">
        <v>109</v>
      </c>
      <c r="P116" s="211" t="s">
        <v>59</v>
      </c>
      <c r="Q116" s="211" t="s">
        <v>215</v>
      </c>
      <c r="R116" s="212">
        <v>89.5</v>
      </c>
      <c r="S116" s="212">
        <v>89.5</v>
      </c>
      <c r="T116" s="211" t="s">
        <v>61</v>
      </c>
      <c r="U116" s="211"/>
      <c r="V116" s="211"/>
      <c r="W116" s="211"/>
      <c r="X116" s="211"/>
      <c r="Y116" s="211"/>
      <c r="Z116" s="211" t="s">
        <v>196</v>
      </c>
      <c r="AA116" s="211" t="s">
        <v>63</v>
      </c>
      <c r="AB116" s="211" t="s">
        <v>164</v>
      </c>
      <c r="AC116" s="211" t="s">
        <v>214</v>
      </c>
      <c r="AD116" s="211" t="s">
        <v>213</v>
      </c>
      <c r="AE116" s="211">
        <v>5</v>
      </c>
      <c r="AF116" s="211" t="s">
        <v>161</v>
      </c>
      <c r="AG116" s="211">
        <v>4</v>
      </c>
      <c r="AH116" s="211">
        <v>8140</v>
      </c>
      <c r="AI116" s="211">
        <v>8140</v>
      </c>
      <c r="AJ116" s="211">
        <v>584</v>
      </c>
      <c r="AK116" s="212">
        <v>0.82440467084199998</v>
      </c>
      <c r="AL116" s="213">
        <v>1</v>
      </c>
      <c r="AM116" s="214">
        <f t="shared" si="5"/>
        <v>0.82440467084199998</v>
      </c>
      <c r="AN116" s="214">
        <v>9.3343860000000003</v>
      </c>
      <c r="AO116" s="214">
        <v>1.41794</v>
      </c>
      <c r="AP116" s="214">
        <f t="shared" si="6"/>
        <v>7.6953114178421727</v>
      </c>
      <c r="AQ116" s="214">
        <f t="shared" si="7"/>
        <v>1.1689563589737055</v>
      </c>
      <c r="AR116" s="213">
        <v>0.6</v>
      </c>
      <c r="AS116" s="213">
        <v>0.62</v>
      </c>
      <c r="AT116" s="214">
        <f t="shared" si="8"/>
        <v>4.6171868507053038</v>
      </c>
      <c r="AU116" s="214">
        <f t="shared" si="9"/>
        <v>0.72475294256369738</v>
      </c>
    </row>
    <row r="117" spans="1:47" s="210" customFormat="1">
      <c r="A117" s="211">
        <v>38</v>
      </c>
      <c r="B117" s="211" t="s">
        <v>200</v>
      </c>
      <c r="C117" s="211" t="s">
        <v>216</v>
      </c>
      <c r="D117" s="211" t="s">
        <v>52</v>
      </c>
      <c r="E117" s="211" t="s">
        <v>53</v>
      </c>
      <c r="F117" s="211" t="s">
        <v>54</v>
      </c>
      <c r="G117" s="211" t="s">
        <v>55</v>
      </c>
      <c r="H117" s="211"/>
      <c r="I117" s="211" t="s">
        <v>56</v>
      </c>
      <c r="J117" s="211" t="s">
        <v>57</v>
      </c>
      <c r="K117" s="211">
        <v>0</v>
      </c>
      <c r="L117" s="211">
        <v>0</v>
      </c>
      <c r="M117" s="212">
        <v>-81.28501</v>
      </c>
      <c r="N117" s="212">
        <v>28.873719999999999</v>
      </c>
      <c r="O117" s="211" t="s">
        <v>109</v>
      </c>
      <c r="P117" s="211" t="s">
        <v>59</v>
      </c>
      <c r="Q117" s="211" t="s">
        <v>215</v>
      </c>
      <c r="R117" s="212">
        <v>89.5</v>
      </c>
      <c r="S117" s="212">
        <v>89.5</v>
      </c>
      <c r="T117" s="211" t="s">
        <v>61</v>
      </c>
      <c r="U117" s="211"/>
      <c r="V117" s="211"/>
      <c r="W117" s="211"/>
      <c r="X117" s="211"/>
      <c r="Y117" s="211"/>
      <c r="Z117" s="211" t="s">
        <v>196</v>
      </c>
      <c r="AA117" s="211" t="s">
        <v>63</v>
      </c>
      <c r="AB117" s="211" t="s">
        <v>164</v>
      </c>
      <c r="AC117" s="211" t="s">
        <v>214</v>
      </c>
      <c r="AD117" s="211" t="s">
        <v>213</v>
      </c>
      <c r="AE117" s="211">
        <v>5</v>
      </c>
      <c r="AF117" s="211" t="s">
        <v>189</v>
      </c>
      <c r="AG117" s="211">
        <v>2</v>
      </c>
      <c r="AH117" s="211">
        <v>1200</v>
      </c>
      <c r="AI117" s="211">
        <v>1200</v>
      </c>
      <c r="AJ117" s="211">
        <v>582</v>
      </c>
      <c r="AK117" s="212">
        <v>1.45760310612E-2</v>
      </c>
      <c r="AL117" s="213">
        <v>1</v>
      </c>
      <c r="AM117" s="214">
        <f t="shared" si="5"/>
        <v>1.45760310612E-2</v>
      </c>
      <c r="AN117" s="214">
        <v>6.5820210000000001</v>
      </c>
      <c r="AO117" s="214">
        <v>1.068346</v>
      </c>
      <c r="AP117" s="214">
        <f t="shared" si="6"/>
        <v>9.5939742541470682E-2</v>
      </c>
      <c r="AQ117" s="214">
        <f t="shared" si="7"/>
        <v>1.5572244480108775E-2</v>
      </c>
      <c r="AR117" s="213">
        <v>0.6</v>
      </c>
      <c r="AS117" s="213">
        <v>0.62</v>
      </c>
      <c r="AT117" s="214">
        <f t="shared" si="8"/>
        <v>5.7563845524882404E-2</v>
      </c>
      <c r="AU117" s="214">
        <f t="shared" si="9"/>
        <v>9.654791577667441E-3</v>
      </c>
    </row>
    <row r="118" spans="1:47" s="210" customFormat="1">
      <c r="A118" s="211">
        <v>38</v>
      </c>
      <c r="B118" s="211" t="s">
        <v>200</v>
      </c>
      <c r="C118" s="211" t="s">
        <v>216</v>
      </c>
      <c r="D118" s="211" t="s">
        <v>52</v>
      </c>
      <c r="E118" s="211" t="s">
        <v>53</v>
      </c>
      <c r="F118" s="211" t="s">
        <v>54</v>
      </c>
      <c r="G118" s="211" t="s">
        <v>55</v>
      </c>
      <c r="H118" s="211"/>
      <c r="I118" s="211" t="s">
        <v>56</v>
      </c>
      <c r="J118" s="211" t="s">
        <v>57</v>
      </c>
      <c r="K118" s="211">
        <v>0</v>
      </c>
      <c r="L118" s="211">
        <v>0</v>
      </c>
      <c r="M118" s="212">
        <v>-81.28501</v>
      </c>
      <c r="N118" s="212">
        <v>28.873719999999999</v>
      </c>
      <c r="O118" s="211" t="s">
        <v>109</v>
      </c>
      <c r="P118" s="211" t="s">
        <v>59</v>
      </c>
      <c r="Q118" s="211" t="s">
        <v>215</v>
      </c>
      <c r="R118" s="212">
        <v>89.5</v>
      </c>
      <c r="S118" s="212">
        <v>89.5</v>
      </c>
      <c r="T118" s="211" t="s">
        <v>61</v>
      </c>
      <c r="U118" s="211"/>
      <c r="V118" s="211"/>
      <c r="W118" s="211"/>
      <c r="X118" s="211"/>
      <c r="Y118" s="211"/>
      <c r="Z118" s="211" t="s">
        <v>196</v>
      </c>
      <c r="AA118" s="211" t="s">
        <v>63</v>
      </c>
      <c r="AB118" s="211" t="s">
        <v>164</v>
      </c>
      <c r="AC118" s="211" t="s">
        <v>214</v>
      </c>
      <c r="AD118" s="211" t="s">
        <v>213</v>
      </c>
      <c r="AE118" s="211">
        <v>5</v>
      </c>
      <c r="AF118" s="211" t="s">
        <v>161</v>
      </c>
      <c r="AG118" s="211">
        <v>4</v>
      </c>
      <c r="AH118" s="211">
        <v>8140</v>
      </c>
      <c r="AI118" s="211">
        <v>8140</v>
      </c>
      <c r="AJ118" s="211">
        <v>584</v>
      </c>
      <c r="AK118" s="212">
        <v>1.4990491145500001E-2</v>
      </c>
      <c r="AL118" s="213">
        <v>1</v>
      </c>
      <c r="AM118" s="214">
        <f t="shared" si="5"/>
        <v>1.4990491145500001E-2</v>
      </c>
      <c r="AN118" s="214">
        <v>9.3343860000000003</v>
      </c>
      <c r="AO118" s="214">
        <v>1.41794</v>
      </c>
      <c r="AP118" s="214">
        <f t="shared" si="6"/>
        <v>0.13992703068167917</v>
      </c>
      <c r="AQ118" s="214">
        <f t="shared" si="7"/>
        <v>2.1255617014850271E-2</v>
      </c>
      <c r="AR118" s="213">
        <v>0.6</v>
      </c>
      <c r="AS118" s="213">
        <v>0.62</v>
      </c>
      <c r="AT118" s="214">
        <f t="shared" si="8"/>
        <v>8.3956218409007494E-2</v>
      </c>
      <c r="AU118" s="214">
        <f t="shared" si="9"/>
        <v>1.3178482549207168E-2</v>
      </c>
    </row>
    <row r="119" spans="1:47" s="210" customFormat="1">
      <c r="A119" s="211">
        <v>38</v>
      </c>
      <c r="B119" s="211" t="s">
        <v>200</v>
      </c>
      <c r="C119" s="211" t="s">
        <v>216</v>
      </c>
      <c r="D119" s="211" t="s">
        <v>52</v>
      </c>
      <c r="E119" s="211" t="s">
        <v>53</v>
      </c>
      <c r="F119" s="211" t="s">
        <v>54</v>
      </c>
      <c r="G119" s="211" t="s">
        <v>55</v>
      </c>
      <c r="H119" s="211"/>
      <c r="I119" s="211" t="s">
        <v>56</v>
      </c>
      <c r="J119" s="211" t="s">
        <v>57</v>
      </c>
      <c r="K119" s="211">
        <v>0</v>
      </c>
      <c r="L119" s="211">
        <v>0</v>
      </c>
      <c r="M119" s="212">
        <v>-81.28501</v>
      </c>
      <c r="N119" s="212">
        <v>28.873719999999999</v>
      </c>
      <c r="O119" s="211" t="s">
        <v>109</v>
      </c>
      <c r="P119" s="211" t="s">
        <v>59</v>
      </c>
      <c r="Q119" s="211" t="s">
        <v>215</v>
      </c>
      <c r="R119" s="212">
        <v>89.5</v>
      </c>
      <c r="S119" s="212">
        <v>89.5</v>
      </c>
      <c r="T119" s="211" t="s">
        <v>61</v>
      </c>
      <c r="U119" s="211"/>
      <c r="V119" s="211"/>
      <c r="W119" s="211"/>
      <c r="X119" s="211"/>
      <c r="Y119" s="211"/>
      <c r="Z119" s="211" t="s">
        <v>196</v>
      </c>
      <c r="AA119" s="211" t="s">
        <v>63</v>
      </c>
      <c r="AB119" s="211" t="s">
        <v>164</v>
      </c>
      <c r="AC119" s="211" t="s">
        <v>214</v>
      </c>
      <c r="AD119" s="211" t="s">
        <v>213</v>
      </c>
      <c r="AE119" s="211">
        <v>5</v>
      </c>
      <c r="AF119" s="211" t="s">
        <v>161</v>
      </c>
      <c r="AG119" s="211">
        <v>4</v>
      </c>
      <c r="AH119" s="211">
        <v>8140</v>
      </c>
      <c r="AI119" s="211">
        <v>8140</v>
      </c>
      <c r="AJ119" s="211">
        <v>584</v>
      </c>
      <c r="AK119" s="212">
        <v>0.59331622388600003</v>
      </c>
      <c r="AL119" s="213">
        <v>1</v>
      </c>
      <c r="AM119" s="214">
        <f t="shared" si="5"/>
        <v>0.59331622388600003</v>
      </c>
      <c r="AN119" s="214">
        <v>9.3343860000000003</v>
      </c>
      <c r="AO119" s="214">
        <v>1.41794</v>
      </c>
      <c r="AP119" s="214">
        <f t="shared" si="6"/>
        <v>5.5382426538143443</v>
      </c>
      <c r="AQ119" s="214">
        <f t="shared" si="7"/>
        <v>0.8412868064969149</v>
      </c>
      <c r="AR119" s="213">
        <v>0.6</v>
      </c>
      <c r="AS119" s="213">
        <v>0.62</v>
      </c>
      <c r="AT119" s="214">
        <f t="shared" si="8"/>
        <v>3.3229455922886064</v>
      </c>
      <c r="AU119" s="214">
        <f t="shared" si="9"/>
        <v>0.52159782002808719</v>
      </c>
    </row>
    <row r="120" spans="1:47" s="210" customFormat="1">
      <c r="A120" s="211">
        <v>38</v>
      </c>
      <c r="B120" s="211" t="s">
        <v>200</v>
      </c>
      <c r="C120" s="211" t="s">
        <v>216</v>
      </c>
      <c r="D120" s="211" t="s">
        <v>52</v>
      </c>
      <c r="E120" s="211" t="s">
        <v>53</v>
      </c>
      <c r="F120" s="211" t="s">
        <v>54</v>
      </c>
      <c r="G120" s="211" t="s">
        <v>55</v>
      </c>
      <c r="H120" s="211"/>
      <c r="I120" s="211" t="s">
        <v>56</v>
      </c>
      <c r="J120" s="211" t="s">
        <v>57</v>
      </c>
      <c r="K120" s="211">
        <v>0</v>
      </c>
      <c r="L120" s="211">
        <v>0</v>
      </c>
      <c r="M120" s="212">
        <v>-81.28501</v>
      </c>
      <c r="N120" s="212">
        <v>28.873719999999999</v>
      </c>
      <c r="O120" s="211" t="s">
        <v>109</v>
      </c>
      <c r="P120" s="211" t="s">
        <v>59</v>
      </c>
      <c r="Q120" s="211" t="s">
        <v>215</v>
      </c>
      <c r="R120" s="212">
        <v>89.5</v>
      </c>
      <c r="S120" s="212">
        <v>89.5</v>
      </c>
      <c r="T120" s="211" t="s">
        <v>61</v>
      </c>
      <c r="U120" s="211"/>
      <c r="V120" s="211"/>
      <c r="W120" s="211"/>
      <c r="X120" s="211"/>
      <c r="Y120" s="211"/>
      <c r="Z120" s="211" t="s">
        <v>196</v>
      </c>
      <c r="AA120" s="211" t="s">
        <v>63</v>
      </c>
      <c r="AB120" s="211" t="s">
        <v>164</v>
      </c>
      <c r="AC120" s="211" t="s">
        <v>214</v>
      </c>
      <c r="AD120" s="211" t="s">
        <v>213</v>
      </c>
      <c r="AE120" s="211">
        <v>5</v>
      </c>
      <c r="AF120" s="211" t="s">
        <v>161</v>
      </c>
      <c r="AG120" s="211">
        <v>4</v>
      </c>
      <c r="AH120" s="211">
        <v>8140</v>
      </c>
      <c r="AI120" s="211">
        <v>8140</v>
      </c>
      <c r="AJ120" s="211">
        <v>584</v>
      </c>
      <c r="AK120" s="212">
        <v>2.48335205333</v>
      </c>
      <c r="AL120" s="213">
        <v>1</v>
      </c>
      <c r="AM120" s="214">
        <f t="shared" si="5"/>
        <v>2.48335205333</v>
      </c>
      <c r="AN120" s="214">
        <v>9.3343860000000003</v>
      </c>
      <c r="AO120" s="214">
        <v>1.41794</v>
      </c>
      <c r="AP120" s="214">
        <f t="shared" si="6"/>
        <v>23.180566639674804</v>
      </c>
      <c r="AQ120" s="214">
        <f t="shared" si="7"/>
        <v>3.52124421049874</v>
      </c>
      <c r="AR120" s="213">
        <v>0.6</v>
      </c>
      <c r="AS120" s="213">
        <v>0.62</v>
      </c>
      <c r="AT120" s="214">
        <f t="shared" si="8"/>
        <v>13.908339983804883</v>
      </c>
      <c r="AU120" s="214">
        <f t="shared" si="9"/>
        <v>2.1831714105092188</v>
      </c>
    </row>
    <row r="121" spans="1:47" s="210" customFormat="1">
      <c r="A121" s="211">
        <v>38</v>
      </c>
      <c r="B121" s="211" t="s">
        <v>200</v>
      </c>
      <c r="C121" s="211" t="s">
        <v>216</v>
      </c>
      <c r="D121" s="211" t="s">
        <v>52</v>
      </c>
      <c r="E121" s="211" t="s">
        <v>53</v>
      </c>
      <c r="F121" s="211" t="s">
        <v>54</v>
      </c>
      <c r="G121" s="211" t="s">
        <v>55</v>
      </c>
      <c r="H121" s="211"/>
      <c r="I121" s="211" t="s">
        <v>56</v>
      </c>
      <c r="J121" s="211" t="s">
        <v>57</v>
      </c>
      <c r="K121" s="211">
        <v>0</v>
      </c>
      <c r="L121" s="211">
        <v>0</v>
      </c>
      <c r="M121" s="212">
        <v>-81.28501</v>
      </c>
      <c r="N121" s="212">
        <v>28.873719999999999</v>
      </c>
      <c r="O121" s="211" t="s">
        <v>109</v>
      </c>
      <c r="P121" s="211" t="s">
        <v>59</v>
      </c>
      <c r="Q121" s="211" t="s">
        <v>215</v>
      </c>
      <c r="R121" s="212">
        <v>89.5</v>
      </c>
      <c r="S121" s="212">
        <v>89.5</v>
      </c>
      <c r="T121" s="211" t="s">
        <v>61</v>
      </c>
      <c r="U121" s="211"/>
      <c r="V121" s="211"/>
      <c r="W121" s="211"/>
      <c r="X121" s="211"/>
      <c r="Y121" s="211"/>
      <c r="Z121" s="211" t="s">
        <v>196</v>
      </c>
      <c r="AA121" s="211" t="s">
        <v>63</v>
      </c>
      <c r="AB121" s="211" t="s">
        <v>164</v>
      </c>
      <c r="AC121" s="211" t="s">
        <v>214</v>
      </c>
      <c r="AD121" s="211" t="s">
        <v>187</v>
      </c>
      <c r="AE121" s="211">
        <v>4</v>
      </c>
      <c r="AF121" s="211" t="s">
        <v>161</v>
      </c>
      <c r="AG121" s="211">
        <v>4</v>
      </c>
      <c r="AH121" s="211">
        <v>1400</v>
      </c>
      <c r="AI121" s="211">
        <v>1400</v>
      </c>
      <c r="AJ121" s="211">
        <v>564</v>
      </c>
      <c r="AK121" s="212">
        <v>6.4162632299699998E-3</v>
      </c>
      <c r="AL121" s="213">
        <v>1</v>
      </c>
      <c r="AM121" s="214">
        <f t="shared" si="5"/>
        <v>6.4162632299699998E-3</v>
      </c>
      <c r="AN121" s="214">
        <v>11.39</v>
      </c>
      <c r="AO121" s="214">
        <v>1.78</v>
      </c>
      <c r="AP121" s="214">
        <f t="shared" si="6"/>
        <v>7.30812381893583E-2</v>
      </c>
      <c r="AQ121" s="214">
        <f t="shared" si="7"/>
        <v>1.14209485493466E-2</v>
      </c>
      <c r="AR121" s="213">
        <v>0.99</v>
      </c>
      <c r="AS121" s="213">
        <v>0.98</v>
      </c>
      <c r="AT121" s="214">
        <f t="shared" si="8"/>
        <v>7.2350425807464716E-2</v>
      </c>
      <c r="AU121" s="214">
        <f t="shared" si="9"/>
        <v>1.1192529578359667E-2</v>
      </c>
    </row>
    <row r="122" spans="1:47" s="210" customFormat="1">
      <c r="A122" s="211">
        <v>38</v>
      </c>
      <c r="B122" s="211" t="s">
        <v>200</v>
      </c>
      <c r="C122" s="211" t="s">
        <v>216</v>
      </c>
      <c r="D122" s="211" t="s">
        <v>52</v>
      </c>
      <c r="E122" s="211" t="s">
        <v>53</v>
      </c>
      <c r="F122" s="211" t="s">
        <v>54</v>
      </c>
      <c r="G122" s="211" t="s">
        <v>55</v>
      </c>
      <c r="H122" s="211"/>
      <c r="I122" s="211" t="s">
        <v>56</v>
      </c>
      <c r="J122" s="211" t="s">
        <v>57</v>
      </c>
      <c r="K122" s="211">
        <v>0</v>
      </c>
      <c r="L122" s="211">
        <v>0</v>
      </c>
      <c r="M122" s="212">
        <v>-81.28501</v>
      </c>
      <c r="N122" s="212">
        <v>28.873719999999999</v>
      </c>
      <c r="O122" s="211" t="s">
        <v>109</v>
      </c>
      <c r="P122" s="211" t="s">
        <v>59</v>
      </c>
      <c r="Q122" s="211" t="s">
        <v>215</v>
      </c>
      <c r="R122" s="212">
        <v>89.5</v>
      </c>
      <c r="S122" s="212">
        <v>89.5</v>
      </c>
      <c r="T122" s="211" t="s">
        <v>61</v>
      </c>
      <c r="U122" s="211"/>
      <c r="V122" s="211"/>
      <c r="W122" s="211"/>
      <c r="X122" s="211"/>
      <c r="Y122" s="211"/>
      <c r="Z122" s="211" t="s">
        <v>196</v>
      </c>
      <c r="AA122" s="211" t="s">
        <v>63</v>
      </c>
      <c r="AB122" s="211" t="s">
        <v>164</v>
      </c>
      <c r="AC122" s="211" t="s">
        <v>214</v>
      </c>
      <c r="AD122" s="211" t="s">
        <v>213</v>
      </c>
      <c r="AE122" s="211">
        <v>5</v>
      </c>
      <c r="AF122" s="211" t="s">
        <v>161</v>
      </c>
      <c r="AG122" s="211">
        <v>4</v>
      </c>
      <c r="AH122" s="211">
        <v>1400</v>
      </c>
      <c r="AI122" s="211">
        <v>1400</v>
      </c>
      <c r="AJ122" s="211">
        <v>584</v>
      </c>
      <c r="AK122" s="212">
        <v>7.2619087641799997E-3</v>
      </c>
      <c r="AL122" s="213">
        <v>1</v>
      </c>
      <c r="AM122" s="214">
        <f t="shared" si="5"/>
        <v>7.2619087641799997E-3</v>
      </c>
      <c r="AN122" s="214">
        <v>9.3343860000000003</v>
      </c>
      <c r="AO122" s="214">
        <v>1.41794</v>
      </c>
      <c r="AP122" s="214">
        <f t="shared" si="6"/>
        <v>6.7785459501639098E-2</v>
      </c>
      <c r="AQ122" s="214">
        <f t="shared" si="7"/>
        <v>1.0296950913081389E-2</v>
      </c>
      <c r="AR122" s="213">
        <v>0.6</v>
      </c>
      <c r="AS122" s="213">
        <v>0.62</v>
      </c>
      <c r="AT122" s="214">
        <f t="shared" si="8"/>
        <v>4.0671275700983459E-2</v>
      </c>
      <c r="AU122" s="214">
        <f t="shared" si="9"/>
        <v>6.3841095661104613E-3</v>
      </c>
    </row>
    <row r="123" spans="1:47" s="210" customFormat="1">
      <c r="A123" s="211">
        <v>38</v>
      </c>
      <c r="B123" s="211" t="s">
        <v>200</v>
      </c>
      <c r="C123" s="211" t="s">
        <v>216</v>
      </c>
      <c r="D123" s="211" t="s">
        <v>52</v>
      </c>
      <c r="E123" s="211" t="s">
        <v>53</v>
      </c>
      <c r="F123" s="211" t="s">
        <v>54</v>
      </c>
      <c r="G123" s="211" t="s">
        <v>55</v>
      </c>
      <c r="H123" s="211"/>
      <c r="I123" s="211" t="s">
        <v>56</v>
      </c>
      <c r="J123" s="211" t="s">
        <v>57</v>
      </c>
      <c r="K123" s="211">
        <v>0</v>
      </c>
      <c r="L123" s="211">
        <v>0</v>
      </c>
      <c r="M123" s="212">
        <v>-81.28501</v>
      </c>
      <c r="N123" s="212">
        <v>28.873719999999999</v>
      </c>
      <c r="O123" s="211" t="s">
        <v>109</v>
      </c>
      <c r="P123" s="211" t="s">
        <v>59</v>
      </c>
      <c r="Q123" s="211" t="s">
        <v>215</v>
      </c>
      <c r="R123" s="212">
        <v>89.5</v>
      </c>
      <c r="S123" s="212">
        <v>89.5</v>
      </c>
      <c r="T123" s="211" t="s">
        <v>61</v>
      </c>
      <c r="U123" s="211"/>
      <c r="V123" s="211"/>
      <c r="W123" s="211"/>
      <c r="X123" s="211"/>
      <c r="Y123" s="211"/>
      <c r="Z123" s="211" t="s">
        <v>196</v>
      </c>
      <c r="AA123" s="211" t="s">
        <v>63</v>
      </c>
      <c r="AB123" s="211" t="s">
        <v>164</v>
      </c>
      <c r="AC123" s="211" t="s">
        <v>214</v>
      </c>
      <c r="AD123" s="211" t="s">
        <v>213</v>
      </c>
      <c r="AE123" s="211">
        <v>5</v>
      </c>
      <c r="AF123" s="211" t="s">
        <v>189</v>
      </c>
      <c r="AG123" s="211">
        <v>2</v>
      </c>
      <c r="AH123" s="211">
        <v>1200</v>
      </c>
      <c r="AI123" s="211">
        <v>1200</v>
      </c>
      <c r="AJ123" s="211">
        <v>582</v>
      </c>
      <c r="AK123" s="212">
        <v>4.5336090078000003E-3</v>
      </c>
      <c r="AL123" s="213">
        <v>1</v>
      </c>
      <c r="AM123" s="214">
        <f t="shared" si="5"/>
        <v>4.5336090078000003E-3</v>
      </c>
      <c r="AN123" s="214">
        <v>6.5820210000000001</v>
      </c>
      <c r="AO123" s="214">
        <v>1.068346</v>
      </c>
      <c r="AP123" s="214">
        <f t="shared" si="6"/>
        <v>2.9840309695128766E-2</v>
      </c>
      <c r="AQ123" s="214">
        <f t="shared" si="7"/>
        <v>4.843463049047099E-3</v>
      </c>
      <c r="AR123" s="213">
        <v>0.6</v>
      </c>
      <c r="AS123" s="213">
        <v>0.62</v>
      </c>
      <c r="AT123" s="214">
        <f t="shared" si="8"/>
        <v>1.790418581707726E-2</v>
      </c>
      <c r="AU123" s="214">
        <f t="shared" si="9"/>
        <v>3.0029470904092011E-3</v>
      </c>
    </row>
    <row r="124" spans="1:47" s="210" customFormat="1">
      <c r="A124" s="211">
        <v>38</v>
      </c>
      <c r="B124" s="211" t="s">
        <v>200</v>
      </c>
      <c r="C124" s="211" t="s">
        <v>216</v>
      </c>
      <c r="D124" s="211" t="s">
        <v>52</v>
      </c>
      <c r="E124" s="211" t="s">
        <v>53</v>
      </c>
      <c r="F124" s="211" t="s">
        <v>54</v>
      </c>
      <c r="G124" s="211" t="s">
        <v>55</v>
      </c>
      <c r="H124" s="211"/>
      <c r="I124" s="211" t="s">
        <v>56</v>
      </c>
      <c r="J124" s="211" t="s">
        <v>57</v>
      </c>
      <c r="K124" s="211">
        <v>0</v>
      </c>
      <c r="L124" s="211">
        <v>0</v>
      </c>
      <c r="M124" s="212">
        <v>-81.28501</v>
      </c>
      <c r="N124" s="212">
        <v>28.873719999999999</v>
      </c>
      <c r="O124" s="211" t="s">
        <v>109</v>
      </c>
      <c r="P124" s="211" t="s">
        <v>59</v>
      </c>
      <c r="Q124" s="211" t="s">
        <v>215</v>
      </c>
      <c r="R124" s="212">
        <v>89.5</v>
      </c>
      <c r="S124" s="212">
        <v>89.5</v>
      </c>
      <c r="T124" s="211" t="s">
        <v>61</v>
      </c>
      <c r="U124" s="211"/>
      <c r="V124" s="211"/>
      <c r="W124" s="211"/>
      <c r="X124" s="211"/>
      <c r="Y124" s="211"/>
      <c r="Z124" s="211" t="s">
        <v>196</v>
      </c>
      <c r="AA124" s="211" t="s">
        <v>63</v>
      </c>
      <c r="AB124" s="211" t="s">
        <v>164</v>
      </c>
      <c r="AC124" s="211" t="s">
        <v>214</v>
      </c>
      <c r="AD124" s="211" t="s">
        <v>213</v>
      </c>
      <c r="AE124" s="211">
        <v>5</v>
      </c>
      <c r="AF124" s="211" t="s">
        <v>161</v>
      </c>
      <c r="AG124" s="211">
        <v>4</v>
      </c>
      <c r="AH124" s="211">
        <v>8140</v>
      </c>
      <c r="AI124" s="211">
        <v>8140</v>
      </c>
      <c r="AJ124" s="211">
        <v>584</v>
      </c>
      <c r="AK124" s="212">
        <v>0.181251279825</v>
      </c>
      <c r="AL124" s="213">
        <v>1</v>
      </c>
      <c r="AM124" s="214">
        <f t="shared" si="5"/>
        <v>0.181251279825</v>
      </c>
      <c r="AN124" s="214">
        <v>9.3343860000000003</v>
      </c>
      <c r="AO124" s="214">
        <v>1.41794</v>
      </c>
      <c r="AP124" s="214">
        <f t="shared" si="6"/>
        <v>1.6918694088805626</v>
      </c>
      <c r="AQ124" s="214">
        <f t="shared" si="7"/>
        <v>0.25700343971506051</v>
      </c>
      <c r="AR124" s="213">
        <v>0.6</v>
      </c>
      <c r="AS124" s="213">
        <v>0.62</v>
      </c>
      <c r="AT124" s="214">
        <f t="shared" si="8"/>
        <v>1.0151216453283376</v>
      </c>
      <c r="AU124" s="214">
        <f t="shared" si="9"/>
        <v>0.15934213262333752</v>
      </c>
    </row>
    <row r="125" spans="1:47">
      <c r="AM125" s="214">
        <f>SUM(AM2:AM124)</f>
        <v>87.549498165978576</v>
      </c>
      <c r="AT125" s="214">
        <f>SUM(AT2:AT124)</f>
        <v>415.61491893649946</v>
      </c>
      <c r="AU125" s="214">
        <f>SUM(AU2:AU124)</f>
        <v>64.041215680961841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U35"/>
  <sheetViews>
    <sheetView topLeftCell="X1" workbookViewId="0">
      <selection activeCell="AU2" sqref="AU2:AU35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39</v>
      </c>
      <c r="B2" s="211" t="s">
        <v>107</v>
      </c>
      <c r="C2" s="211" t="s">
        <v>220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168</v>
      </c>
      <c r="J2" s="211" t="s">
        <v>57</v>
      </c>
      <c r="K2" s="211">
        <v>0</v>
      </c>
      <c r="L2" s="211">
        <v>0</v>
      </c>
      <c r="M2" s="212">
        <v>-81.252269999999996</v>
      </c>
      <c r="N2" s="212">
        <v>28.968050000000002</v>
      </c>
      <c r="O2" s="211" t="s">
        <v>109</v>
      </c>
      <c r="P2" s="211" t="s">
        <v>59</v>
      </c>
      <c r="Q2" s="211" t="s">
        <v>219</v>
      </c>
      <c r="R2" s="212">
        <v>53.78</v>
      </c>
      <c r="S2" s="212">
        <v>53.78</v>
      </c>
      <c r="T2" s="211" t="s">
        <v>61</v>
      </c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218</v>
      </c>
      <c r="AD2" s="211" t="s">
        <v>217</v>
      </c>
      <c r="AE2" s="211">
        <v>3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544</v>
      </c>
      <c r="AK2" s="212">
        <v>16.810088698400001</v>
      </c>
      <c r="AL2" s="213">
        <v>0</v>
      </c>
      <c r="AM2" s="214">
        <f>AK2*AL2</f>
        <v>0</v>
      </c>
      <c r="AN2" s="214">
        <v>9.7782199999999992</v>
      </c>
      <c r="AO2" s="214">
        <v>1.4948600000000001</v>
      </c>
      <c r="AP2" s="214">
        <f>AM2*AN2</f>
        <v>0</v>
      </c>
      <c r="AQ2" s="214">
        <f>AM2*AO2</f>
        <v>0</v>
      </c>
      <c r="AR2" s="213">
        <v>0</v>
      </c>
      <c r="AS2" s="213">
        <v>0</v>
      </c>
      <c r="AT2" s="214">
        <f>AP2*AR2</f>
        <v>0</v>
      </c>
      <c r="AU2" s="214">
        <f>AQ2*AS2</f>
        <v>0</v>
      </c>
    </row>
    <row r="3" spans="1:47" s="210" customFormat="1">
      <c r="A3" s="211">
        <v>39</v>
      </c>
      <c r="B3" s="211" t="s">
        <v>107</v>
      </c>
      <c r="C3" s="211" t="s">
        <v>220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168</v>
      </c>
      <c r="J3" s="211" t="s">
        <v>57</v>
      </c>
      <c r="K3" s="211">
        <v>0</v>
      </c>
      <c r="L3" s="211">
        <v>0</v>
      </c>
      <c r="M3" s="212">
        <v>-81.252269999999996</v>
      </c>
      <c r="N3" s="212">
        <v>28.968050000000002</v>
      </c>
      <c r="O3" s="211" t="s">
        <v>109</v>
      </c>
      <c r="P3" s="211" t="s">
        <v>59</v>
      </c>
      <c r="Q3" s="211" t="s">
        <v>219</v>
      </c>
      <c r="R3" s="212">
        <v>53.78</v>
      </c>
      <c r="S3" s="212">
        <v>53.78</v>
      </c>
      <c r="T3" s="211" t="s">
        <v>61</v>
      </c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218</v>
      </c>
      <c r="AD3" s="211" t="s">
        <v>217</v>
      </c>
      <c r="AE3" s="211">
        <v>3</v>
      </c>
      <c r="AF3" s="211" t="s">
        <v>180</v>
      </c>
      <c r="AG3" s="211">
        <v>11</v>
      </c>
      <c r="AH3" s="211">
        <v>4340</v>
      </c>
      <c r="AI3" s="211">
        <v>4340</v>
      </c>
      <c r="AJ3" s="211">
        <v>551</v>
      </c>
      <c r="AK3" s="212">
        <v>7.3187164412300003</v>
      </c>
      <c r="AL3" s="213">
        <v>0</v>
      </c>
      <c r="AM3" s="214">
        <f t="shared" ref="AM3:AM34" si="0">AK3*AL3</f>
        <v>0</v>
      </c>
      <c r="AN3" s="214">
        <v>4.2593800000000002</v>
      </c>
      <c r="AO3" s="214">
        <v>0.14995700000000001</v>
      </c>
      <c r="AP3" s="214">
        <f t="shared" ref="AP3:AP34" si="1">AM3*AN3</f>
        <v>0</v>
      </c>
      <c r="AQ3" s="214">
        <f t="shared" ref="AQ3:AQ34" si="2">AM3*AO3</f>
        <v>0</v>
      </c>
      <c r="AR3" s="213">
        <v>0</v>
      </c>
      <c r="AS3" s="213">
        <v>0</v>
      </c>
      <c r="AT3" s="214">
        <f t="shared" ref="AT3:AT34" si="3">AP3*AR3</f>
        <v>0</v>
      </c>
      <c r="AU3" s="214">
        <f t="shared" ref="AU3:AU34" si="4">AQ3*AS3</f>
        <v>0</v>
      </c>
    </row>
    <row r="4" spans="1:47" s="210" customFormat="1">
      <c r="A4" s="211">
        <v>39</v>
      </c>
      <c r="B4" s="211" t="s">
        <v>107</v>
      </c>
      <c r="C4" s="211" t="s">
        <v>220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168</v>
      </c>
      <c r="J4" s="211" t="s">
        <v>57</v>
      </c>
      <c r="K4" s="211">
        <v>0</v>
      </c>
      <c r="L4" s="211">
        <v>0</v>
      </c>
      <c r="M4" s="212">
        <v>-81.252269999999996</v>
      </c>
      <c r="N4" s="212">
        <v>28.968050000000002</v>
      </c>
      <c r="O4" s="211" t="s">
        <v>109</v>
      </c>
      <c r="P4" s="211" t="s">
        <v>59</v>
      </c>
      <c r="Q4" s="211" t="s">
        <v>219</v>
      </c>
      <c r="R4" s="212">
        <v>53.78</v>
      </c>
      <c r="S4" s="212">
        <v>53.78</v>
      </c>
      <c r="T4" s="211" t="s">
        <v>61</v>
      </c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218</v>
      </c>
      <c r="AD4" s="211" t="s">
        <v>217</v>
      </c>
      <c r="AE4" s="211">
        <v>3</v>
      </c>
      <c r="AF4" s="211" t="s">
        <v>180</v>
      </c>
      <c r="AG4" s="211">
        <v>11</v>
      </c>
      <c r="AH4" s="211">
        <v>4340</v>
      </c>
      <c r="AI4" s="211">
        <v>4340</v>
      </c>
      <c r="AJ4" s="211">
        <v>551</v>
      </c>
      <c r="AK4" s="212">
        <v>3.7099394777699999</v>
      </c>
      <c r="AL4" s="213">
        <v>0</v>
      </c>
      <c r="AM4" s="214">
        <f t="shared" si="0"/>
        <v>0</v>
      </c>
      <c r="AN4" s="214">
        <v>4.2593800000000002</v>
      </c>
      <c r="AO4" s="214">
        <v>0.14995700000000001</v>
      </c>
      <c r="AP4" s="214">
        <f t="shared" si="1"/>
        <v>0</v>
      </c>
      <c r="AQ4" s="214">
        <f t="shared" si="2"/>
        <v>0</v>
      </c>
      <c r="AR4" s="213">
        <v>0</v>
      </c>
      <c r="AS4" s="213">
        <v>0</v>
      </c>
      <c r="AT4" s="214">
        <f t="shared" si="3"/>
        <v>0</v>
      </c>
      <c r="AU4" s="214">
        <f t="shared" si="4"/>
        <v>0</v>
      </c>
    </row>
    <row r="5" spans="1:47" s="210" customFormat="1">
      <c r="A5" s="211">
        <v>39</v>
      </c>
      <c r="B5" s="211" t="s">
        <v>107</v>
      </c>
      <c r="C5" s="211" t="s">
        <v>220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168</v>
      </c>
      <c r="J5" s="211" t="s">
        <v>57</v>
      </c>
      <c r="K5" s="211">
        <v>0</v>
      </c>
      <c r="L5" s="211">
        <v>0</v>
      </c>
      <c r="M5" s="212">
        <v>-81.252269999999996</v>
      </c>
      <c r="N5" s="212">
        <v>28.968050000000002</v>
      </c>
      <c r="O5" s="211" t="s">
        <v>109</v>
      </c>
      <c r="P5" s="211" t="s">
        <v>59</v>
      </c>
      <c r="Q5" s="211" t="s">
        <v>219</v>
      </c>
      <c r="R5" s="212">
        <v>53.78</v>
      </c>
      <c r="S5" s="212">
        <v>53.78</v>
      </c>
      <c r="T5" s="211" t="s">
        <v>61</v>
      </c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218</v>
      </c>
      <c r="AD5" s="211" t="s">
        <v>217</v>
      </c>
      <c r="AE5" s="211">
        <v>3</v>
      </c>
      <c r="AF5" s="211" t="s">
        <v>189</v>
      </c>
      <c r="AG5" s="211">
        <v>2</v>
      </c>
      <c r="AH5" s="211">
        <v>1200</v>
      </c>
      <c r="AI5" s="211">
        <v>1200</v>
      </c>
      <c r="AJ5" s="211">
        <v>542</v>
      </c>
      <c r="AK5" s="212">
        <v>2.8856958628400001E-2</v>
      </c>
      <c r="AL5" s="213">
        <v>0</v>
      </c>
      <c r="AM5" s="214">
        <f t="shared" si="0"/>
        <v>0</v>
      </c>
      <c r="AN5" s="214">
        <v>7.9740570000000002</v>
      </c>
      <c r="AO5" s="214">
        <v>1.325288</v>
      </c>
      <c r="AP5" s="214">
        <f t="shared" si="1"/>
        <v>0</v>
      </c>
      <c r="AQ5" s="214">
        <f t="shared" si="2"/>
        <v>0</v>
      </c>
      <c r="AR5" s="213">
        <v>0</v>
      </c>
      <c r="AS5" s="213">
        <v>0</v>
      </c>
      <c r="AT5" s="214">
        <f t="shared" si="3"/>
        <v>0</v>
      </c>
      <c r="AU5" s="214">
        <f t="shared" si="4"/>
        <v>0</v>
      </c>
    </row>
    <row r="6" spans="1:47" s="210" customFormat="1">
      <c r="A6" s="211">
        <v>39</v>
      </c>
      <c r="B6" s="211" t="s">
        <v>107</v>
      </c>
      <c r="C6" s="211" t="s">
        <v>220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168</v>
      </c>
      <c r="J6" s="211" t="s">
        <v>57</v>
      </c>
      <c r="K6" s="211">
        <v>0</v>
      </c>
      <c r="L6" s="211">
        <v>0</v>
      </c>
      <c r="M6" s="212">
        <v>-81.252269999999996</v>
      </c>
      <c r="N6" s="212">
        <v>28.968050000000002</v>
      </c>
      <c r="O6" s="211" t="s">
        <v>109</v>
      </c>
      <c r="P6" s="211" t="s">
        <v>59</v>
      </c>
      <c r="Q6" s="211" t="s">
        <v>219</v>
      </c>
      <c r="R6" s="212">
        <v>53.78</v>
      </c>
      <c r="S6" s="212">
        <v>53.78</v>
      </c>
      <c r="T6" s="211" t="s">
        <v>61</v>
      </c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218</v>
      </c>
      <c r="AD6" s="211" t="s">
        <v>217</v>
      </c>
      <c r="AE6" s="211">
        <v>3</v>
      </c>
      <c r="AF6" s="211" t="s">
        <v>180</v>
      </c>
      <c r="AG6" s="211">
        <v>11</v>
      </c>
      <c r="AH6" s="211">
        <v>4340</v>
      </c>
      <c r="AI6" s="211">
        <v>4340</v>
      </c>
      <c r="AJ6" s="211">
        <v>551</v>
      </c>
      <c r="AK6" s="212">
        <v>0.71551941900500005</v>
      </c>
      <c r="AL6" s="213">
        <v>0</v>
      </c>
      <c r="AM6" s="214">
        <f t="shared" si="0"/>
        <v>0</v>
      </c>
      <c r="AN6" s="214">
        <v>4.2593800000000002</v>
      </c>
      <c r="AO6" s="214">
        <v>0.14995700000000001</v>
      </c>
      <c r="AP6" s="214">
        <f t="shared" si="1"/>
        <v>0</v>
      </c>
      <c r="AQ6" s="214">
        <f t="shared" si="2"/>
        <v>0</v>
      </c>
      <c r="AR6" s="213">
        <v>0</v>
      </c>
      <c r="AS6" s="213">
        <v>0</v>
      </c>
      <c r="AT6" s="214">
        <f t="shared" si="3"/>
        <v>0</v>
      </c>
      <c r="AU6" s="214">
        <f t="shared" si="4"/>
        <v>0</v>
      </c>
    </row>
    <row r="7" spans="1:47" s="210" customFormat="1">
      <c r="A7" s="211">
        <v>39</v>
      </c>
      <c r="B7" s="211" t="s">
        <v>107</v>
      </c>
      <c r="C7" s="211" t="s">
        <v>220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168</v>
      </c>
      <c r="J7" s="211" t="s">
        <v>57</v>
      </c>
      <c r="K7" s="211">
        <v>0</v>
      </c>
      <c r="L7" s="211">
        <v>0</v>
      </c>
      <c r="M7" s="212">
        <v>-81.252269999999996</v>
      </c>
      <c r="N7" s="212">
        <v>28.968050000000002</v>
      </c>
      <c r="O7" s="211" t="s">
        <v>109</v>
      </c>
      <c r="P7" s="211" t="s">
        <v>59</v>
      </c>
      <c r="Q7" s="211" t="s">
        <v>219</v>
      </c>
      <c r="R7" s="212">
        <v>53.78</v>
      </c>
      <c r="S7" s="212">
        <v>53.78</v>
      </c>
      <c r="T7" s="211" t="s">
        <v>61</v>
      </c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218</v>
      </c>
      <c r="AD7" s="211" t="s">
        <v>217</v>
      </c>
      <c r="AE7" s="211">
        <v>3</v>
      </c>
      <c r="AF7" s="211" t="s">
        <v>221</v>
      </c>
      <c r="AG7" s="211">
        <v>5</v>
      </c>
      <c r="AH7" s="211">
        <v>7430</v>
      </c>
      <c r="AI7" s="211">
        <v>7430</v>
      </c>
      <c r="AJ7" s="211">
        <v>545</v>
      </c>
      <c r="AK7" s="212">
        <v>2.5521029178200001</v>
      </c>
      <c r="AL7" s="213">
        <v>0</v>
      </c>
      <c r="AM7" s="214">
        <f t="shared" si="0"/>
        <v>0</v>
      </c>
      <c r="AN7" s="214">
        <v>1.255952</v>
      </c>
      <c r="AO7" s="214">
        <v>0.20030200000000001</v>
      </c>
      <c r="AP7" s="214">
        <f t="shared" si="1"/>
        <v>0</v>
      </c>
      <c r="AQ7" s="214">
        <f t="shared" si="2"/>
        <v>0</v>
      </c>
      <c r="AR7" s="213">
        <v>0</v>
      </c>
      <c r="AS7" s="213">
        <v>0</v>
      </c>
      <c r="AT7" s="214">
        <f t="shared" si="3"/>
        <v>0</v>
      </c>
      <c r="AU7" s="214">
        <f t="shared" si="4"/>
        <v>0</v>
      </c>
    </row>
    <row r="8" spans="1:47" s="210" customFormat="1">
      <c r="A8" s="211">
        <v>39</v>
      </c>
      <c r="B8" s="211" t="s">
        <v>107</v>
      </c>
      <c r="C8" s="211" t="s">
        <v>220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168</v>
      </c>
      <c r="J8" s="211" t="s">
        <v>57</v>
      </c>
      <c r="K8" s="211">
        <v>0</v>
      </c>
      <c r="L8" s="211">
        <v>0</v>
      </c>
      <c r="M8" s="212">
        <v>-81.252269999999996</v>
      </c>
      <c r="N8" s="212">
        <v>28.968050000000002</v>
      </c>
      <c r="O8" s="211" t="s">
        <v>109</v>
      </c>
      <c r="P8" s="211" t="s">
        <v>59</v>
      </c>
      <c r="Q8" s="211" t="s">
        <v>219</v>
      </c>
      <c r="R8" s="212">
        <v>53.78</v>
      </c>
      <c r="S8" s="212">
        <v>53.78</v>
      </c>
      <c r="T8" s="211" t="s">
        <v>61</v>
      </c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218</v>
      </c>
      <c r="AD8" s="211" t="s">
        <v>217</v>
      </c>
      <c r="AE8" s="211">
        <v>3</v>
      </c>
      <c r="AF8" s="211" t="s">
        <v>171</v>
      </c>
      <c r="AG8" s="211">
        <v>10</v>
      </c>
      <c r="AH8" s="211">
        <v>3100</v>
      </c>
      <c r="AI8" s="211">
        <v>3100</v>
      </c>
      <c r="AJ8" s="211">
        <v>550</v>
      </c>
      <c r="AK8" s="212">
        <v>4.4184975441400001</v>
      </c>
      <c r="AL8" s="213">
        <v>0</v>
      </c>
      <c r="AM8" s="214">
        <f t="shared" si="0"/>
        <v>0</v>
      </c>
      <c r="AN8" s="214">
        <v>4.6187519999999997</v>
      </c>
      <c r="AO8" s="214">
        <v>0.163464</v>
      </c>
      <c r="AP8" s="214">
        <f t="shared" si="1"/>
        <v>0</v>
      </c>
      <c r="AQ8" s="214">
        <f t="shared" si="2"/>
        <v>0</v>
      </c>
      <c r="AR8" s="213">
        <v>0</v>
      </c>
      <c r="AS8" s="213">
        <v>0</v>
      </c>
      <c r="AT8" s="214">
        <f t="shared" si="3"/>
        <v>0</v>
      </c>
      <c r="AU8" s="214">
        <f t="shared" si="4"/>
        <v>0</v>
      </c>
    </row>
    <row r="9" spans="1:47" s="210" customFormat="1">
      <c r="A9" s="211">
        <v>39</v>
      </c>
      <c r="B9" s="211" t="s">
        <v>107</v>
      </c>
      <c r="C9" s="211" t="s">
        <v>220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168</v>
      </c>
      <c r="J9" s="211" t="s">
        <v>57</v>
      </c>
      <c r="K9" s="211">
        <v>0</v>
      </c>
      <c r="L9" s="211">
        <v>0</v>
      </c>
      <c r="M9" s="212">
        <v>-81.252269999999996</v>
      </c>
      <c r="N9" s="212">
        <v>28.968050000000002</v>
      </c>
      <c r="O9" s="211" t="s">
        <v>109</v>
      </c>
      <c r="P9" s="211" t="s">
        <v>59</v>
      </c>
      <c r="Q9" s="211" t="s">
        <v>219</v>
      </c>
      <c r="R9" s="212">
        <v>53.78</v>
      </c>
      <c r="S9" s="212">
        <v>53.78</v>
      </c>
      <c r="T9" s="211" t="s">
        <v>61</v>
      </c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218</v>
      </c>
      <c r="AD9" s="211" t="s">
        <v>217</v>
      </c>
      <c r="AE9" s="211">
        <v>3</v>
      </c>
      <c r="AF9" s="211" t="s">
        <v>179</v>
      </c>
      <c r="AG9" s="211">
        <v>7</v>
      </c>
      <c r="AH9" s="211">
        <v>2110</v>
      </c>
      <c r="AI9" s="211">
        <v>2110</v>
      </c>
      <c r="AJ9" s="211">
        <v>547</v>
      </c>
      <c r="AK9" s="212">
        <v>1.49601523008</v>
      </c>
      <c r="AL9" s="213">
        <v>0</v>
      </c>
      <c r="AM9" s="214">
        <f t="shared" si="0"/>
        <v>0</v>
      </c>
      <c r="AN9" s="214">
        <v>7.3917159999999997</v>
      </c>
      <c r="AO9" s="214">
        <v>1.2547740000000001</v>
      </c>
      <c r="AP9" s="214">
        <f t="shared" si="1"/>
        <v>0</v>
      </c>
      <c r="AQ9" s="214">
        <f t="shared" si="2"/>
        <v>0</v>
      </c>
      <c r="AR9" s="213">
        <v>0</v>
      </c>
      <c r="AS9" s="213">
        <v>0</v>
      </c>
      <c r="AT9" s="214">
        <f t="shared" si="3"/>
        <v>0</v>
      </c>
      <c r="AU9" s="214">
        <f t="shared" si="4"/>
        <v>0</v>
      </c>
    </row>
    <row r="10" spans="1:47" s="210" customFormat="1">
      <c r="A10" s="211">
        <v>39</v>
      </c>
      <c r="B10" s="211" t="s">
        <v>107</v>
      </c>
      <c r="C10" s="211" t="s">
        <v>220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168</v>
      </c>
      <c r="J10" s="211" t="s">
        <v>57</v>
      </c>
      <c r="K10" s="211">
        <v>0</v>
      </c>
      <c r="L10" s="211">
        <v>0</v>
      </c>
      <c r="M10" s="212">
        <v>-81.252269999999996</v>
      </c>
      <c r="N10" s="212">
        <v>28.968050000000002</v>
      </c>
      <c r="O10" s="211" t="s">
        <v>109</v>
      </c>
      <c r="P10" s="211" t="s">
        <v>59</v>
      </c>
      <c r="Q10" s="211" t="s">
        <v>219</v>
      </c>
      <c r="R10" s="212">
        <v>53.78</v>
      </c>
      <c r="S10" s="212">
        <v>53.78</v>
      </c>
      <c r="T10" s="211" t="s">
        <v>61</v>
      </c>
      <c r="U10" s="211"/>
      <c r="V10" s="211"/>
      <c r="W10" s="211"/>
      <c r="X10" s="211"/>
      <c r="Y10" s="211"/>
      <c r="Z10" s="211" t="s">
        <v>111</v>
      </c>
      <c r="AA10" s="211" t="s">
        <v>63</v>
      </c>
      <c r="AB10" s="211" t="s">
        <v>164</v>
      </c>
      <c r="AC10" s="211" t="s">
        <v>218</v>
      </c>
      <c r="AD10" s="211" t="s">
        <v>217</v>
      </c>
      <c r="AE10" s="211">
        <v>3</v>
      </c>
      <c r="AF10" s="211" t="s">
        <v>188</v>
      </c>
      <c r="AG10" s="211">
        <v>1</v>
      </c>
      <c r="AH10" s="211">
        <v>1100</v>
      </c>
      <c r="AI10" s="211">
        <v>1100</v>
      </c>
      <c r="AJ10" s="211">
        <v>541</v>
      </c>
      <c r="AK10" s="212">
        <v>0.57174693383300002</v>
      </c>
      <c r="AL10" s="213">
        <v>0</v>
      </c>
      <c r="AM10" s="214">
        <f t="shared" si="0"/>
        <v>0</v>
      </c>
      <c r="AN10" s="214">
        <v>4.7747520000000003</v>
      </c>
      <c r="AO10" s="214">
        <v>0.83717600000000003</v>
      </c>
      <c r="AP10" s="214">
        <f t="shared" si="1"/>
        <v>0</v>
      </c>
      <c r="AQ10" s="214">
        <f t="shared" si="2"/>
        <v>0</v>
      </c>
      <c r="AR10" s="213">
        <v>0</v>
      </c>
      <c r="AS10" s="213">
        <v>0</v>
      </c>
      <c r="AT10" s="214">
        <f t="shared" si="3"/>
        <v>0</v>
      </c>
      <c r="AU10" s="214">
        <f t="shared" si="4"/>
        <v>0</v>
      </c>
    </row>
    <row r="11" spans="1:47" s="210" customFormat="1">
      <c r="A11" s="211">
        <v>39</v>
      </c>
      <c r="B11" s="211" t="s">
        <v>107</v>
      </c>
      <c r="C11" s="211" t="s">
        <v>220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168</v>
      </c>
      <c r="J11" s="211" t="s">
        <v>57</v>
      </c>
      <c r="K11" s="211">
        <v>0</v>
      </c>
      <c r="L11" s="211">
        <v>0</v>
      </c>
      <c r="M11" s="212">
        <v>-81.252269999999996</v>
      </c>
      <c r="N11" s="212">
        <v>28.968050000000002</v>
      </c>
      <c r="O11" s="211" t="s">
        <v>109</v>
      </c>
      <c r="P11" s="211" t="s">
        <v>59</v>
      </c>
      <c r="Q11" s="211" t="s">
        <v>219</v>
      </c>
      <c r="R11" s="212">
        <v>53.78</v>
      </c>
      <c r="S11" s="212">
        <v>53.78</v>
      </c>
      <c r="T11" s="211" t="s">
        <v>61</v>
      </c>
      <c r="U11" s="211"/>
      <c r="V11" s="211"/>
      <c r="W11" s="211"/>
      <c r="X11" s="211"/>
      <c r="Y11" s="211"/>
      <c r="Z11" s="211" t="s">
        <v>111</v>
      </c>
      <c r="AA11" s="211" t="s">
        <v>63</v>
      </c>
      <c r="AB11" s="211" t="s">
        <v>164</v>
      </c>
      <c r="AC11" s="211" t="s">
        <v>218</v>
      </c>
      <c r="AD11" s="211" t="s">
        <v>217</v>
      </c>
      <c r="AE11" s="211">
        <v>3</v>
      </c>
      <c r="AF11" s="211" t="s">
        <v>180</v>
      </c>
      <c r="AG11" s="211">
        <v>11</v>
      </c>
      <c r="AH11" s="211">
        <v>4130</v>
      </c>
      <c r="AI11" s="211">
        <v>4130</v>
      </c>
      <c r="AJ11" s="211">
        <v>551</v>
      </c>
      <c r="AK11" s="212">
        <v>5.8922841855500001E-2</v>
      </c>
      <c r="AL11" s="213">
        <v>0</v>
      </c>
      <c r="AM11" s="214">
        <f t="shared" si="0"/>
        <v>0</v>
      </c>
      <c r="AN11" s="214">
        <v>4.2593800000000002</v>
      </c>
      <c r="AO11" s="214">
        <v>0.14995700000000001</v>
      </c>
      <c r="AP11" s="214">
        <f t="shared" si="1"/>
        <v>0</v>
      </c>
      <c r="AQ11" s="214">
        <f t="shared" si="2"/>
        <v>0</v>
      </c>
      <c r="AR11" s="213">
        <v>0</v>
      </c>
      <c r="AS11" s="213">
        <v>0</v>
      </c>
      <c r="AT11" s="214">
        <f t="shared" si="3"/>
        <v>0</v>
      </c>
      <c r="AU11" s="214">
        <f t="shared" si="4"/>
        <v>0</v>
      </c>
    </row>
    <row r="12" spans="1:47" s="210" customFormat="1">
      <c r="A12" s="211">
        <v>39</v>
      </c>
      <c r="B12" s="211" t="s">
        <v>107</v>
      </c>
      <c r="C12" s="211" t="s">
        <v>220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168</v>
      </c>
      <c r="J12" s="211" t="s">
        <v>57</v>
      </c>
      <c r="K12" s="211">
        <v>0</v>
      </c>
      <c r="L12" s="211">
        <v>0</v>
      </c>
      <c r="M12" s="212">
        <v>-81.252269999999996</v>
      </c>
      <c r="N12" s="212">
        <v>28.968050000000002</v>
      </c>
      <c r="O12" s="211" t="s">
        <v>109</v>
      </c>
      <c r="P12" s="211" t="s">
        <v>59</v>
      </c>
      <c r="Q12" s="211" t="s">
        <v>219</v>
      </c>
      <c r="R12" s="212">
        <v>53.78</v>
      </c>
      <c r="S12" s="212">
        <v>53.78</v>
      </c>
      <c r="T12" s="211" t="s">
        <v>61</v>
      </c>
      <c r="U12" s="211"/>
      <c r="V12" s="211"/>
      <c r="W12" s="211"/>
      <c r="X12" s="211"/>
      <c r="Y12" s="211"/>
      <c r="Z12" s="211" t="s">
        <v>111</v>
      </c>
      <c r="AA12" s="211" t="s">
        <v>63</v>
      </c>
      <c r="AB12" s="211" t="s">
        <v>164</v>
      </c>
      <c r="AC12" s="211" t="s">
        <v>218</v>
      </c>
      <c r="AD12" s="211" t="s">
        <v>217</v>
      </c>
      <c r="AE12" s="211">
        <v>3</v>
      </c>
      <c r="AF12" s="211" t="s">
        <v>171</v>
      </c>
      <c r="AG12" s="211">
        <v>10</v>
      </c>
      <c r="AH12" s="211">
        <v>3200</v>
      </c>
      <c r="AI12" s="211">
        <v>3200</v>
      </c>
      <c r="AJ12" s="211">
        <v>550</v>
      </c>
      <c r="AK12" s="212">
        <v>4.8823735857199999E-2</v>
      </c>
      <c r="AL12" s="213">
        <v>0</v>
      </c>
      <c r="AM12" s="214">
        <f t="shared" si="0"/>
        <v>0</v>
      </c>
      <c r="AN12" s="214">
        <v>4.6187519999999997</v>
      </c>
      <c r="AO12" s="214">
        <v>0.163464</v>
      </c>
      <c r="AP12" s="214">
        <f t="shared" si="1"/>
        <v>0</v>
      </c>
      <c r="AQ12" s="214">
        <f t="shared" si="2"/>
        <v>0</v>
      </c>
      <c r="AR12" s="213">
        <v>0</v>
      </c>
      <c r="AS12" s="213">
        <v>0</v>
      </c>
      <c r="AT12" s="214">
        <f t="shared" si="3"/>
        <v>0</v>
      </c>
      <c r="AU12" s="214">
        <f t="shared" si="4"/>
        <v>0</v>
      </c>
    </row>
    <row r="13" spans="1:47" s="210" customFormat="1">
      <c r="A13" s="211">
        <v>39</v>
      </c>
      <c r="B13" s="211" t="s">
        <v>107</v>
      </c>
      <c r="C13" s="211" t="s">
        <v>220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168</v>
      </c>
      <c r="J13" s="211" t="s">
        <v>57</v>
      </c>
      <c r="K13" s="211">
        <v>0</v>
      </c>
      <c r="L13" s="211">
        <v>0</v>
      </c>
      <c r="M13" s="212">
        <v>-81.252269999999996</v>
      </c>
      <c r="N13" s="212">
        <v>28.968050000000002</v>
      </c>
      <c r="O13" s="211" t="s">
        <v>109</v>
      </c>
      <c r="P13" s="211" t="s">
        <v>59</v>
      </c>
      <c r="Q13" s="211" t="s">
        <v>219</v>
      </c>
      <c r="R13" s="212">
        <v>53.78</v>
      </c>
      <c r="S13" s="212">
        <v>53.78</v>
      </c>
      <c r="T13" s="211" t="s">
        <v>61</v>
      </c>
      <c r="U13" s="211"/>
      <c r="V13" s="211"/>
      <c r="W13" s="211"/>
      <c r="X13" s="211"/>
      <c r="Y13" s="211"/>
      <c r="Z13" s="211" t="s">
        <v>111</v>
      </c>
      <c r="AA13" s="211" t="s">
        <v>63</v>
      </c>
      <c r="AB13" s="211" t="s">
        <v>164</v>
      </c>
      <c r="AC13" s="211" t="s">
        <v>218</v>
      </c>
      <c r="AD13" s="211" t="s">
        <v>217</v>
      </c>
      <c r="AE13" s="211">
        <v>3</v>
      </c>
      <c r="AF13" s="211" t="s">
        <v>161</v>
      </c>
      <c r="AG13" s="211">
        <v>4</v>
      </c>
      <c r="AH13" s="211">
        <v>8140</v>
      </c>
      <c r="AI13" s="211">
        <v>8140</v>
      </c>
      <c r="AJ13" s="211">
        <v>544</v>
      </c>
      <c r="AK13" s="212">
        <v>1.05122748165</v>
      </c>
      <c r="AL13" s="213">
        <v>0</v>
      </c>
      <c r="AM13" s="214">
        <f t="shared" si="0"/>
        <v>0</v>
      </c>
      <c r="AN13" s="214">
        <v>9.7782199999999992</v>
      </c>
      <c r="AO13" s="214">
        <v>1.4948600000000001</v>
      </c>
      <c r="AP13" s="214">
        <f t="shared" si="1"/>
        <v>0</v>
      </c>
      <c r="AQ13" s="214">
        <f t="shared" si="2"/>
        <v>0</v>
      </c>
      <c r="AR13" s="213">
        <v>0</v>
      </c>
      <c r="AS13" s="213">
        <v>0</v>
      </c>
      <c r="AT13" s="214">
        <f t="shared" si="3"/>
        <v>0</v>
      </c>
      <c r="AU13" s="214">
        <f t="shared" si="4"/>
        <v>0</v>
      </c>
    </row>
    <row r="14" spans="1:47" s="210" customFormat="1">
      <c r="A14" s="211">
        <v>39</v>
      </c>
      <c r="B14" s="211" t="s">
        <v>107</v>
      </c>
      <c r="C14" s="211" t="s">
        <v>220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168</v>
      </c>
      <c r="J14" s="211" t="s">
        <v>57</v>
      </c>
      <c r="K14" s="211">
        <v>0</v>
      </c>
      <c r="L14" s="211">
        <v>0</v>
      </c>
      <c r="M14" s="212">
        <v>-81.252269999999996</v>
      </c>
      <c r="N14" s="212">
        <v>28.968050000000002</v>
      </c>
      <c r="O14" s="211" t="s">
        <v>109</v>
      </c>
      <c r="P14" s="211" t="s">
        <v>59</v>
      </c>
      <c r="Q14" s="211" t="s">
        <v>219</v>
      </c>
      <c r="R14" s="212">
        <v>53.78</v>
      </c>
      <c r="S14" s="212">
        <v>53.78</v>
      </c>
      <c r="T14" s="211" t="s">
        <v>61</v>
      </c>
      <c r="U14" s="211"/>
      <c r="V14" s="211"/>
      <c r="W14" s="211"/>
      <c r="X14" s="211"/>
      <c r="Y14" s="211"/>
      <c r="Z14" s="211" t="s">
        <v>111</v>
      </c>
      <c r="AA14" s="211" t="s">
        <v>63</v>
      </c>
      <c r="AB14" s="211" t="s">
        <v>164</v>
      </c>
      <c r="AC14" s="211" t="s">
        <v>218</v>
      </c>
      <c r="AD14" s="211" t="s">
        <v>217</v>
      </c>
      <c r="AE14" s="211">
        <v>3</v>
      </c>
      <c r="AF14" s="211" t="s">
        <v>180</v>
      </c>
      <c r="AG14" s="211">
        <v>11</v>
      </c>
      <c r="AH14" s="211">
        <v>4110</v>
      </c>
      <c r="AI14" s="211">
        <v>4110</v>
      </c>
      <c r="AJ14" s="211">
        <v>551</v>
      </c>
      <c r="AK14" s="212">
        <v>0.248630660487</v>
      </c>
      <c r="AL14" s="213">
        <v>0</v>
      </c>
      <c r="AM14" s="214">
        <f t="shared" si="0"/>
        <v>0</v>
      </c>
      <c r="AN14" s="214">
        <v>4.2593800000000002</v>
      </c>
      <c r="AO14" s="214">
        <v>0.14995700000000001</v>
      </c>
      <c r="AP14" s="214">
        <f t="shared" si="1"/>
        <v>0</v>
      </c>
      <c r="AQ14" s="214">
        <f t="shared" si="2"/>
        <v>0</v>
      </c>
      <c r="AR14" s="213">
        <v>0</v>
      </c>
      <c r="AS14" s="213">
        <v>0</v>
      </c>
      <c r="AT14" s="214">
        <f t="shared" si="3"/>
        <v>0</v>
      </c>
      <c r="AU14" s="214">
        <f t="shared" si="4"/>
        <v>0</v>
      </c>
    </row>
    <row r="15" spans="1:47" s="210" customFormat="1">
      <c r="A15" s="211">
        <v>39</v>
      </c>
      <c r="B15" s="211" t="s">
        <v>107</v>
      </c>
      <c r="C15" s="211" t="s">
        <v>220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168</v>
      </c>
      <c r="J15" s="211" t="s">
        <v>57</v>
      </c>
      <c r="K15" s="211">
        <v>0</v>
      </c>
      <c r="L15" s="211">
        <v>0</v>
      </c>
      <c r="M15" s="212">
        <v>-81.252269999999996</v>
      </c>
      <c r="N15" s="212">
        <v>28.968050000000002</v>
      </c>
      <c r="O15" s="211" t="s">
        <v>109</v>
      </c>
      <c r="P15" s="211" t="s">
        <v>59</v>
      </c>
      <c r="Q15" s="211" t="s">
        <v>219</v>
      </c>
      <c r="R15" s="212">
        <v>53.78</v>
      </c>
      <c r="S15" s="212">
        <v>53.78</v>
      </c>
      <c r="T15" s="211" t="s">
        <v>61</v>
      </c>
      <c r="U15" s="211"/>
      <c r="V15" s="211"/>
      <c r="W15" s="211"/>
      <c r="X15" s="211"/>
      <c r="Y15" s="211"/>
      <c r="Z15" s="211" t="s">
        <v>111</v>
      </c>
      <c r="AA15" s="211" t="s">
        <v>63</v>
      </c>
      <c r="AB15" s="211" t="s">
        <v>164</v>
      </c>
      <c r="AC15" s="211" t="s">
        <v>218</v>
      </c>
      <c r="AD15" s="211" t="s">
        <v>217</v>
      </c>
      <c r="AE15" s="211">
        <v>3</v>
      </c>
      <c r="AF15" s="211" t="s">
        <v>180</v>
      </c>
      <c r="AG15" s="211">
        <v>11</v>
      </c>
      <c r="AH15" s="211">
        <v>4340</v>
      </c>
      <c r="AI15" s="211">
        <v>4340</v>
      </c>
      <c r="AJ15" s="211">
        <v>551</v>
      </c>
      <c r="AK15" s="212">
        <v>1.34296500057</v>
      </c>
      <c r="AL15" s="213">
        <v>0</v>
      </c>
      <c r="AM15" s="214">
        <f t="shared" si="0"/>
        <v>0</v>
      </c>
      <c r="AN15" s="214">
        <v>4.2593800000000002</v>
      </c>
      <c r="AO15" s="214">
        <v>0.14995700000000001</v>
      </c>
      <c r="AP15" s="214">
        <f t="shared" si="1"/>
        <v>0</v>
      </c>
      <c r="AQ15" s="214">
        <f t="shared" si="2"/>
        <v>0</v>
      </c>
      <c r="AR15" s="213">
        <v>0</v>
      </c>
      <c r="AS15" s="213">
        <v>0</v>
      </c>
      <c r="AT15" s="214">
        <f t="shared" si="3"/>
        <v>0</v>
      </c>
      <c r="AU15" s="214">
        <f t="shared" si="4"/>
        <v>0</v>
      </c>
    </row>
    <row r="16" spans="1:47" s="210" customFormat="1">
      <c r="A16" s="211">
        <v>39</v>
      </c>
      <c r="B16" s="211" t="s">
        <v>107</v>
      </c>
      <c r="C16" s="211" t="s">
        <v>220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168</v>
      </c>
      <c r="J16" s="211" t="s">
        <v>57</v>
      </c>
      <c r="K16" s="211">
        <v>0</v>
      </c>
      <c r="L16" s="211">
        <v>0</v>
      </c>
      <c r="M16" s="212">
        <v>-81.252269999999996</v>
      </c>
      <c r="N16" s="212">
        <v>28.968050000000002</v>
      </c>
      <c r="O16" s="211" t="s">
        <v>109</v>
      </c>
      <c r="P16" s="211" t="s">
        <v>59</v>
      </c>
      <c r="Q16" s="211" t="s">
        <v>219</v>
      </c>
      <c r="R16" s="212">
        <v>53.78</v>
      </c>
      <c r="S16" s="212">
        <v>53.78</v>
      </c>
      <c r="T16" s="211" t="s">
        <v>61</v>
      </c>
      <c r="U16" s="211"/>
      <c r="V16" s="211"/>
      <c r="W16" s="211"/>
      <c r="X16" s="211"/>
      <c r="Y16" s="211"/>
      <c r="Z16" s="211" t="s">
        <v>111</v>
      </c>
      <c r="AA16" s="211" t="s">
        <v>63</v>
      </c>
      <c r="AB16" s="211" t="s">
        <v>164</v>
      </c>
      <c r="AC16" s="211" t="s">
        <v>218</v>
      </c>
      <c r="AD16" s="211" t="s">
        <v>217</v>
      </c>
      <c r="AE16" s="211">
        <v>3</v>
      </c>
      <c r="AF16" s="211" t="s">
        <v>180</v>
      </c>
      <c r="AG16" s="211">
        <v>11</v>
      </c>
      <c r="AH16" s="211">
        <v>4340</v>
      </c>
      <c r="AI16" s="211">
        <v>4340</v>
      </c>
      <c r="AJ16" s="211">
        <v>551</v>
      </c>
      <c r="AK16" s="212">
        <v>1.39980224954</v>
      </c>
      <c r="AL16" s="213">
        <v>0</v>
      </c>
      <c r="AM16" s="214">
        <f t="shared" si="0"/>
        <v>0</v>
      </c>
      <c r="AN16" s="214">
        <v>4.2593800000000002</v>
      </c>
      <c r="AO16" s="214">
        <v>0.14995700000000001</v>
      </c>
      <c r="AP16" s="214">
        <f t="shared" si="1"/>
        <v>0</v>
      </c>
      <c r="AQ16" s="214">
        <f t="shared" si="2"/>
        <v>0</v>
      </c>
      <c r="AR16" s="213">
        <v>0</v>
      </c>
      <c r="AS16" s="213">
        <v>0</v>
      </c>
      <c r="AT16" s="214">
        <f t="shared" si="3"/>
        <v>0</v>
      </c>
      <c r="AU16" s="214">
        <f t="shared" si="4"/>
        <v>0</v>
      </c>
    </row>
    <row r="17" spans="1:47" s="210" customFormat="1">
      <c r="A17" s="211">
        <v>39</v>
      </c>
      <c r="B17" s="211" t="s">
        <v>107</v>
      </c>
      <c r="C17" s="211" t="s">
        <v>220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168</v>
      </c>
      <c r="J17" s="211" t="s">
        <v>57</v>
      </c>
      <c r="K17" s="211">
        <v>0</v>
      </c>
      <c r="L17" s="211">
        <v>0</v>
      </c>
      <c r="M17" s="212">
        <v>-81.252269999999996</v>
      </c>
      <c r="N17" s="212">
        <v>28.968050000000002</v>
      </c>
      <c r="O17" s="211" t="s">
        <v>109</v>
      </c>
      <c r="P17" s="211" t="s">
        <v>59</v>
      </c>
      <c r="Q17" s="211" t="s">
        <v>219</v>
      </c>
      <c r="R17" s="212">
        <v>53.78</v>
      </c>
      <c r="S17" s="212">
        <v>53.78</v>
      </c>
      <c r="T17" s="211" t="s">
        <v>61</v>
      </c>
      <c r="U17" s="211"/>
      <c r="V17" s="211"/>
      <c r="W17" s="211"/>
      <c r="X17" s="211"/>
      <c r="Y17" s="211"/>
      <c r="Z17" s="211" t="s">
        <v>111</v>
      </c>
      <c r="AA17" s="211" t="s">
        <v>63</v>
      </c>
      <c r="AB17" s="211" t="s">
        <v>164</v>
      </c>
      <c r="AC17" s="211" t="s">
        <v>218</v>
      </c>
      <c r="AD17" s="211" t="s">
        <v>217</v>
      </c>
      <c r="AE17" s="211">
        <v>3</v>
      </c>
      <c r="AF17" s="211" t="s">
        <v>161</v>
      </c>
      <c r="AG17" s="211">
        <v>4</v>
      </c>
      <c r="AH17" s="211">
        <v>8140</v>
      </c>
      <c r="AI17" s="211">
        <v>8140</v>
      </c>
      <c r="AJ17" s="211">
        <v>544</v>
      </c>
      <c r="AK17" s="212">
        <v>5.4621771894700002</v>
      </c>
      <c r="AL17" s="213">
        <v>0</v>
      </c>
      <c r="AM17" s="214">
        <f t="shared" si="0"/>
        <v>0</v>
      </c>
      <c r="AN17" s="214">
        <v>9.7782199999999992</v>
      </c>
      <c r="AO17" s="214">
        <v>1.4948600000000001</v>
      </c>
      <c r="AP17" s="214">
        <f t="shared" si="1"/>
        <v>0</v>
      </c>
      <c r="AQ17" s="214">
        <f t="shared" si="2"/>
        <v>0</v>
      </c>
      <c r="AR17" s="213">
        <v>0</v>
      </c>
      <c r="AS17" s="213">
        <v>0</v>
      </c>
      <c r="AT17" s="214">
        <f t="shared" si="3"/>
        <v>0</v>
      </c>
      <c r="AU17" s="214">
        <f t="shared" si="4"/>
        <v>0</v>
      </c>
    </row>
    <row r="18" spans="1:47" s="210" customFormat="1">
      <c r="A18" s="211">
        <v>39</v>
      </c>
      <c r="B18" s="211" t="s">
        <v>107</v>
      </c>
      <c r="C18" s="211" t="s">
        <v>220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168</v>
      </c>
      <c r="J18" s="211" t="s">
        <v>57</v>
      </c>
      <c r="K18" s="211">
        <v>0</v>
      </c>
      <c r="L18" s="211">
        <v>0</v>
      </c>
      <c r="M18" s="212">
        <v>-81.252269999999996</v>
      </c>
      <c r="N18" s="212">
        <v>28.968050000000002</v>
      </c>
      <c r="O18" s="211" t="s">
        <v>109</v>
      </c>
      <c r="P18" s="211" t="s">
        <v>59</v>
      </c>
      <c r="Q18" s="211" t="s">
        <v>219</v>
      </c>
      <c r="R18" s="212">
        <v>53.78</v>
      </c>
      <c r="S18" s="212">
        <v>53.78</v>
      </c>
      <c r="T18" s="211" t="s">
        <v>61</v>
      </c>
      <c r="U18" s="211"/>
      <c r="V18" s="211"/>
      <c r="W18" s="211"/>
      <c r="X18" s="211"/>
      <c r="Y18" s="211"/>
      <c r="Z18" s="211" t="s">
        <v>111</v>
      </c>
      <c r="AA18" s="211" t="s">
        <v>63</v>
      </c>
      <c r="AB18" s="211" t="s">
        <v>164</v>
      </c>
      <c r="AC18" s="211" t="s">
        <v>218</v>
      </c>
      <c r="AD18" s="211" t="s">
        <v>217</v>
      </c>
      <c r="AE18" s="211">
        <v>3</v>
      </c>
      <c r="AF18" s="211" t="s">
        <v>180</v>
      </c>
      <c r="AG18" s="211">
        <v>11</v>
      </c>
      <c r="AH18" s="211">
        <v>4340</v>
      </c>
      <c r="AI18" s="211">
        <v>4340</v>
      </c>
      <c r="AJ18" s="211">
        <v>551</v>
      </c>
      <c r="AK18" s="212">
        <v>0.771690789712</v>
      </c>
      <c r="AL18" s="213">
        <v>0</v>
      </c>
      <c r="AM18" s="214">
        <f t="shared" si="0"/>
        <v>0</v>
      </c>
      <c r="AN18" s="214">
        <v>4.2593800000000002</v>
      </c>
      <c r="AO18" s="214">
        <v>0.14995700000000001</v>
      </c>
      <c r="AP18" s="214">
        <f t="shared" si="1"/>
        <v>0</v>
      </c>
      <c r="AQ18" s="214">
        <f t="shared" si="2"/>
        <v>0</v>
      </c>
      <c r="AR18" s="213">
        <v>0</v>
      </c>
      <c r="AS18" s="213">
        <v>0</v>
      </c>
      <c r="AT18" s="214">
        <f t="shared" si="3"/>
        <v>0</v>
      </c>
      <c r="AU18" s="214">
        <f t="shared" si="4"/>
        <v>0</v>
      </c>
    </row>
    <row r="19" spans="1:47" s="210" customFormat="1">
      <c r="A19" s="211">
        <v>39</v>
      </c>
      <c r="B19" s="211" t="s">
        <v>107</v>
      </c>
      <c r="C19" s="211" t="s">
        <v>220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168</v>
      </c>
      <c r="J19" s="211" t="s">
        <v>57</v>
      </c>
      <c r="K19" s="211">
        <v>0</v>
      </c>
      <c r="L19" s="211">
        <v>0</v>
      </c>
      <c r="M19" s="212">
        <v>-81.252269999999996</v>
      </c>
      <c r="N19" s="212">
        <v>28.968050000000002</v>
      </c>
      <c r="O19" s="211" t="s">
        <v>109</v>
      </c>
      <c r="P19" s="211" t="s">
        <v>59</v>
      </c>
      <c r="Q19" s="211" t="s">
        <v>219</v>
      </c>
      <c r="R19" s="212">
        <v>53.78</v>
      </c>
      <c r="S19" s="212">
        <v>53.78</v>
      </c>
      <c r="T19" s="211" t="s">
        <v>61</v>
      </c>
      <c r="U19" s="211"/>
      <c r="V19" s="211"/>
      <c r="W19" s="211"/>
      <c r="X19" s="211"/>
      <c r="Y19" s="211"/>
      <c r="Z19" s="211" t="s">
        <v>111</v>
      </c>
      <c r="AA19" s="211" t="s">
        <v>63</v>
      </c>
      <c r="AB19" s="211" t="s">
        <v>164</v>
      </c>
      <c r="AC19" s="211" t="s">
        <v>218</v>
      </c>
      <c r="AD19" s="211" t="s">
        <v>217</v>
      </c>
      <c r="AE19" s="211">
        <v>3</v>
      </c>
      <c r="AF19" s="211" t="s">
        <v>180</v>
      </c>
      <c r="AG19" s="211">
        <v>11</v>
      </c>
      <c r="AH19" s="211">
        <v>4340</v>
      </c>
      <c r="AI19" s="211">
        <v>4340</v>
      </c>
      <c r="AJ19" s="211">
        <v>551</v>
      </c>
      <c r="AK19" s="212">
        <v>1.31624882265</v>
      </c>
      <c r="AL19" s="213">
        <v>0</v>
      </c>
      <c r="AM19" s="214">
        <f t="shared" si="0"/>
        <v>0</v>
      </c>
      <c r="AN19" s="214">
        <v>4.2593800000000002</v>
      </c>
      <c r="AO19" s="214">
        <v>0.14995700000000001</v>
      </c>
      <c r="AP19" s="214">
        <f t="shared" si="1"/>
        <v>0</v>
      </c>
      <c r="AQ19" s="214">
        <f t="shared" si="2"/>
        <v>0</v>
      </c>
      <c r="AR19" s="213">
        <v>0</v>
      </c>
      <c r="AS19" s="213">
        <v>0</v>
      </c>
      <c r="AT19" s="214">
        <f t="shared" si="3"/>
        <v>0</v>
      </c>
      <c r="AU19" s="214">
        <f t="shared" si="4"/>
        <v>0</v>
      </c>
    </row>
    <row r="20" spans="1:47" s="210" customFormat="1">
      <c r="A20" s="211">
        <v>39</v>
      </c>
      <c r="B20" s="211" t="s">
        <v>107</v>
      </c>
      <c r="C20" s="211" t="s">
        <v>220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168</v>
      </c>
      <c r="J20" s="211" t="s">
        <v>57</v>
      </c>
      <c r="K20" s="211">
        <v>0</v>
      </c>
      <c r="L20" s="211">
        <v>0</v>
      </c>
      <c r="M20" s="212">
        <v>-81.252269999999996</v>
      </c>
      <c r="N20" s="212">
        <v>28.968050000000002</v>
      </c>
      <c r="O20" s="211" t="s">
        <v>109</v>
      </c>
      <c r="P20" s="211" t="s">
        <v>59</v>
      </c>
      <c r="Q20" s="211" t="s">
        <v>219</v>
      </c>
      <c r="R20" s="212">
        <v>53.78</v>
      </c>
      <c r="S20" s="212">
        <v>53.78</v>
      </c>
      <c r="T20" s="211" t="s">
        <v>61</v>
      </c>
      <c r="U20" s="211"/>
      <c r="V20" s="211"/>
      <c r="W20" s="211"/>
      <c r="X20" s="211"/>
      <c r="Y20" s="211"/>
      <c r="Z20" s="211" t="s">
        <v>111</v>
      </c>
      <c r="AA20" s="211" t="s">
        <v>63</v>
      </c>
      <c r="AB20" s="211" t="s">
        <v>164</v>
      </c>
      <c r="AC20" s="211" t="s">
        <v>218</v>
      </c>
      <c r="AD20" s="211" t="s">
        <v>217</v>
      </c>
      <c r="AE20" s="211">
        <v>3</v>
      </c>
      <c r="AF20" s="211" t="s">
        <v>171</v>
      </c>
      <c r="AG20" s="211">
        <v>10</v>
      </c>
      <c r="AH20" s="211">
        <v>3100</v>
      </c>
      <c r="AI20" s="211">
        <v>3100</v>
      </c>
      <c r="AJ20" s="211">
        <v>550</v>
      </c>
      <c r="AK20" s="212">
        <v>8.7682614041600004</v>
      </c>
      <c r="AL20" s="213">
        <v>0</v>
      </c>
      <c r="AM20" s="214">
        <f t="shared" si="0"/>
        <v>0</v>
      </c>
      <c r="AN20" s="214">
        <v>4.6187519999999997</v>
      </c>
      <c r="AO20" s="214">
        <v>0.163464</v>
      </c>
      <c r="AP20" s="214">
        <f t="shared" si="1"/>
        <v>0</v>
      </c>
      <c r="AQ20" s="214">
        <f t="shared" si="2"/>
        <v>0</v>
      </c>
      <c r="AR20" s="213">
        <v>0</v>
      </c>
      <c r="AS20" s="213">
        <v>0</v>
      </c>
      <c r="AT20" s="214">
        <f t="shared" si="3"/>
        <v>0</v>
      </c>
      <c r="AU20" s="214">
        <f t="shared" si="4"/>
        <v>0</v>
      </c>
    </row>
    <row r="21" spans="1:47" s="210" customFormat="1">
      <c r="A21" s="211">
        <v>39</v>
      </c>
      <c r="B21" s="211" t="s">
        <v>107</v>
      </c>
      <c r="C21" s="211" t="s">
        <v>220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168</v>
      </c>
      <c r="J21" s="211" t="s">
        <v>57</v>
      </c>
      <c r="K21" s="211">
        <v>0</v>
      </c>
      <c r="L21" s="211">
        <v>0</v>
      </c>
      <c r="M21" s="212">
        <v>-81.252269999999996</v>
      </c>
      <c r="N21" s="212">
        <v>28.968050000000002</v>
      </c>
      <c r="O21" s="211" t="s">
        <v>109</v>
      </c>
      <c r="P21" s="211" t="s">
        <v>59</v>
      </c>
      <c r="Q21" s="211" t="s">
        <v>219</v>
      </c>
      <c r="R21" s="212">
        <v>53.78</v>
      </c>
      <c r="S21" s="212">
        <v>53.78</v>
      </c>
      <c r="T21" s="211" t="s">
        <v>61</v>
      </c>
      <c r="U21" s="211"/>
      <c r="V21" s="211"/>
      <c r="W21" s="211"/>
      <c r="X21" s="211"/>
      <c r="Y21" s="211"/>
      <c r="Z21" s="211" t="s">
        <v>111</v>
      </c>
      <c r="AA21" s="211" t="s">
        <v>63</v>
      </c>
      <c r="AB21" s="211" t="s">
        <v>164</v>
      </c>
      <c r="AC21" s="211" t="s">
        <v>218</v>
      </c>
      <c r="AD21" s="211" t="s">
        <v>217</v>
      </c>
      <c r="AE21" s="211">
        <v>3</v>
      </c>
      <c r="AF21" s="211" t="s">
        <v>179</v>
      </c>
      <c r="AG21" s="211">
        <v>7</v>
      </c>
      <c r="AH21" s="211">
        <v>2110</v>
      </c>
      <c r="AI21" s="211">
        <v>2110</v>
      </c>
      <c r="AJ21" s="211">
        <v>547</v>
      </c>
      <c r="AK21" s="212">
        <v>1.27784493289E-2</v>
      </c>
      <c r="AL21" s="213">
        <v>0</v>
      </c>
      <c r="AM21" s="214">
        <f t="shared" si="0"/>
        <v>0</v>
      </c>
      <c r="AN21" s="214">
        <v>7.3917159999999997</v>
      </c>
      <c r="AO21" s="214">
        <v>1.2547740000000001</v>
      </c>
      <c r="AP21" s="214">
        <f t="shared" si="1"/>
        <v>0</v>
      </c>
      <c r="AQ21" s="214">
        <f t="shared" si="2"/>
        <v>0</v>
      </c>
      <c r="AR21" s="213">
        <v>0</v>
      </c>
      <c r="AS21" s="213">
        <v>0</v>
      </c>
      <c r="AT21" s="214">
        <f t="shared" si="3"/>
        <v>0</v>
      </c>
      <c r="AU21" s="214">
        <f t="shared" si="4"/>
        <v>0</v>
      </c>
    </row>
    <row r="22" spans="1:47" s="210" customFormat="1">
      <c r="A22" s="211">
        <v>39</v>
      </c>
      <c r="B22" s="211" t="s">
        <v>107</v>
      </c>
      <c r="C22" s="211" t="s">
        <v>220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168</v>
      </c>
      <c r="J22" s="211" t="s">
        <v>57</v>
      </c>
      <c r="K22" s="211">
        <v>0</v>
      </c>
      <c r="L22" s="211">
        <v>0</v>
      </c>
      <c r="M22" s="212">
        <v>-81.252269999999996</v>
      </c>
      <c r="N22" s="212">
        <v>28.968050000000002</v>
      </c>
      <c r="O22" s="211" t="s">
        <v>109</v>
      </c>
      <c r="P22" s="211" t="s">
        <v>59</v>
      </c>
      <c r="Q22" s="211" t="s">
        <v>219</v>
      </c>
      <c r="R22" s="212">
        <v>53.78</v>
      </c>
      <c r="S22" s="212">
        <v>53.78</v>
      </c>
      <c r="T22" s="211" t="s">
        <v>61</v>
      </c>
      <c r="U22" s="211"/>
      <c r="V22" s="211"/>
      <c r="W22" s="211"/>
      <c r="X22" s="211"/>
      <c r="Y22" s="211"/>
      <c r="Z22" s="211" t="s">
        <v>111</v>
      </c>
      <c r="AA22" s="211" t="s">
        <v>63</v>
      </c>
      <c r="AB22" s="211" t="s">
        <v>164</v>
      </c>
      <c r="AC22" s="211" t="s">
        <v>218</v>
      </c>
      <c r="AD22" s="211" t="s">
        <v>217</v>
      </c>
      <c r="AE22" s="211">
        <v>3</v>
      </c>
      <c r="AF22" s="211" t="s">
        <v>188</v>
      </c>
      <c r="AG22" s="211">
        <v>1</v>
      </c>
      <c r="AH22" s="211">
        <v>1100</v>
      </c>
      <c r="AI22" s="211">
        <v>1100</v>
      </c>
      <c r="AJ22" s="211">
        <v>541</v>
      </c>
      <c r="AK22" s="212">
        <v>0.23125894285000001</v>
      </c>
      <c r="AL22" s="213">
        <v>0</v>
      </c>
      <c r="AM22" s="214">
        <f t="shared" si="0"/>
        <v>0</v>
      </c>
      <c r="AN22" s="214">
        <v>4.7747520000000003</v>
      </c>
      <c r="AO22" s="214">
        <v>0.83717600000000003</v>
      </c>
      <c r="AP22" s="214">
        <f t="shared" si="1"/>
        <v>0</v>
      </c>
      <c r="AQ22" s="214">
        <f t="shared" si="2"/>
        <v>0</v>
      </c>
      <c r="AR22" s="213">
        <v>0</v>
      </c>
      <c r="AS22" s="213">
        <v>0</v>
      </c>
      <c r="AT22" s="214">
        <f t="shared" si="3"/>
        <v>0</v>
      </c>
      <c r="AU22" s="214">
        <f t="shared" si="4"/>
        <v>0</v>
      </c>
    </row>
    <row r="23" spans="1:47" s="210" customFormat="1">
      <c r="A23" s="211">
        <v>39</v>
      </c>
      <c r="B23" s="211" t="s">
        <v>107</v>
      </c>
      <c r="C23" s="211" t="s">
        <v>220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168</v>
      </c>
      <c r="J23" s="211" t="s">
        <v>57</v>
      </c>
      <c r="K23" s="211">
        <v>0</v>
      </c>
      <c r="L23" s="211">
        <v>0</v>
      </c>
      <c r="M23" s="212">
        <v>-81.252269999999996</v>
      </c>
      <c r="N23" s="212">
        <v>28.968050000000002</v>
      </c>
      <c r="O23" s="211" t="s">
        <v>109</v>
      </c>
      <c r="P23" s="211" t="s">
        <v>59</v>
      </c>
      <c r="Q23" s="211" t="s">
        <v>219</v>
      </c>
      <c r="R23" s="212">
        <v>53.78</v>
      </c>
      <c r="S23" s="212">
        <v>53.78</v>
      </c>
      <c r="T23" s="211" t="s">
        <v>61</v>
      </c>
      <c r="U23" s="211"/>
      <c r="V23" s="211"/>
      <c r="W23" s="211"/>
      <c r="X23" s="211"/>
      <c r="Y23" s="211"/>
      <c r="Z23" s="211" t="s">
        <v>111</v>
      </c>
      <c r="AA23" s="211" t="s">
        <v>63</v>
      </c>
      <c r="AB23" s="211" t="s">
        <v>164</v>
      </c>
      <c r="AC23" s="211" t="s">
        <v>218</v>
      </c>
      <c r="AD23" s="211" t="s">
        <v>217</v>
      </c>
      <c r="AE23" s="211">
        <v>3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544</v>
      </c>
      <c r="AK23" s="212">
        <v>1.4552383154599999</v>
      </c>
      <c r="AL23" s="213">
        <v>0</v>
      </c>
      <c r="AM23" s="214">
        <f t="shared" si="0"/>
        <v>0</v>
      </c>
      <c r="AN23" s="214">
        <v>9.7782199999999992</v>
      </c>
      <c r="AO23" s="214">
        <v>1.4948600000000001</v>
      </c>
      <c r="AP23" s="214">
        <f t="shared" si="1"/>
        <v>0</v>
      </c>
      <c r="AQ23" s="214">
        <f t="shared" si="2"/>
        <v>0</v>
      </c>
      <c r="AR23" s="213">
        <v>0</v>
      </c>
      <c r="AS23" s="213">
        <v>0</v>
      </c>
      <c r="AT23" s="214">
        <f t="shared" si="3"/>
        <v>0</v>
      </c>
      <c r="AU23" s="214">
        <f t="shared" si="4"/>
        <v>0</v>
      </c>
    </row>
    <row r="24" spans="1:47" s="210" customFormat="1">
      <c r="A24" s="211">
        <v>39</v>
      </c>
      <c r="B24" s="211" t="s">
        <v>107</v>
      </c>
      <c r="C24" s="211" t="s">
        <v>220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168</v>
      </c>
      <c r="J24" s="211" t="s">
        <v>57</v>
      </c>
      <c r="K24" s="211">
        <v>0</v>
      </c>
      <c r="L24" s="211">
        <v>0</v>
      </c>
      <c r="M24" s="212">
        <v>-81.252269999999996</v>
      </c>
      <c r="N24" s="212">
        <v>28.968050000000002</v>
      </c>
      <c r="O24" s="211" t="s">
        <v>109</v>
      </c>
      <c r="P24" s="211" t="s">
        <v>59</v>
      </c>
      <c r="Q24" s="211" t="s">
        <v>219</v>
      </c>
      <c r="R24" s="212">
        <v>53.78</v>
      </c>
      <c r="S24" s="212">
        <v>53.78</v>
      </c>
      <c r="T24" s="211" t="s">
        <v>61</v>
      </c>
      <c r="U24" s="211"/>
      <c r="V24" s="211"/>
      <c r="W24" s="211"/>
      <c r="X24" s="211"/>
      <c r="Y24" s="211"/>
      <c r="Z24" s="211" t="s">
        <v>111</v>
      </c>
      <c r="AA24" s="211" t="s">
        <v>63</v>
      </c>
      <c r="AB24" s="211" t="s">
        <v>164</v>
      </c>
      <c r="AC24" s="211" t="s">
        <v>218</v>
      </c>
      <c r="AD24" s="211" t="s">
        <v>217</v>
      </c>
      <c r="AE24" s="211">
        <v>3</v>
      </c>
      <c r="AF24" s="211" t="s">
        <v>180</v>
      </c>
      <c r="AG24" s="211">
        <v>11</v>
      </c>
      <c r="AH24" s="211">
        <v>4340</v>
      </c>
      <c r="AI24" s="211">
        <v>4340</v>
      </c>
      <c r="AJ24" s="211">
        <v>551</v>
      </c>
      <c r="AK24" s="212">
        <v>0.16105126879000001</v>
      </c>
      <c r="AL24" s="213">
        <v>0</v>
      </c>
      <c r="AM24" s="214">
        <f t="shared" si="0"/>
        <v>0</v>
      </c>
      <c r="AN24" s="214">
        <v>4.2593800000000002</v>
      </c>
      <c r="AO24" s="214">
        <v>0.14995700000000001</v>
      </c>
      <c r="AP24" s="214">
        <f t="shared" si="1"/>
        <v>0</v>
      </c>
      <c r="AQ24" s="214">
        <f t="shared" si="2"/>
        <v>0</v>
      </c>
      <c r="AR24" s="213">
        <v>0</v>
      </c>
      <c r="AS24" s="213">
        <v>0</v>
      </c>
      <c r="AT24" s="214">
        <f t="shared" si="3"/>
        <v>0</v>
      </c>
      <c r="AU24" s="214">
        <f t="shared" si="4"/>
        <v>0</v>
      </c>
    </row>
    <row r="25" spans="1:47" s="210" customFormat="1">
      <c r="A25" s="211">
        <v>39</v>
      </c>
      <c r="B25" s="211" t="s">
        <v>107</v>
      </c>
      <c r="C25" s="211" t="s">
        <v>220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168</v>
      </c>
      <c r="J25" s="211" t="s">
        <v>57</v>
      </c>
      <c r="K25" s="211">
        <v>0</v>
      </c>
      <c r="L25" s="211">
        <v>0</v>
      </c>
      <c r="M25" s="212">
        <v>-81.252269999999996</v>
      </c>
      <c r="N25" s="212">
        <v>28.968050000000002</v>
      </c>
      <c r="O25" s="211" t="s">
        <v>109</v>
      </c>
      <c r="P25" s="211" t="s">
        <v>59</v>
      </c>
      <c r="Q25" s="211" t="s">
        <v>219</v>
      </c>
      <c r="R25" s="212">
        <v>53.78</v>
      </c>
      <c r="S25" s="212">
        <v>53.78</v>
      </c>
      <c r="T25" s="211" t="s">
        <v>61</v>
      </c>
      <c r="U25" s="211"/>
      <c r="V25" s="211"/>
      <c r="W25" s="211"/>
      <c r="X25" s="211"/>
      <c r="Y25" s="211"/>
      <c r="Z25" s="211" t="s">
        <v>111</v>
      </c>
      <c r="AA25" s="211" t="s">
        <v>63</v>
      </c>
      <c r="AB25" s="211" t="s">
        <v>164</v>
      </c>
      <c r="AC25" s="211" t="s">
        <v>218</v>
      </c>
      <c r="AD25" s="211" t="s">
        <v>217</v>
      </c>
      <c r="AE25" s="211">
        <v>3</v>
      </c>
      <c r="AF25" s="211" t="s">
        <v>180</v>
      </c>
      <c r="AG25" s="211">
        <v>11</v>
      </c>
      <c r="AH25" s="211">
        <v>4340</v>
      </c>
      <c r="AI25" s="211">
        <v>4340</v>
      </c>
      <c r="AJ25" s="211">
        <v>551</v>
      </c>
      <c r="AK25" s="212">
        <v>0.616936841397</v>
      </c>
      <c r="AL25" s="213">
        <v>0</v>
      </c>
      <c r="AM25" s="214">
        <f t="shared" si="0"/>
        <v>0</v>
      </c>
      <c r="AN25" s="214">
        <v>4.2593800000000002</v>
      </c>
      <c r="AO25" s="214">
        <v>0.14995700000000001</v>
      </c>
      <c r="AP25" s="214">
        <f t="shared" si="1"/>
        <v>0</v>
      </c>
      <c r="AQ25" s="214">
        <f t="shared" si="2"/>
        <v>0</v>
      </c>
      <c r="AR25" s="213">
        <v>0</v>
      </c>
      <c r="AS25" s="213">
        <v>0</v>
      </c>
      <c r="AT25" s="214">
        <f t="shared" si="3"/>
        <v>0</v>
      </c>
      <c r="AU25" s="214">
        <f t="shared" si="4"/>
        <v>0</v>
      </c>
    </row>
    <row r="26" spans="1:47" s="210" customFormat="1">
      <c r="A26" s="211">
        <v>39</v>
      </c>
      <c r="B26" s="211" t="s">
        <v>107</v>
      </c>
      <c r="C26" s="211" t="s">
        <v>220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168</v>
      </c>
      <c r="J26" s="211" t="s">
        <v>57</v>
      </c>
      <c r="K26" s="211">
        <v>0</v>
      </c>
      <c r="L26" s="211">
        <v>0</v>
      </c>
      <c r="M26" s="212">
        <v>-81.252269999999996</v>
      </c>
      <c r="N26" s="212">
        <v>28.968050000000002</v>
      </c>
      <c r="O26" s="211" t="s">
        <v>109</v>
      </c>
      <c r="P26" s="211" t="s">
        <v>59</v>
      </c>
      <c r="Q26" s="211" t="s">
        <v>219</v>
      </c>
      <c r="R26" s="212">
        <v>53.78</v>
      </c>
      <c r="S26" s="212">
        <v>53.78</v>
      </c>
      <c r="T26" s="211" t="s">
        <v>61</v>
      </c>
      <c r="U26" s="211"/>
      <c r="V26" s="211"/>
      <c r="W26" s="211"/>
      <c r="X26" s="211"/>
      <c r="Y26" s="211"/>
      <c r="Z26" s="211" t="s">
        <v>111</v>
      </c>
      <c r="AA26" s="211" t="s">
        <v>63</v>
      </c>
      <c r="AB26" s="211" t="s">
        <v>164</v>
      </c>
      <c r="AC26" s="211" t="s">
        <v>218</v>
      </c>
      <c r="AD26" s="211" t="s">
        <v>217</v>
      </c>
      <c r="AE26" s="211">
        <v>3</v>
      </c>
      <c r="AF26" s="211" t="s">
        <v>161</v>
      </c>
      <c r="AG26" s="211">
        <v>4</v>
      </c>
      <c r="AH26" s="211">
        <v>8140</v>
      </c>
      <c r="AI26" s="211">
        <v>8140</v>
      </c>
      <c r="AJ26" s="211">
        <v>544</v>
      </c>
      <c r="AK26" s="212">
        <v>0.91536163066499998</v>
      </c>
      <c r="AL26" s="213">
        <v>0</v>
      </c>
      <c r="AM26" s="214">
        <f t="shared" si="0"/>
        <v>0</v>
      </c>
      <c r="AN26" s="214">
        <v>9.7782199999999992</v>
      </c>
      <c r="AO26" s="214">
        <v>1.4948600000000001</v>
      </c>
      <c r="AP26" s="214">
        <f t="shared" si="1"/>
        <v>0</v>
      </c>
      <c r="AQ26" s="214">
        <f t="shared" si="2"/>
        <v>0</v>
      </c>
      <c r="AR26" s="213">
        <v>0</v>
      </c>
      <c r="AS26" s="213">
        <v>0</v>
      </c>
      <c r="AT26" s="214">
        <f t="shared" si="3"/>
        <v>0</v>
      </c>
      <c r="AU26" s="214">
        <f t="shared" si="4"/>
        <v>0</v>
      </c>
    </row>
    <row r="27" spans="1:47" s="210" customFormat="1">
      <c r="A27" s="211">
        <v>39</v>
      </c>
      <c r="B27" s="211" t="s">
        <v>107</v>
      </c>
      <c r="C27" s="211" t="s">
        <v>220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168</v>
      </c>
      <c r="J27" s="211" t="s">
        <v>57</v>
      </c>
      <c r="K27" s="211">
        <v>0</v>
      </c>
      <c r="L27" s="211">
        <v>0</v>
      </c>
      <c r="M27" s="212">
        <v>-81.252269999999996</v>
      </c>
      <c r="N27" s="212">
        <v>28.968050000000002</v>
      </c>
      <c r="O27" s="211" t="s">
        <v>109</v>
      </c>
      <c r="P27" s="211" t="s">
        <v>59</v>
      </c>
      <c r="Q27" s="211" t="s">
        <v>219</v>
      </c>
      <c r="R27" s="212">
        <v>53.78</v>
      </c>
      <c r="S27" s="212">
        <v>53.78</v>
      </c>
      <c r="T27" s="211" t="s">
        <v>61</v>
      </c>
      <c r="U27" s="211"/>
      <c r="V27" s="211"/>
      <c r="W27" s="211"/>
      <c r="X27" s="211"/>
      <c r="Y27" s="211"/>
      <c r="Z27" s="211" t="s">
        <v>111</v>
      </c>
      <c r="AA27" s="211" t="s">
        <v>63</v>
      </c>
      <c r="AB27" s="211" t="s">
        <v>164</v>
      </c>
      <c r="AC27" s="211" t="s">
        <v>218</v>
      </c>
      <c r="AD27" s="211" t="s">
        <v>217</v>
      </c>
      <c r="AE27" s="211">
        <v>3</v>
      </c>
      <c r="AF27" s="211" t="s">
        <v>179</v>
      </c>
      <c r="AG27" s="211">
        <v>7</v>
      </c>
      <c r="AH27" s="211">
        <v>2110</v>
      </c>
      <c r="AI27" s="211">
        <v>2110</v>
      </c>
      <c r="AJ27" s="211">
        <v>547</v>
      </c>
      <c r="AK27" s="212">
        <v>0.42086459020700001</v>
      </c>
      <c r="AL27" s="213">
        <v>0</v>
      </c>
      <c r="AM27" s="214">
        <f t="shared" si="0"/>
        <v>0</v>
      </c>
      <c r="AN27" s="214">
        <v>7.3917159999999997</v>
      </c>
      <c r="AO27" s="214">
        <v>1.2547740000000001</v>
      </c>
      <c r="AP27" s="214">
        <f t="shared" si="1"/>
        <v>0</v>
      </c>
      <c r="AQ27" s="214">
        <f t="shared" si="2"/>
        <v>0</v>
      </c>
      <c r="AR27" s="213">
        <v>0</v>
      </c>
      <c r="AS27" s="213">
        <v>0</v>
      </c>
      <c r="AT27" s="214">
        <f t="shared" si="3"/>
        <v>0</v>
      </c>
      <c r="AU27" s="214">
        <f t="shared" si="4"/>
        <v>0</v>
      </c>
    </row>
    <row r="28" spans="1:47" s="210" customFormat="1">
      <c r="A28" s="211">
        <v>39</v>
      </c>
      <c r="B28" s="211" t="s">
        <v>107</v>
      </c>
      <c r="C28" s="211" t="s">
        <v>220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168</v>
      </c>
      <c r="J28" s="211" t="s">
        <v>57</v>
      </c>
      <c r="K28" s="211">
        <v>0</v>
      </c>
      <c r="L28" s="211">
        <v>0</v>
      </c>
      <c r="M28" s="212">
        <v>-81.252269999999996</v>
      </c>
      <c r="N28" s="212">
        <v>28.968050000000002</v>
      </c>
      <c r="O28" s="211" t="s">
        <v>109</v>
      </c>
      <c r="P28" s="211" t="s">
        <v>59</v>
      </c>
      <c r="Q28" s="211" t="s">
        <v>219</v>
      </c>
      <c r="R28" s="212">
        <v>53.78</v>
      </c>
      <c r="S28" s="212">
        <v>53.78</v>
      </c>
      <c r="T28" s="211" t="s">
        <v>61</v>
      </c>
      <c r="U28" s="211"/>
      <c r="V28" s="211"/>
      <c r="W28" s="211"/>
      <c r="X28" s="211"/>
      <c r="Y28" s="211"/>
      <c r="Z28" s="211" t="s">
        <v>111</v>
      </c>
      <c r="AA28" s="211" t="s">
        <v>63</v>
      </c>
      <c r="AB28" s="211" t="s">
        <v>164</v>
      </c>
      <c r="AC28" s="211" t="s">
        <v>218</v>
      </c>
      <c r="AD28" s="211" t="s">
        <v>217</v>
      </c>
      <c r="AE28" s="211">
        <v>3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544</v>
      </c>
      <c r="AK28" s="212">
        <v>1.23288215029</v>
      </c>
      <c r="AL28" s="213">
        <v>0</v>
      </c>
      <c r="AM28" s="214">
        <f t="shared" si="0"/>
        <v>0</v>
      </c>
      <c r="AN28" s="214">
        <v>9.7782199999999992</v>
      </c>
      <c r="AO28" s="214">
        <v>1.4948600000000001</v>
      </c>
      <c r="AP28" s="214">
        <f t="shared" si="1"/>
        <v>0</v>
      </c>
      <c r="AQ28" s="214">
        <f t="shared" si="2"/>
        <v>0</v>
      </c>
      <c r="AR28" s="213">
        <v>0</v>
      </c>
      <c r="AS28" s="213">
        <v>0</v>
      </c>
      <c r="AT28" s="214">
        <f t="shared" si="3"/>
        <v>0</v>
      </c>
      <c r="AU28" s="214">
        <f t="shared" si="4"/>
        <v>0</v>
      </c>
    </row>
    <row r="29" spans="1:47" s="210" customFormat="1">
      <c r="A29" s="211">
        <v>39</v>
      </c>
      <c r="B29" s="211" t="s">
        <v>107</v>
      </c>
      <c r="C29" s="211" t="s">
        <v>220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168</v>
      </c>
      <c r="J29" s="211" t="s">
        <v>57</v>
      </c>
      <c r="K29" s="211">
        <v>0</v>
      </c>
      <c r="L29" s="211">
        <v>0</v>
      </c>
      <c r="M29" s="212">
        <v>-81.252269999999996</v>
      </c>
      <c r="N29" s="212">
        <v>28.968050000000002</v>
      </c>
      <c r="O29" s="211" t="s">
        <v>109</v>
      </c>
      <c r="P29" s="211" t="s">
        <v>59</v>
      </c>
      <c r="Q29" s="211" t="s">
        <v>219</v>
      </c>
      <c r="R29" s="212">
        <v>53.78</v>
      </c>
      <c r="S29" s="212">
        <v>53.78</v>
      </c>
      <c r="T29" s="211" t="s">
        <v>61</v>
      </c>
      <c r="U29" s="211"/>
      <c r="V29" s="211"/>
      <c r="W29" s="211"/>
      <c r="X29" s="211"/>
      <c r="Y29" s="211"/>
      <c r="Z29" s="211" t="s">
        <v>111</v>
      </c>
      <c r="AA29" s="211" t="s">
        <v>63</v>
      </c>
      <c r="AB29" s="211" t="s">
        <v>164</v>
      </c>
      <c r="AC29" s="211" t="s">
        <v>218</v>
      </c>
      <c r="AD29" s="211" t="s">
        <v>217</v>
      </c>
      <c r="AE29" s="211">
        <v>3</v>
      </c>
      <c r="AF29" s="211" t="s">
        <v>180</v>
      </c>
      <c r="AG29" s="211">
        <v>11</v>
      </c>
      <c r="AH29" s="211">
        <v>4340</v>
      </c>
      <c r="AI29" s="211">
        <v>4340</v>
      </c>
      <c r="AJ29" s="211">
        <v>551</v>
      </c>
      <c r="AK29" s="212">
        <v>0.50345056610899996</v>
      </c>
      <c r="AL29" s="213">
        <v>0</v>
      </c>
      <c r="AM29" s="214">
        <f t="shared" si="0"/>
        <v>0</v>
      </c>
      <c r="AN29" s="214">
        <v>4.2593800000000002</v>
      </c>
      <c r="AO29" s="214">
        <v>0.14995700000000001</v>
      </c>
      <c r="AP29" s="214">
        <f t="shared" si="1"/>
        <v>0</v>
      </c>
      <c r="AQ29" s="214">
        <f t="shared" si="2"/>
        <v>0</v>
      </c>
      <c r="AR29" s="213">
        <v>0</v>
      </c>
      <c r="AS29" s="213">
        <v>0</v>
      </c>
      <c r="AT29" s="214">
        <f t="shared" si="3"/>
        <v>0</v>
      </c>
      <c r="AU29" s="214">
        <f t="shared" si="4"/>
        <v>0</v>
      </c>
    </row>
    <row r="30" spans="1:47" s="210" customFormat="1">
      <c r="A30" s="211">
        <v>39</v>
      </c>
      <c r="B30" s="211" t="s">
        <v>107</v>
      </c>
      <c r="C30" s="211" t="s">
        <v>220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168</v>
      </c>
      <c r="J30" s="211" t="s">
        <v>57</v>
      </c>
      <c r="K30" s="211">
        <v>0</v>
      </c>
      <c r="L30" s="211">
        <v>0</v>
      </c>
      <c r="M30" s="212">
        <v>-81.252269999999996</v>
      </c>
      <c r="N30" s="212">
        <v>28.968050000000002</v>
      </c>
      <c r="O30" s="211" t="s">
        <v>109</v>
      </c>
      <c r="P30" s="211" t="s">
        <v>59</v>
      </c>
      <c r="Q30" s="211" t="s">
        <v>219</v>
      </c>
      <c r="R30" s="212">
        <v>53.78</v>
      </c>
      <c r="S30" s="212">
        <v>53.78</v>
      </c>
      <c r="T30" s="211" t="s">
        <v>61</v>
      </c>
      <c r="U30" s="211"/>
      <c r="V30" s="211"/>
      <c r="W30" s="211"/>
      <c r="X30" s="211"/>
      <c r="Y30" s="211"/>
      <c r="Z30" s="211" t="s">
        <v>111</v>
      </c>
      <c r="AA30" s="211" t="s">
        <v>63</v>
      </c>
      <c r="AB30" s="211" t="s">
        <v>164</v>
      </c>
      <c r="AC30" s="211" t="s">
        <v>218</v>
      </c>
      <c r="AD30" s="211" t="s">
        <v>217</v>
      </c>
      <c r="AE30" s="211">
        <v>3</v>
      </c>
      <c r="AF30" s="211" t="s">
        <v>179</v>
      </c>
      <c r="AG30" s="211">
        <v>7</v>
      </c>
      <c r="AH30" s="211">
        <v>2110</v>
      </c>
      <c r="AI30" s="211">
        <v>2110</v>
      </c>
      <c r="AJ30" s="211">
        <v>547</v>
      </c>
      <c r="AK30" s="212">
        <v>9.6329131986699998E-2</v>
      </c>
      <c r="AL30" s="213">
        <v>0</v>
      </c>
      <c r="AM30" s="214">
        <f t="shared" si="0"/>
        <v>0</v>
      </c>
      <c r="AN30" s="214">
        <v>7.3917159999999997</v>
      </c>
      <c r="AO30" s="214">
        <v>1.2547740000000001</v>
      </c>
      <c r="AP30" s="214">
        <f t="shared" si="1"/>
        <v>0</v>
      </c>
      <c r="AQ30" s="214">
        <f t="shared" si="2"/>
        <v>0</v>
      </c>
      <c r="AR30" s="213">
        <v>0</v>
      </c>
      <c r="AS30" s="213">
        <v>0</v>
      </c>
      <c r="AT30" s="214">
        <f t="shared" si="3"/>
        <v>0</v>
      </c>
      <c r="AU30" s="214">
        <f t="shared" si="4"/>
        <v>0</v>
      </c>
    </row>
    <row r="31" spans="1:47" s="210" customFormat="1">
      <c r="A31" s="211">
        <v>39</v>
      </c>
      <c r="B31" s="211" t="s">
        <v>107</v>
      </c>
      <c r="C31" s="211" t="s">
        <v>220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168</v>
      </c>
      <c r="J31" s="211" t="s">
        <v>57</v>
      </c>
      <c r="K31" s="211">
        <v>0</v>
      </c>
      <c r="L31" s="211">
        <v>0</v>
      </c>
      <c r="M31" s="212">
        <v>-81.252269999999996</v>
      </c>
      <c r="N31" s="212">
        <v>28.968050000000002</v>
      </c>
      <c r="O31" s="211" t="s">
        <v>109</v>
      </c>
      <c r="P31" s="211" t="s">
        <v>59</v>
      </c>
      <c r="Q31" s="211" t="s">
        <v>219</v>
      </c>
      <c r="R31" s="212">
        <v>53.78</v>
      </c>
      <c r="S31" s="212">
        <v>53.78</v>
      </c>
      <c r="T31" s="211" t="s">
        <v>61</v>
      </c>
      <c r="U31" s="211"/>
      <c r="V31" s="211"/>
      <c r="W31" s="211"/>
      <c r="X31" s="211"/>
      <c r="Y31" s="211"/>
      <c r="Z31" s="211" t="s">
        <v>111</v>
      </c>
      <c r="AA31" s="211" t="s">
        <v>63</v>
      </c>
      <c r="AB31" s="211" t="s">
        <v>164</v>
      </c>
      <c r="AC31" s="211" t="s">
        <v>218</v>
      </c>
      <c r="AD31" s="211" t="s">
        <v>217</v>
      </c>
      <c r="AE31" s="211">
        <v>3</v>
      </c>
      <c r="AF31" s="211" t="s">
        <v>161</v>
      </c>
      <c r="AG31" s="211">
        <v>4</v>
      </c>
      <c r="AH31" s="211">
        <v>8140</v>
      </c>
      <c r="AI31" s="211">
        <v>8140</v>
      </c>
      <c r="AJ31" s="211">
        <v>544</v>
      </c>
      <c r="AK31" s="212">
        <v>0.51920877218299999</v>
      </c>
      <c r="AL31" s="213">
        <v>0</v>
      </c>
      <c r="AM31" s="214">
        <f t="shared" si="0"/>
        <v>0</v>
      </c>
      <c r="AN31" s="214">
        <v>9.7782199999999992</v>
      </c>
      <c r="AO31" s="214">
        <v>1.4948600000000001</v>
      </c>
      <c r="AP31" s="214">
        <f t="shared" si="1"/>
        <v>0</v>
      </c>
      <c r="AQ31" s="214">
        <f t="shared" si="2"/>
        <v>0</v>
      </c>
      <c r="AR31" s="213">
        <v>0</v>
      </c>
      <c r="AS31" s="213">
        <v>0</v>
      </c>
      <c r="AT31" s="214">
        <f t="shared" si="3"/>
        <v>0</v>
      </c>
      <c r="AU31" s="214">
        <f t="shared" si="4"/>
        <v>0</v>
      </c>
    </row>
    <row r="32" spans="1:47" s="210" customFormat="1">
      <c r="A32" s="211">
        <v>39</v>
      </c>
      <c r="B32" s="211" t="s">
        <v>107</v>
      </c>
      <c r="C32" s="211" t="s">
        <v>220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168</v>
      </c>
      <c r="J32" s="211" t="s">
        <v>57</v>
      </c>
      <c r="K32" s="211">
        <v>0</v>
      </c>
      <c r="L32" s="211">
        <v>0</v>
      </c>
      <c r="M32" s="212">
        <v>-81.252269999999996</v>
      </c>
      <c r="N32" s="212">
        <v>28.968050000000002</v>
      </c>
      <c r="O32" s="211" t="s">
        <v>109</v>
      </c>
      <c r="P32" s="211" t="s">
        <v>59</v>
      </c>
      <c r="Q32" s="211" t="s">
        <v>219</v>
      </c>
      <c r="R32" s="212">
        <v>53.78</v>
      </c>
      <c r="S32" s="212">
        <v>53.78</v>
      </c>
      <c r="T32" s="211" t="s">
        <v>61</v>
      </c>
      <c r="U32" s="211"/>
      <c r="V32" s="211"/>
      <c r="W32" s="211"/>
      <c r="X32" s="211"/>
      <c r="Y32" s="211"/>
      <c r="Z32" s="211" t="s">
        <v>111</v>
      </c>
      <c r="AA32" s="211" t="s">
        <v>63</v>
      </c>
      <c r="AB32" s="211" t="s">
        <v>164</v>
      </c>
      <c r="AC32" s="211" t="s">
        <v>218</v>
      </c>
      <c r="AD32" s="211" t="s">
        <v>217</v>
      </c>
      <c r="AE32" s="211">
        <v>3</v>
      </c>
      <c r="AF32" s="211" t="s">
        <v>161</v>
      </c>
      <c r="AG32" s="211">
        <v>4</v>
      </c>
      <c r="AH32" s="211">
        <v>8140</v>
      </c>
      <c r="AI32" s="211">
        <v>8140</v>
      </c>
      <c r="AJ32" s="211">
        <v>544</v>
      </c>
      <c r="AK32" s="212">
        <v>4.73223761709</v>
      </c>
      <c r="AL32" s="213">
        <v>0</v>
      </c>
      <c r="AM32" s="214">
        <f t="shared" si="0"/>
        <v>0</v>
      </c>
      <c r="AN32" s="214">
        <v>9.7782199999999992</v>
      </c>
      <c r="AO32" s="214">
        <v>1.4948600000000001</v>
      </c>
      <c r="AP32" s="214">
        <f t="shared" si="1"/>
        <v>0</v>
      </c>
      <c r="AQ32" s="214">
        <f t="shared" si="2"/>
        <v>0</v>
      </c>
      <c r="AR32" s="213">
        <v>0</v>
      </c>
      <c r="AS32" s="213">
        <v>0</v>
      </c>
      <c r="AT32" s="214">
        <f t="shared" si="3"/>
        <v>0</v>
      </c>
      <c r="AU32" s="214">
        <f t="shared" si="4"/>
        <v>0</v>
      </c>
    </row>
    <row r="33" spans="1:47" s="210" customFormat="1">
      <c r="A33" s="211">
        <v>39</v>
      </c>
      <c r="B33" s="211" t="s">
        <v>107</v>
      </c>
      <c r="C33" s="211" t="s">
        <v>220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168</v>
      </c>
      <c r="J33" s="211" t="s">
        <v>57</v>
      </c>
      <c r="K33" s="211">
        <v>0</v>
      </c>
      <c r="L33" s="211">
        <v>0</v>
      </c>
      <c r="M33" s="212">
        <v>-81.252269999999996</v>
      </c>
      <c r="N33" s="212">
        <v>28.968050000000002</v>
      </c>
      <c r="O33" s="211" t="s">
        <v>109</v>
      </c>
      <c r="P33" s="211" t="s">
        <v>59</v>
      </c>
      <c r="Q33" s="211" t="s">
        <v>219</v>
      </c>
      <c r="R33" s="212">
        <v>53.78</v>
      </c>
      <c r="S33" s="212">
        <v>53.78</v>
      </c>
      <c r="T33" s="211" t="s">
        <v>61</v>
      </c>
      <c r="U33" s="211"/>
      <c r="V33" s="211"/>
      <c r="W33" s="211"/>
      <c r="X33" s="211"/>
      <c r="Y33" s="211"/>
      <c r="Z33" s="211" t="s">
        <v>111</v>
      </c>
      <c r="AA33" s="211" t="s">
        <v>63</v>
      </c>
      <c r="AB33" s="211" t="s">
        <v>164</v>
      </c>
      <c r="AC33" s="211" t="s">
        <v>218</v>
      </c>
      <c r="AD33" s="211" t="s">
        <v>217</v>
      </c>
      <c r="AE33" s="211">
        <v>3</v>
      </c>
      <c r="AF33" s="211" t="s">
        <v>161</v>
      </c>
      <c r="AG33" s="211">
        <v>4</v>
      </c>
      <c r="AH33" s="211">
        <v>8140</v>
      </c>
      <c r="AI33" s="211">
        <v>8140</v>
      </c>
      <c r="AJ33" s="211">
        <v>544</v>
      </c>
      <c r="AK33" s="212">
        <v>1.1959115032100001</v>
      </c>
      <c r="AL33" s="213">
        <v>0</v>
      </c>
      <c r="AM33" s="214">
        <f t="shared" si="0"/>
        <v>0</v>
      </c>
      <c r="AN33" s="214">
        <v>9.7782199999999992</v>
      </c>
      <c r="AO33" s="214">
        <v>1.4948600000000001</v>
      </c>
      <c r="AP33" s="214">
        <f t="shared" si="1"/>
        <v>0</v>
      </c>
      <c r="AQ33" s="214">
        <f t="shared" si="2"/>
        <v>0</v>
      </c>
      <c r="AR33" s="213">
        <v>0</v>
      </c>
      <c r="AS33" s="213">
        <v>0</v>
      </c>
      <c r="AT33" s="214">
        <f t="shared" si="3"/>
        <v>0</v>
      </c>
      <c r="AU33" s="214">
        <f t="shared" si="4"/>
        <v>0</v>
      </c>
    </row>
    <row r="34" spans="1:47" s="210" customFormat="1">
      <c r="A34" s="211">
        <v>39</v>
      </c>
      <c r="B34" s="211" t="s">
        <v>107</v>
      </c>
      <c r="C34" s="211" t="s">
        <v>220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168</v>
      </c>
      <c r="J34" s="211" t="s">
        <v>57</v>
      </c>
      <c r="K34" s="211">
        <v>0</v>
      </c>
      <c r="L34" s="211">
        <v>0</v>
      </c>
      <c r="M34" s="212">
        <v>-81.252269999999996</v>
      </c>
      <c r="N34" s="212">
        <v>28.968050000000002</v>
      </c>
      <c r="O34" s="211" t="s">
        <v>109</v>
      </c>
      <c r="P34" s="211" t="s">
        <v>59</v>
      </c>
      <c r="Q34" s="211" t="s">
        <v>219</v>
      </c>
      <c r="R34" s="212">
        <v>53.78</v>
      </c>
      <c r="S34" s="212">
        <v>53.78</v>
      </c>
      <c r="T34" s="211" t="s">
        <v>61</v>
      </c>
      <c r="U34" s="211"/>
      <c r="V34" s="211"/>
      <c r="W34" s="211"/>
      <c r="X34" s="211"/>
      <c r="Y34" s="211"/>
      <c r="Z34" s="211" t="s">
        <v>111</v>
      </c>
      <c r="AA34" s="211" t="s">
        <v>63</v>
      </c>
      <c r="AB34" s="211" t="s">
        <v>164</v>
      </c>
      <c r="AC34" s="211" t="s">
        <v>218</v>
      </c>
      <c r="AD34" s="211" t="s">
        <v>217</v>
      </c>
      <c r="AE34" s="211">
        <v>3</v>
      </c>
      <c r="AF34" s="211" t="s">
        <v>161</v>
      </c>
      <c r="AG34" s="211">
        <v>4</v>
      </c>
      <c r="AH34" s="211">
        <v>8140</v>
      </c>
      <c r="AI34" s="211">
        <v>8140</v>
      </c>
      <c r="AJ34" s="211">
        <v>544</v>
      </c>
      <c r="AK34" s="212">
        <v>1.3060352793500001</v>
      </c>
      <c r="AL34" s="213">
        <v>0</v>
      </c>
      <c r="AM34" s="214">
        <f t="shared" si="0"/>
        <v>0</v>
      </c>
      <c r="AN34" s="214">
        <v>9.7782199999999992</v>
      </c>
      <c r="AO34" s="214">
        <v>1.4948600000000001</v>
      </c>
      <c r="AP34" s="214">
        <f t="shared" si="1"/>
        <v>0</v>
      </c>
      <c r="AQ34" s="214">
        <f t="shared" si="2"/>
        <v>0</v>
      </c>
      <c r="AR34" s="213">
        <v>0</v>
      </c>
      <c r="AS34" s="213">
        <v>0</v>
      </c>
      <c r="AT34" s="214">
        <f t="shared" si="3"/>
        <v>0</v>
      </c>
      <c r="AU34" s="214">
        <f t="shared" si="4"/>
        <v>0</v>
      </c>
    </row>
    <row r="35" spans="1:47">
      <c r="AK35" s="212">
        <f>SUM(AK2:AK34)</f>
        <v>71.489778855774688</v>
      </c>
      <c r="AT35" s="214">
        <f>SUM(AT2:AT34)</f>
        <v>0</v>
      </c>
      <c r="AU35" s="214">
        <f>SUM(AU2:AU34)</f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U13"/>
  <sheetViews>
    <sheetView topLeftCell="X1" workbookViewId="0">
      <selection activeCell="AN2" sqref="AN2"/>
    </sheetView>
  </sheetViews>
  <sheetFormatPr defaultRowHeight="15"/>
  <cols>
    <col min="1" max="1" width="3" bestFit="1" customWidth="1"/>
    <col min="2" max="2" width="10.85546875" bestFit="1" customWidth="1"/>
    <col min="3" max="3" width="23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0.140625" bestFit="1" customWidth="1"/>
    <col min="17" max="17" width="18.5703125" bestFit="1" customWidth="1"/>
    <col min="18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40</v>
      </c>
      <c r="B2" s="211" t="s">
        <v>107</v>
      </c>
      <c r="C2" s="211" t="s">
        <v>225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224</v>
      </c>
      <c r="J2" s="211" t="s">
        <v>57</v>
      </c>
      <c r="K2" s="211">
        <v>0</v>
      </c>
      <c r="L2" s="211">
        <v>0</v>
      </c>
      <c r="M2" s="212">
        <v>-81.250510000000006</v>
      </c>
      <c r="N2" s="212">
        <v>28.97655</v>
      </c>
      <c r="O2" s="211" t="s">
        <v>109</v>
      </c>
      <c r="P2" s="211"/>
      <c r="Q2" s="211" t="s">
        <v>223</v>
      </c>
      <c r="R2" s="212">
        <v>3.2832349081699999</v>
      </c>
      <c r="S2" s="212">
        <v>5.99</v>
      </c>
      <c r="T2" s="211"/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222</v>
      </c>
      <c r="AD2" s="211" t="s">
        <v>217</v>
      </c>
      <c r="AE2" s="211">
        <v>3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544</v>
      </c>
      <c r="AK2" s="212">
        <v>6.8715822687099998E-2</v>
      </c>
      <c r="AL2" s="213">
        <v>0</v>
      </c>
      <c r="AM2" s="214">
        <f>AK2*AL2</f>
        <v>0</v>
      </c>
      <c r="AN2" s="214">
        <v>9.7782199999999992</v>
      </c>
      <c r="AO2" s="214">
        <v>1.4948600000000001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40</v>
      </c>
      <c r="B3" s="211" t="s">
        <v>107</v>
      </c>
      <c r="C3" s="211" t="s">
        <v>225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224</v>
      </c>
      <c r="J3" s="211" t="s">
        <v>57</v>
      </c>
      <c r="K3" s="211">
        <v>0</v>
      </c>
      <c r="L3" s="211">
        <v>0</v>
      </c>
      <c r="M3" s="212">
        <v>-81.250510000000006</v>
      </c>
      <c r="N3" s="212">
        <v>28.97655</v>
      </c>
      <c r="O3" s="211" t="s">
        <v>109</v>
      </c>
      <c r="P3" s="211"/>
      <c r="Q3" s="211" t="s">
        <v>223</v>
      </c>
      <c r="R3" s="212">
        <v>3.2832349081699999</v>
      </c>
      <c r="S3" s="212">
        <v>5.99</v>
      </c>
      <c r="T3" s="211"/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222</v>
      </c>
      <c r="AD3" s="211" t="s">
        <v>217</v>
      </c>
      <c r="AE3" s="211">
        <v>3</v>
      </c>
      <c r="AF3" s="211" t="s">
        <v>180</v>
      </c>
      <c r="AG3" s="211">
        <v>11</v>
      </c>
      <c r="AH3" s="211">
        <v>4340</v>
      </c>
      <c r="AI3" s="211">
        <v>4340</v>
      </c>
      <c r="AJ3" s="211">
        <v>551</v>
      </c>
      <c r="AK3" s="212">
        <v>2.9036555069199998E-4</v>
      </c>
      <c r="AL3" s="213">
        <v>0</v>
      </c>
      <c r="AM3" s="214">
        <f t="shared" ref="AM3:AM12" si="0">AK3*AL3</f>
        <v>0</v>
      </c>
      <c r="AN3" s="214">
        <v>4.2593800000000002</v>
      </c>
      <c r="AO3" s="214">
        <v>0.14995700000000001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40</v>
      </c>
      <c r="B4" s="211" t="s">
        <v>107</v>
      </c>
      <c r="C4" s="211" t="s">
        <v>225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224</v>
      </c>
      <c r="J4" s="211" t="s">
        <v>57</v>
      </c>
      <c r="K4" s="211">
        <v>0</v>
      </c>
      <c r="L4" s="211">
        <v>0</v>
      </c>
      <c r="M4" s="212">
        <v>-81.250510000000006</v>
      </c>
      <c r="N4" s="212">
        <v>28.97655</v>
      </c>
      <c r="O4" s="211" t="s">
        <v>109</v>
      </c>
      <c r="P4" s="211"/>
      <c r="Q4" s="211" t="s">
        <v>223</v>
      </c>
      <c r="R4" s="212">
        <v>3.2832349081699999</v>
      </c>
      <c r="S4" s="212">
        <v>5.99</v>
      </c>
      <c r="T4" s="211"/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222</v>
      </c>
      <c r="AD4" s="211" t="s">
        <v>217</v>
      </c>
      <c r="AE4" s="211">
        <v>3</v>
      </c>
      <c r="AF4" s="211" t="s">
        <v>180</v>
      </c>
      <c r="AG4" s="211">
        <v>11</v>
      </c>
      <c r="AH4" s="211">
        <v>4340</v>
      </c>
      <c r="AI4" s="211">
        <v>4340</v>
      </c>
      <c r="AJ4" s="211">
        <v>551</v>
      </c>
      <c r="AK4" s="212">
        <v>0.20634473250900001</v>
      </c>
      <c r="AL4" s="213">
        <v>0</v>
      </c>
      <c r="AM4" s="214">
        <f t="shared" si="0"/>
        <v>0</v>
      </c>
      <c r="AN4" s="214">
        <v>4.2593800000000002</v>
      </c>
      <c r="AO4" s="214">
        <v>0.14995700000000001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40</v>
      </c>
      <c r="B5" s="211" t="s">
        <v>107</v>
      </c>
      <c r="C5" s="211" t="s">
        <v>225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224</v>
      </c>
      <c r="J5" s="211" t="s">
        <v>57</v>
      </c>
      <c r="K5" s="211">
        <v>0</v>
      </c>
      <c r="L5" s="211">
        <v>0</v>
      </c>
      <c r="M5" s="212">
        <v>-81.250510000000006</v>
      </c>
      <c r="N5" s="212">
        <v>28.97655</v>
      </c>
      <c r="O5" s="211" t="s">
        <v>109</v>
      </c>
      <c r="P5" s="211"/>
      <c r="Q5" s="211" t="s">
        <v>223</v>
      </c>
      <c r="R5" s="212">
        <v>3.2832349081699999</v>
      </c>
      <c r="S5" s="212">
        <v>5.99</v>
      </c>
      <c r="T5" s="211"/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222</v>
      </c>
      <c r="AD5" s="211" t="s">
        <v>217</v>
      </c>
      <c r="AE5" s="211">
        <v>3</v>
      </c>
      <c r="AF5" s="211" t="s">
        <v>161</v>
      </c>
      <c r="AG5" s="211">
        <v>4</v>
      </c>
      <c r="AH5" s="211">
        <v>8140</v>
      </c>
      <c r="AI5" s="211">
        <v>8140</v>
      </c>
      <c r="AJ5" s="211">
        <v>544</v>
      </c>
      <c r="AK5" s="212">
        <v>0.32531404348100001</v>
      </c>
      <c r="AL5" s="213">
        <v>0</v>
      </c>
      <c r="AM5" s="214">
        <f t="shared" si="0"/>
        <v>0</v>
      </c>
      <c r="AN5" s="214">
        <v>9.7782199999999992</v>
      </c>
      <c r="AO5" s="214">
        <v>1.4948600000000001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40</v>
      </c>
      <c r="B6" s="211" t="s">
        <v>107</v>
      </c>
      <c r="C6" s="211" t="s">
        <v>225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224</v>
      </c>
      <c r="J6" s="211" t="s">
        <v>57</v>
      </c>
      <c r="K6" s="211">
        <v>0</v>
      </c>
      <c r="L6" s="211">
        <v>0</v>
      </c>
      <c r="M6" s="212">
        <v>-81.250510000000006</v>
      </c>
      <c r="N6" s="212">
        <v>28.97655</v>
      </c>
      <c r="O6" s="211" t="s">
        <v>109</v>
      </c>
      <c r="P6" s="211"/>
      <c r="Q6" s="211" t="s">
        <v>223</v>
      </c>
      <c r="R6" s="212">
        <v>3.2832349081699999</v>
      </c>
      <c r="S6" s="212">
        <v>5.99</v>
      </c>
      <c r="T6" s="211"/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222</v>
      </c>
      <c r="AD6" s="211" t="s">
        <v>217</v>
      </c>
      <c r="AE6" s="211">
        <v>3</v>
      </c>
      <c r="AF6" s="211" t="s">
        <v>201</v>
      </c>
      <c r="AG6" s="211">
        <v>13</v>
      </c>
      <c r="AH6" s="211">
        <v>6410</v>
      </c>
      <c r="AI6" s="211">
        <v>6410</v>
      </c>
      <c r="AJ6" s="211">
        <v>553</v>
      </c>
      <c r="AK6" s="212">
        <v>0.169037181747</v>
      </c>
      <c r="AL6" s="213">
        <v>0</v>
      </c>
      <c r="AM6" s="214">
        <f t="shared" si="0"/>
        <v>0</v>
      </c>
      <c r="AN6" s="214">
        <v>2.7629709999999998</v>
      </c>
      <c r="AO6" s="214">
        <v>9.2766000000000001E-2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40</v>
      </c>
      <c r="B7" s="211" t="s">
        <v>107</v>
      </c>
      <c r="C7" s="211" t="s">
        <v>225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224</v>
      </c>
      <c r="J7" s="211" t="s">
        <v>57</v>
      </c>
      <c r="K7" s="211">
        <v>0</v>
      </c>
      <c r="L7" s="211">
        <v>0</v>
      </c>
      <c r="M7" s="212">
        <v>-81.250510000000006</v>
      </c>
      <c r="N7" s="212">
        <v>28.97655</v>
      </c>
      <c r="O7" s="211" t="s">
        <v>109</v>
      </c>
      <c r="P7" s="211"/>
      <c r="Q7" s="211" t="s">
        <v>223</v>
      </c>
      <c r="R7" s="212">
        <v>3.2832349081699999</v>
      </c>
      <c r="S7" s="212">
        <v>5.99</v>
      </c>
      <c r="T7" s="211"/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222</v>
      </c>
      <c r="AD7" s="211" t="s">
        <v>217</v>
      </c>
      <c r="AE7" s="211">
        <v>3</v>
      </c>
      <c r="AF7" s="211" t="s">
        <v>180</v>
      </c>
      <c r="AG7" s="211">
        <v>11</v>
      </c>
      <c r="AH7" s="211">
        <v>4340</v>
      </c>
      <c r="AI7" s="211">
        <v>4340</v>
      </c>
      <c r="AJ7" s="211">
        <v>551</v>
      </c>
      <c r="AK7" s="212">
        <v>6.5675264471399999E-2</v>
      </c>
      <c r="AL7" s="213">
        <v>0</v>
      </c>
      <c r="AM7" s="214">
        <f t="shared" si="0"/>
        <v>0</v>
      </c>
      <c r="AN7" s="214">
        <v>4.2593800000000002</v>
      </c>
      <c r="AO7" s="214">
        <v>0.14995700000000001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40</v>
      </c>
      <c r="B8" s="211" t="s">
        <v>107</v>
      </c>
      <c r="C8" s="211" t="s">
        <v>225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224</v>
      </c>
      <c r="J8" s="211" t="s">
        <v>57</v>
      </c>
      <c r="K8" s="211">
        <v>0</v>
      </c>
      <c r="L8" s="211">
        <v>0</v>
      </c>
      <c r="M8" s="212">
        <v>-81.250510000000006</v>
      </c>
      <c r="N8" s="212">
        <v>28.97655</v>
      </c>
      <c r="O8" s="211" t="s">
        <v>109</v>
      </c>
      <c r="P8" s="211"/>
      <c r="Q8" s="211" t="s">
        <v>223</v>
      </c>
      <c r="R8" s="212">
        <v>3.2832349081699999</v>
      </c>
      <c r="S8" s="212">
        <v>5.99</v>
      </c>
      <c r="T8" s="211"/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222</v>
      </c>
      <c r="AD8" s="211" t="s">
        <v>217</v>
      </c>
      <c r="AE8" s="211">
        <v>3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544</v>
      </c>
      <c r="AK8" s="212">
        <v>0.91015135902800004</v>
      </c>
      <c r="AL8" s="213">
        <v>0</v>
      </c>
      <c r="AM8" s="214">
        <f t="shared" si="0"/>
        <v>0</v>
      </c>
      <c r="AN8" s="214">
        <v>9.7782199999999992</v>
      </c>
      <c r="AO8" s="214">
        <v>1.4948600000000001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40</v>
      </c>
      <c r="B9" s="211" t="s">
        <v>107</v>
      </c>
      <c r="C9" s="211" t="s">
        <v>225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224</v>
      </c>
      <c r="J9" s="211" t="s">
        <v>57</v>
      </c>
      <c r="K9" s="211">
        <v>0</v>
      </c>
      <c r="L9" s="211">
        <v>0</v>
      </c>
      <c r="M9" s="212">
        <v>-81.250510000000006</v>
      </c>
      <c r="N9" s="212">
        <v>28.97655</v>
      </c>
      <c r="O9" s="211" t="s">
        <v>109</v>
      </c>
      <c r="P9" s="211"/>
      <c r="Q9" s="211" t="s">
        <v>223</v>
      </c>
      <c r="R9" s="212">
        <v>3.2832349081699999</v>
      </c>
      <c r="S9" s="212">
        <v>5.99</v>
      </c>
      <c r="T9" s="211"/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222</v>
      </c>
      <c r="AD9" s="211" t="s">
        <v>217</v>
      </c>
      <c r="AE9" s="211">
        <v>3</v>
      </c>
      <c r="AF9" s="211" t="s">
        <v>180</v>
      </c>
      <c r="AG9" s="211">
        <v>11</v>
      </c>
      <c r="AH9" s="211">
        <v>4340</v>
      </c>
      <c r="AI9" s="211">
        <v>4340</v>
      </c>
      <c r="AJ9" s="211">
        <v>551</v>
      </c>
      <c r="AK9" s="212">
        <v>1.39510180656</v>
      </c>
      <c r="AL9" s="213">
        <v>0</v>
      </c>
      <c r="AM9" s="214">
        <f t="shared" si="0"/>
        <v>0</v>
      </c>
      <c r="AN9" s="214">
        <v>4.2593800000000002</v>
      </c>
      <c r="AO9" s="214">
        <v>0.14995700000000001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 s="210" customFormat="1">
      <c r="A10" s="211">
        <v>40</v>
      </c>
      <c r="B10" s="211" t="s">
        <v>107</v>
      </c>
      <c r="C10" s="211" t="s">
        <v>225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224</v>
      </c>
      <c r="J10" s="211" t="s">
        <v>57</v>
      </c>
      <c r="K10" s="211">
        <v>0</v>
      </c>
      <c r="L10" s="211">
        <v>0</v>
      </c>
      <c r="M10" s="212">
        <v>-81.250510000000006</v>
      </c>
      <c r="N10" s="212">
        <v>28.97655</v>
      </c>
      <c r="O10" s="211" t="s">
        <v>109</v>
      </c>
      <c r="P10" s="211"/>
      <c r="Q10" s="211" t="s">
        <v>223</v>
      </c>
      <c r="R10" s="212">
        <v>3.2832349081699999</v>
      </c>
      <c r="S10" s="212">
        <v>5.99</v>
      </c>
      <c r="T10" s="211"/>
      <c r="U10" s="211"/>
      <c r="V10" s="211"/>
      <c r="W10" s="211"/>
      <c r="X10" s="211"/>
      <c r="Y10" s="211"/>
      <c r="Z10" s="211" t="s">
        <v>111</v>
      </c>
      <c r="AA10" s="211" t="s">
        <v>63</v>
      </c>
      <c r="AB10" s="211" t="s">
        <v>164</v>
      </c>
      <c r="AC10" s="211" t="s">
        <v>222</v>
      </c>
      <c r="AD10" s="211" t="s">
        <v>217</v>
      </c>
      <c r="AE10" s="211">
        <v>3</v>
      </c>
      <c r="AF10" s="211" t="s">
        <v>161</v>
      </c>
      <c r="AG10" s="211">
        <v>4</v>
      </c>
      <c r="AH10" s="211">
        <v>8140</v>
      </c>
      <c r="AI10" s="211">
        <v>8140</v>
      </c>
      <c r="AJ10" s="211">
        <v>544</v>
      </c>
      <c r="AK10" s="212">
        <v>5.9237239265000005E-4</v>
      </c>
      <c r="AL10" s="213">
        <v>0</v>
      </c>
      <c r="AM10" s="214">
        <f t="shared" si="0"/>
        <v>0</v>
      </c>
      <c r="AN10" s="214">
        <v>9.7782199999999992</v>
      </c>
      <c r="AO10" s="214">
        <v>1.4948600000000001</v>
      </c>
      <c r="AP10" s="214">
        <v>0</v>
      </c>
      <c r="AQ10" s="214">
        <v>0</v>
      </c>
      <c r="AR10" s="213">
        <v>0</v>
      </c>
      <c r="AS10" s="213">
        <v>0</v>
      </c>
      <c r="AT10" s="214">
        <v>0</v>
      </c>
      <c r="AU10" s="214">
        <v>0</v>
      </c>
    </row>
    <row r="11" spans="1:47" s="210" customFormat="1">
      <c r="A11" s="211">
        <v>40</v>
      </c>
      <c r="B11" s="211" t="s">
        <v>107</v>
      </c>
      <c r="C11" s="211" t="s">
        <v>225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224</v>
      </c>
      <c r="J11" s="211" t="s">
        <v>57</v>
      </c>
      <c r="K11" s="211">
        <v>0</v>
      </c>
      <c r="L11" s="211">
        <v>0</v>
      </c>
      <c r="M11" s="212">
        <v>-81.250510000000006</v>
      </c>
      <c r="N11" s="212">
        <v>28.97655</v>
      </c>
      <c r="O11" s="211" t="s">
        <v>109</v>
      </c>
      <c r="P11" s="211"/>
      <c r="Q11" s="211" t="s">
        <v>223</v>
      </c>
      <c r="R11" s="212">
        <v>3.2832349081699999</v>
      </c>
      <c r="S11" s="212">
        <v>5.99</v>
      </c>
      <c r="T11" s="211"/>
      <c r="U11" s="211"/>
      <c r="V11" s="211"/>
      <c r="W11" s="211"/>
      <c r="X11" s="211"/>
      <c r="Y11" s="211"/>
      <c r="Z11" s="211" t="s">
        <v>111</v>
      </c>
      <c r="AA11" s="211" t="s">
        <v>63</v>
      </c>
      <c r="AB11" s="211" t="s">
        <v>164</v>
      </c>
      <c r="AC11" s="211" t="s">
        <v>222</v>
      </c>
      <c r="AD11" s="211" t="s">
        <v>217</v>
      </c>
      <c r="AE11" s="211">
        <v>3</v>
      </c>
      <c r="AF11" s="211" t="s">
        <v>161</v>
      </c>
      <c r="AG11" s="211">
        <v>4</v>
      </c>
      <c r="AH11" s="211">
        <v>8140</v>
      </c>
      <c r="AI11" s="211">
        <v>8140</v>
      </c>
      <c r="AJ11" s="211">
        <v>544</v>
      </c>
      <c r="AK11" s="212">
        <v>4.5454965475199997E-2</v>
      </c>
      <c r="AL11" s="213">
        <v>0</v>
      </c>
      <c r="AM11" s="214">
        <f t="shared" si="0"/>
        <v>0</v>
      </c>
      <c r="AN11" s="214">
        <v>9.7782199999999992</v>
      </c>
      <c r="AO11" s="214">
        <v>1.4948600000000001</v>
      </c>
      <c r="AP11" s="214">
        <v>0</v>
      </c>
      <c r="AQ11" s="214">
        <v>0</v>
      </c>
      <c r="AR11" s="213">
        <v>0</v>
      </c>
      <c r="AS11" s="213">
        <v>0</v>
      </c>
      <c r="AT11" s="214">
        <v>0</v>
      </c>
      <c r="AU11" s="214">
        <v>0</v>
      </c>
    </row>
    <row r="12" spans="1:47" s="210" customFormat="1">
      <c r="A12" s="211">
        <v>40</v>
      </c>
      <c r="B12" s="211" t="s">
        <v>107</v>
      </c>
      <c r="C12" s="211" t="s">
        <v>225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224</v>
      </c>
      <c r="J12" s="211" t="s">
        <v>57</v>
      </c>
      <c r="K12" s="211">
        <v>0</v>
      </c>
      <c r="L12" s="211">
        <v>0</v>
      </c>
      <c r="M12" s="212">
        <v>-81.250510000000006</v>
      </c>
      <c r="N12" s="212">
        <v>28.97655</v>
      </c>
      <c r="O12" s="211" t="s">
        <v>109</v>
      </c>
      <c r="P12" s="211"/>
      <c r="Q12" s="211" t="s">
        <v>223</v>
      </c>
      <c r="R12" s="212">
        <v>3.2832349081699999</v>
      </c>
      <c r="S12" s="212">
        <v>5.99</v>
      </c>
      <c r="T12" s="211"/>
      <c r="U12" s="211"/>
      <c r="V12" s="211"/>
      <c r="W12" s="211"/>
      <c r="X12" s="211"/>
      <c r="Y12" s="211"/>
      <c r="Z12" s="211" t="s">
        <v>111</v>
      </c>
      <c r="AA12" s="211" t="s">
        <v>63</v>
      </c>
      <c r="AB12" s="211" t="s">
        <v>164</v>
      </c>
      <c r="AC12" s="211" t="s">
        <v>222</v>
      </c>
      <c r="AD12" s="211" t="s">
        <v>217</v>
      </c>
      <c r="AE12" s="211">
        <v>3</v>
      </c>
      <c r="AF12" s="211" t="s">
        <v>161</v>
      </c>
      <c r="AG12" s="211">
        <v>4</v>
      </c>
      <c r="AH12" s="211">
        <v>8140</v>
      </c>
      <c r="AI12" s="211">
        <v>8140</v>
      </c>
      <c r="AJ12" s="211">
        <v>544</v>
      </c>
      <c r="AK12" s="212">
        <v>9.6556994248500005E-2</v>
      </c>
      <c r="AL12" s="213">
        <v>0</v>
      </c>
      <c r="AM12" s="214">
        <f t="shared" si="0"/>
        <v>0</v>
      </c>
      <c r="AN12" s="214">
        <v>9.7782199999999992</v>
      </c>
      <c r="AO12" s="214">
        <v>1.4948600000000001</v>
      </c>
      <c r="AP12" s="214">
        <v>0</v>
      </c>
      <c r="AQ12" s="214">
        <v>0</v>
      </c>
      <c r="AR12" s="213">
        <v>0</v>
      </c>
      <c r="AS12" s="213">
        <v>0</v>
      </c>
      <c r="AT12" s="214">
        <v>0</v>
      </c>
      <c r="AU12" s="214">
        <v>0</v>
      </c>
    </row>
    <row r="13" spans="1:47">
      <c r="AK13" s="212">
        <f>SUM(AK2:AK12)</f>
        <v>3.2832349081505425</v>
      </c>
      <c r="AM13" s="214">
        <f>SUM(AM2:AM12)</f>
        <v>0</v>
      </c>
      <c r="AT13" s="214">
        <f>SUM(AT2:AT12)</f>
        <v>0</v>
      </c>
      <c r="AU13" s="214">
        <f>SUM(AU2:AU12)</f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U10"/>
  <sheetViews>
    <sheetView topLeftCell="X1" workbookViewId="0">
      <selection activeCell="AU2" sqref="AU2:AU10"/>
    </sheetView>
  </sheetViews>
  <sheetFormatPr defaultRowHeight="15"/>
  <cols>
    <col min="1" max="1" width="3" bestFit="1" customWidth="1"/>
    <col min="2" max="2" width="10.85546875" bestFit="1" customWidth="1"/>
    <col min="3" max="3" width="22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0.140625" bestFit="1" customWidth="1"/>
    <col min="17" max="17" width="18.5703125" bestFit="1" customWidth="1"/>
    <col min="18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41</v>
      </c>
      <c r="B2" s="211" t="s">
        <v>107</v>
      </c>
      <c r="C2" s="211" t="s">
        <v>227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224</v>
      </c>
      <c r="J2" s="211" t="s">
        <v>57</v>
      </c>
      <c r="K2" s="211">
        <v>0</v>
      </c>
      <c r="L2" s="211">
        <v>0</v>
      </c>
      <c r="M2" s="212">
        <v>-81.251320000000007</v>
      </c>
      <c r="N2" s="212">
        <v>28.97645</v>
      </c>
      <c r="O2" s="211" t="s">
        <v>109</v>
      </c>
      <c r="P2" s="211"/>
      <c r="Q2" s="211" t="s">
        <v>223</v>
      </c>
      <c r="R2" s="212">
        <v>4.9173425445500003</v>
      </c>
      <c r="S2" s="212">
        <v>7.51</v>
      </c>
      <c r="T2" s="211"/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226</v>
      </c>
      <c r="AD2" s="211" t="s">
        <v>217</v>
      </c>
      <c r="AE2" s="211">
        <v>3</v>
      </c>
      <c r="AF2" s="211" t="s">
        <v>180</v>
      </c>
      <c r="AG2" s="211">
        <v>11</v>
      </c>
      <c r="AH2" s="211">
        <v>4110</v>
      </c>
      <c r="AI2" s="211">
        <v>4110</v>
      </c>
      <c r="AJ2" s="211">
        <v>551</v>
      </c>
      <c r="AK2" s="212">
        <v>0.14350191209300001</v>
      </c>
      <c r="AL2" s="213">
        <v>0</v>
      </c>
      <c r="AM2" s="214">
        <v>0</v>
      </c>
      <c r="AN2" s="214">
        <v>4.2593800000000002</v>
      </c>
      <c r="AO2" s="214">
        <v>0.14995700000000001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41</v>
      </c>
      <c r="B3" s="211" t="s">
        <v>107</v>
      </c>
      <c r="C3" s="211" t="s">
        <v>227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224</v>
      </c>
      <c r="J3" s="211" t="s">
        <v>57</v>
      </c>
      <c r="K3" s="211">
        <v>0</v>
      </c>
      <c r="L3" s="211">
        <v>0</v>
      </c>
      <c r="M3" s="212">
        <v>-81.251320000000007</v>
      </c>
      <c r="N3" s="212">
        <v>28.97645</v>
      </c>
      <c r="O3" s="211" t="s">
        <v>109</v>
      </c>
      <c r="P3" s="211"/>
      <c r="Q3" s="211" t="s">
        <v>223</v>
      </c>
      <c r="R3" s="212">
        <v>4.9173425445500003</v>
      </c>
      <c r="S3" s="212">
        <v>7.51</v>
      </c>
      <c r="T3" s="211"/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226</v>
      </c>
      <c r="AD3" s="211" t="s">
        <v>217</v>
      </c>
      <c r="AE3" s="211">
        <v>3</v>
      </c>
      <c r="AF3" s="211" t="s">
        <v>161</v>
      </c>
      <c r="AG3" s="211">
        <v>4</v>
      </c>
      <c r="AH3" s="211">
        <v>8140</v>
      </c>
      <c r="AI3" s="211">
        <v>8140</v>
      </c>
      <c r="AJ3" s="211">
        <v>544</v>
      </c>
      <c r="AK3" s="212">
        <v>7.9027827237200005E-2</v>
      </c>
      <c r="AL3" s="213">
        <v>0</v>
      </c>
      <c r="AM3" s="214">
        <v>0</v>
      </c>
      <c r="AN3" s="214">
        <v>9.7782199999999992</v>
      </c>
      <c r="AO3" s="214">
        <v>1.4948600000000001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41</v>
      </c>
      <c r="B4" s="211" t="s">
        <v>107</v>
      </c>
      <c r="C4" s="211" t="s">
        <v>227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224</v>
      </c>
      <c r="J4" s="211" t="s">
        <v>57</v>
      </c>
      <c r="K4" s="211">
        <v>0</v>
      </c>
      <c r="L4" s="211">
        <v>0</v>
      </c>
      <c r="M4" s="212">
        <v>-81.251320000000007</v>
      </c>
      <c r="N4" s="212">
        <v>28.97645</v>
      </c>
      <c r="O4" s="211" t="s">
        <v>109</v>
      </c>
      <c r="P4" s="211"/>
      <c r="Q4" s="211" t="s">
        <v>223</v>
      </c>
      <c r="R4" s="212">
        <v>4.9173425445500003</v>
      </c>
      <c r="S4" s="212">
        <v>7.51</v>
      </c>
      <c r="T4" s="211"/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226</v>
      </c>
      <c r="AD4" s="211" t="s">
        <v>217</v>
      </c>
      <c r="AE4" s="211">
        <v>3</v>
      </c>
      <c r="AF4" s="211" t="s">
        <v>180</v>
      </c>
      <c r="AG4" s="211">
        <v>11</v>
      </c>
      <c r="AH4" s="211">
        <v>4110</v>
      </c>
      <c r="AI4" s="211">
        <v>4110</v>
      </c>
      <c r="AJ4" s="211">
        <v>551</v>
      </c>
      <c r="AK4" s="212">
        <v>7.9760424504300001E-2</v>
      </c>
      <c r="AL4" s="213">
        <v>0</v>
      </c>
      <c r="AM4" s="214">
        <v>0</v>
      </c>
      <c r="AN4" s="214">
        <v>4.2593800000000002</v>
      </c>
      <c r="AO4" s="214">
        <v>0.14995700000000001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41</v>
      </c>
      <c r="B5" s="211" t="s">
        <v>107</v>
      </c>
      <c r="C5" s="211" t="s">
        <v>227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224</v>
      </c>
      <c r="J5" s="211" t="s">
        <v>57</v>
      </c>
      <c r="K5" s="211">
        <v>0</v>
      </c>
      <c r="L5" s="211">
        <v>0</v>
      </c>
      <c r="M5" s="212">
        <v>-81.251320000000007</v>
      </c>
      <c r="N5" s="212">
        <v>28.97645</v>
      </c>
      <c r="O5" s="211" t="s">
        <v>109</v>
      </c>
      <c r="P5" s="211"/>
      <c r="Q5" s="211" t="s">
        <v>223</v>
      </c>
      <c r="R5" s="212">
        <v>4.9173425445500003</v>
      </c>
      <c r="S5" s="212">
        <v>7.51</v>
      </c>
      <c r="T5" s="211"/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226</v>
      </c>
      <c r="AD5" s="211" t="s">
        <v>217</v>
      </c>
      <c r="AE5" s="211">
        <v>3</v>
      </c>
      <c r="AF5" s="211" t="s">
        <v>161</v>
      </c>
      <c r="AG5" s="211">
        <v>4</v>
      </c>
      <c r="AH5" s="211">
        <v>8140</v>
      </c>
      <c r="AI5" s="211">
        <v>8140</v>
      </c>
      <c r="AJ5" s="211">
        <v>544</v>
      </c>
      <c r="AK5" s="212">
        <v>0.30425763618700002</v>
      </c>
      <c r="AL5" s="213">
        <v>0</v>
      </c>
      <c r="AM5" s="214">
        <v>0</v>
      </c>
      <c r="AN5" s="214">
        <v>9.7782199999999992</v>
      </c>
      <c r="AO5" s="214">
        <v>1.4948600000000001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41</v>
      </c>
      <c r="B6" s="211" t="s">
        <v>107</v>
      </c>
      <c r="C6" s="211" t="s">
        <v>227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224</v>
      </c>
      <c r="J6" s="211" t="s">
        <v>57</v>
      </c>
      <c r="K6" s="211">
        <v>0</v>
      </c>
      <c r="L6" s="211">
        <v>0</v>
      </c>
      <c r="M6" s="212">
        <v>-81.251320000000007</v>
      </c>
      <c r="N6" s="212">
        <v>28.97645</v>
      </c>
      <c r="O6" s="211" t="s">
        <v>109</v>
      </c>
      <c r="P6" s="211"/>
      <c r="Q6" s="211" t="s">
        <v>223</v>
      </c>
      <c r="R6" s="212">
        <v>4.9173425445500003</v>
      </c>
      <c r="S6" s="212">
        <v>7.51</v>
      </c>
      <c r="T6" s="211"/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226</v>
      </c>
      <c r="AD6" s="211" t="s">
        <v>217</v>
      </c>
      <c r="AE6" s="211">
        <v>3</v>
      </c>
      <c r="AF6" s="211" t="s">
        <v>180</v>
      </c>
      <c r="AG6" s="211">
        <v>11</v>
      </c>
      <c r="AH6" s="211">
        <v>4110</v>
      </c>
      <c r="AI6" s="211">
        <v>4110</v>
      </c>
      <c r="AJ6" s="211">
        <v>551</v>
      </c>
      <c r="AK6" s="212">
        <v>2.6299167431599999</v>
      </c>
      <c r="AL6" s="213">
        <v>0</v>
      </c>
      <c r="AM6" s="214">
        <v>0</v>
      </c>
      <c r="AN6" s="214">
        <v>4.2593800000000002</v>
      </c>
      <c r="AO6" s="214">
        <v>0.14995700000000001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41</v>
      </c>
      <c r="B7" s="211" t="s">
        <v>107</v>
      </c>
      <c r="C7" s="211" t="s">
        <v>227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224</v>
      </c>
      <c r="J7" s="211" t="s">
        <v>57</v>
      </c>
      <c r="K7" s="211">
        <v>0</v>
      </c>
      <c r="L7" s="211">
        <v>0</v>
      </c>
      <c r="M7" s="212">
        <v>-81.251320000000007</v>
      </c>
      <c r="N7" s="212">
        <v>28.97645</v>
      </c>
      <c r="O7" s="211" t="s">
        <v>109</v>
      </c>
      <c r="P7" s="211"/>
      <c r="Q7" s="211" t="s">
        <v>223</v>
      </c>
      <c r="R7" s="212">
        <v>4.9173425445500003</v>
      </c>
      <c r="S7" s="212">
        <v>7.51</v>
      </c>
      <c r="T7" s="211"/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226</v>
      </c>
      <c r="AD7" s="211" t="s">
        <v>217</v>
      </c>
      <c r="AE7" s="211">
        <v>3</v>
      </c>
      <c r="AF7" s="211" t="s">
        <v>161</v>
      </c>
      <c r="AG7" s="211">
        <v>4</v>
      </c>
      <c r="AH7" s="211">
        <v>8140</v>
      </c>
      <c r="AI7" s="211">
        <v>8140</v>
      </c>
      <c r="AJ7" s="211">
        <v>544</v>
      </c>
      <c r="AK7" s="212">
        <v>1.002985194E-4</v>
      </c>
      <c r="AL7" s="213">
        <v>0</v>
      </c>
      <c r="AM7" s="214">
        <v>0</v>
      </c>
      <c r="AN7" s="214">
        <v>9.7782199999999992</v>
      </c>
      <c r="AO7" s="214">
        <v>1.4948600000000001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41</v>
      </c>
      <c r="B8" s="211" t="s">
        <v>107</v>
      </c>
      <c r="C8" s="211" t="s">
        <v>227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224</v>
      </c>
      <c r="J8" s="211" t="s">
        <v>57</v>
      </c>
      <c r="K8" s="211">
        <v>0</v>
      </c>
      <c r="L8" s="211">
        <v>0</v>
      </c>
      <c r="M8" s="212">
        <v>-81.251320000000007</v>
      </c>
      <c r="N8" s="212">
        <v>28.97645</v>
      </c>
      <c r="O8" s="211" t="s">
        <v>109</v>
      </c>
      <c r="P8" s="211"/>
      <c r="Q8" s="211" t="s">
        <v>223</v>
      </c>
      <c r="R8" s="212">
        <v>4.9173425445500003</v>
      </c>
      <c r="S8" s="212">
        <v>7.51</v>
      </c>
      <c r="T8" s="211"/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226</v>
      </c>
      <c r="AD8" s="211" t="s">
        <v>217</v>
      </c>
      <c r="AE8" s="211">
        <v>3</v>
      </c>
      <c r="AF8" s="211" t="s">
        <v>161</v>
      </c>
      <c r="AG8" s="211">
        <v>4</v>
      </c>
      <c r="AH8" s="211">
        <v>8140</v>
      </c>
      <c r="AI8" s="211">
        <v>8140</v>
      </c>
      <c r="AJ8" s="211">
        <v>544</v>
      </c>
      <c r="AK8" s="212">
        <v>0.38997457486999998</v>
      </c>
      <c r="AL8" s="213">
        <v>0</v>
      </c>
      <c r="AM8" s="214">
        <v>0</v>
      </c>
      <c r="AN8" s="214">
        <v>9.7782199999999992</v>
      </c>
      <c r="AO8" s="214">
        <v>1.4948600000000001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41</v>
      </c>
      <c r="B9" s="211" t="s">
        <v>107</v>
      </c>
      <c r="C9" s="211" t="s">
        <v>227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224</v>
      </c>
      <c r="J9" s="211" t="s">
        <v>57</v>
      </c>
      <c r="K9" s="211">
        <v>0</v>
      </c>
      <c r="L9" s="211">
        <v>0</v>
      </c>
      <c r="M9" s="212">
        <v>-81.251320000000007</v>
      </c>
      <c r="N9" s="212">
        <v>28.97645</v>
      </c>
      <c r="O9" s="211" t="s">
        <v>109</v>
      </c>
      <c r="P9" s="211"/>
      <c r="Q9" s="211" t="s">
        <v>223</v>
      </c>
      <c r="R9" s="212">
        <v>4.9173425445500003</v>
      </c>
      <c r="S9" s="212">
        <v>7.51</v>
      </c>
      <c r="T9" s="211"/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226</v>
      </c>
      <c r="AD9" s="211" t="s">
        <v>217</v>
      </c>
      <c r="AE9" s="211">
        <v>3</v>
      </c>
      <c r="AF9" s="211" t="s">
        <v>161</v>
      </c>
      <c r="AG9" s="211">
        <v>4</v>
      </c>
      <c r="AH9" s="211">
        <v>8140</v>
      </c>
      <c r="AI9" s="211">
        <v>8140</v>
      </c>
      <c r="AJ9" s="211">
        <v>544</v>
      </c>
      <c r="AK9" s="212">
        <v>1.2908031281100001</v>
      </c>
      <c r="AL9" s="213">
        <v>0</v>
      </c>
      <c r="AM9" s="214">
        <v>0</v>
      </c>
      <c r="AN9" s="214">
        <v>9.7782199999999992</v>
      </c>
      <c r="AO9" s="214">
        <v>1.4948600000000001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>
      <c r="AT10" s="214">
        <f>SUM(AT2:AT9)</f>
        <v>0</v>
      </c>
      <c r="AU10" s="214">
        <f>SUM(AU2:AU9)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U12"/>
  <sheetViews>
    <sheetView topLeftCell="W1" workbookViewId="0">
      <selection activeCell="AU2" sqref="AU2:AU12"/>
    </sheetView>
  </sheetViews>
  <sheetFormatPr defaultRowHeight="15"/>
  <cols>
    <col min="1" max="1" width="3" bestFit="1" customWidth="1"/>
    <col min="2" max="2" width="10.85546875" bestFit="1" customWidth="1"/>
    <col min="3" max="3" width="22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50.5703125" bestFit="1" customWidth="1"/>
    <col min="18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42</v>
      </c>
      <c r="B2" s="211" t="s">
        <v>107</v>
      </c>
      <c r="C2" s="211" t="s">
        <v>230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21</v>
      </c>
      <c r="M2" s="212">
        <v>-81.249319999999997</v>
      </c>
      <c r="N2" s="212">
        <v>28.98405</v>
      </c>
      <c r="O2" s="211" t="s">
        <v>109</v>
      </c>
      <c r="P2" s="211" t="s">
        <v>59</v>
      </c>
      <c r="Q2" s="211" t="s">
        <v>229</v>
      </c>
      <c r="R2" s="212">
        <v>5.82</v>
      </c>
      <c r="S2" s="212">
        <v>9.43</v>
      </c>
      <c r="T2" s="211" t="s">
        <v>61</v>
      </c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228</v>
      </c>
      <c r="AD2" s="211" t="s">
        <v>217</v>
      </c>
      <c r="AE2" s="211">
        <v>3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544</v>
      </c>
      <c r="AK2" s="212">
        <v>1.7271784395999999E-2</v>
      </c>
      <c r="AL2" s="213">
        <v>0</v>
      </c>
      <c r="AM2" s="214">
        <v>0</v>
      </c>
      <c r="AN2" s="214">
        <v>9.7782199999999992</v>
      </c>
      <c r="AO2" s="214">
        <v>1.4948600000000001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42</v>
      </c>
      <c r="B3" s="211" t="s">
        <v>107</v>
      </c>
      <c r="C3" s="211" t="s">
        <v>230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21</v>
      </c>
      <c r="M3" s="212">
        <v>-81.249319999999997</v>
      </c>
      <c r="N3" s="212">
        <v>28.98405</v>
      </c>
      <c r="O3" s="211" t="s">
        <v>109</v>
      </c>
      <c r="P3" s="211" t="s">
        <v>59</v>
      </c>
      <c r="Q3" s="211" t="s">
        <v>229</v>
      </c>
      <c r="R3" s="212">
        <v>5.82</v>
      </c>
      <c r="S3" s="212">
        <v>9.43</v>
      </c>
      <c r="T3" s="211" t="s">
        <v>61</v>
      </c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228</v>
      </c>
      <c r="AD3" s="211" t="s">
        <v>217</v>
      </c>
      <c r="AE3" s="211">
        <v>3</v>
      </c>
      <c r="AF3" s="211" t="s">
        <v>171</v>
      </c>
      <c r="AG3" s="211">
        <v>10</v>
      </c>
      <c r="AH3" s="211">
        <v>3100</v>
      </c>
      <c r="AI3" s="211">
        <v>3100</v>
      </c>
      <c r="AJ3" s="211">
        <v>550</v>
      </c>
      <c r="AK3" s="212">
        <v>1.3790757387399999</v>
      </c>
      <c r="AL3" s="213">
        <v>0</v>
      </c>
      <c r="AM3" s="214">
        <v>0</v>
      </c>
      <c r="AN3" s="214">
        <v>4.6187519999999997</v>
      </c>
      <c r="AO3" s="214">
        <v>0.163464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42</v>
      </c>
      <c r="B4" s="211" t="s">
        <v>107</v>
      </c>
      <c r="C4" s="211" t="s">
        <v>230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21</v>
      </c>
      <c r="M4" s="212">
        <v>-81.249319999999997</v>
      </c>
      <c r="N4" s="212">
        <v>28.98405</v>
      </c>
      <c r="O4" s="211" t="s">
        <v>109</v>
      </c>
      <c r="P4" s="211" t="s">
        <v>59</v>
      </c>
      <c r="Q4" s="211" t="s">
        <v>229</v>
      </c>
      <c r="R4" s="212">
        <v>5.82</v>
      </c>
      <c r="S4" s="212">
        <v>9.43</v>
      </c>
      <c r="T4" s="211" t="s">
        <v>61</v>
      </c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228</v>
      </c>
      <c r="AD4" s="211" t="s">
        <v>217</v>
      </c>
      <c r="AE4" s="211">
        <v>3</v>
      </c>
      <c r="AF4" s="211" t="s">
        <v>180</v>
      </c>
      <c r="AG4" s="211">
        <v>11</v>
      </c>
      <c r="AH4" s="211">
        <v>4110</v>
      </c>
      <c r="AI4" s="211">
        <v>4110</v>
      </c>
      <c r="AJ4" s="211">
        <v>551</v>
      </c>
      <c r="AK4" s="212">
        <v>4.3684463773399997E-2</v>
      </c>
      <c r="AL4" s="213">
        <v>0</v>
      </c>
      <c r="AM4" s="214">
        <v>0</v>
      </c>
      <c r="AN4" s="214">
        <v>4.2593800000000002</v>
      </c>
      <c r="AO4" s="214">
        <v>0.14995700000000001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42</v>
      </c>
      <c r="B5" s="211" t="s">
        <v>107</v>
      </c>
      <c r="C5" s="211" t="s">
        <v>230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21</v>
      </c>
      <c r="M5" s="212">
        <v>-81.249319999999997</v>
      </c>
      <c r="N5" s="212">
        <v>28.98405</v>
      </c>
      <c r="O5" s="211" t="s">
        <v>109</v>
      </c>
      <c r="P5" s="211" t="s">
        <v>59</v>
      </c>
      <c r="Q5" s="211" t="s">
        <v>229</v>
      </c>
      <c r="R5" s="212">
        <v>5.82</v>
      </c>
      <c r="S5" s="212">
        <v>9.43</v>
      </c>
      <c r="T5" s="211" t="s">
        <v>61</v>
      </c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228</v>
      </c>
      <c r="AD5" s="211" t="s">
        <v>217</v>
      </c>
      <c r="AE5" s="211">
        <v>3</v>
      </c>
      <c r="AF5" s="211" t="s">
        <v>171</v>
      </c>
      <c r="AG5" s="211">
        <v>10</v>
      </c>
      <c r="AH5" s="211">
        <v>3100</v>
      </c>
      <c r="AI5" s="211">
        <v>3100</v>
      </c>
      <c r="AJ5" s="211">
        <v>550</v>
      </c>
      <c r="AK5" s="212">
        <v>1.2077997497599999E-2</v>
      </c>
      <c r="AL5" s="213">
        <v>0</v>
      </c>
      <c r="AM5" s="214">
        <v>0</v>
      </c>
      <c r="AN5" s="214">
        <v>4.6187519999999997</v>
      </c>
      <c r="AO5" s="214">
        <v>0.163464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42</v>
      </c>
      <c r="B6" s="211" t="s">
        <v>107</v>
      </c>
      <c r="C6" s="211" t="s">
        <v>230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21</v>
      </c>
      <c r="M6" s="212">
        <v>-81.249319999999997</v>
      </c>
      <c r="N6" s="212">
        <v>28.98405</v>
      </c>
      <c r="O6" s="211" t="s">
        <v>109</v>
      </c>
      <c r="P6" s="211" t="s">
        <v>59</v>
      </c>
      <c r="Q6" s="211" t="s">
        <v>229</v>
      </c>
      <c r="R6" s="212">
        <v>5.82</v>
      </c>
      <c r="S6" s="212">
        <v>9.43</v>
      </c>
      <c r="T6" s="211" t="s">
        <v>61</v>
      </c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228</v>
      </c>
      <c r="AD6" s="211" t="s">
        <v>217</v>
      </c>
      <c r="AE6" s="211">
        <v>3</v>
      </c>
      <c r="AF6" s="211" t="s">
        <v>180</v>
      </c>
      <c r="AG6" s="211">
        <v>11</v>
      </c>
      <c r="AH6" s="211">
        <v>4110</v>
      </c>
      <c r="AI6" s="211">
        <v>4110</v>
      </c>
      <c r="AJ6" s="211">
        <v>551</v>
      </c>
      <c r="AK6" s="212">
        <v>0.56859111273999996</v>
      </c>
      <c r="AL6" s="213">
        <v>0</v>
      </c>
      <c r="AM6" s="214">
        <v>0</v>
      </c>
      <c r="AN6" s="214">
        <v>4.2593800000000002</v>
      </c>
      <c r="AO6" s="214">
        <v>0.14995700000000001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42</v>
      </c>
      <c r="B7" s="211" t="s">
        <v>107</v>
      </c>
      <c r="C7" s="211" t="s">
        <v>230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21</v>
      </c>
      <c r="M7" s="212">
        <v>-81.249319999999997</v>
      </c>
      <c r="N7" s="212">
        <v>28.98405</v>
      </c>
      <c r="O7" s="211" t="s">
        <v>109</v>
      </c>
      <c r="P7" s="211" t="s">
        <v>59</v>
      </c>
      <c r="Q7" s="211" t="s">
        <v>229</v>
      </c>
      <c r="R7" s="212">
        <v>5.82</v>
      </c>
      <c r="S7" s="212">
        <v>9.43</v>
      </c>
      <c r="T7" s="211" t="s">
        <v>61</v>
      </c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228</v>
      </c>
      <c r="AD7" s="211" t="s">
        <v>217</v>
      </c>
      <c r="AE7" s="211">
        <v>3</v>
      </c>
      <c r="AF7" s="211" t="s">
        <v>161</v>
      </c>
      <c r="AG7" s="211">
        <v>4</v>
      </c>
      <c r="AH7" s="211">
        <v>8140</v>
      </c>
      <c r="AI7" s="211">
        <v>8140</v>
      </c>
      <c r="AJ7" s="211">
        <v>544</v>
      </c>
      <c r="AK7" s="212">
        <v>0.83544090122199999</v>
      </c>
      <c r="AL7" s="213">
        <v>0</v>
      </c>
      <c r="AM7" s="214">
        <v>0</v>
      </c>
      <c r="AN7" s="214">
        <v>9.7782199999999992</v>
      </c>
      <c r="AO7" s="214">
        <v>1.4948600000000001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42</v>
      </c>
      <c r="B8" s="211" t="s">
        <v>107</v>
      </c>
      <c r="C8" s="211" t="s">
        <v>230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21</v>
      </c>
      <c r="M8" s="212">
        <v>-81.249319999999997</v>
      </c>
      <c r="N8" s="212">
        <v>28.98405</v>
      </c>
      <c r="O8" s="211" t="s">
        <v>109</v>
      </c>
      <c r="P8" s="211" t="s">
        <v>59</v>
      </c>
      <c r="Q8" s="211" t="s">
        <v>229</v>
      </c>
      <c r="R8" s="212">
        <v>5.82</v>
      </c>
      <c r="S8" s="212">
        <v>9.43</v>
      </c>
      <c r="T8" s="211" t="s">
        <v>61</v>
      </c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228</v>
      </c>
      <c r="AD8" s="211" t="s">
        <v>217</v>
      </c>
      <c r="AE8" s="211">
        <v>3</v>
      </c>
      <c r="AF8" s="211" t="s">
        <v>171</v>
      </c>
      <c r="AG8" s="211">
        <v>10</v>
      </c>
      <c r="AH8" s="211">
        <v>3100</v>
      </c>
      <c r="AI8" s="211">
        <v>3100</v>
      </c>
      <c r="AJ8" s="211">
        <v>550</v>
      </c>
      <c r="AK8" s="212">
        <v>1.33205133744</v>
      </c>
      <c r="AL8" s="213">
        <v>0</v>
      </c>
      <c r="AM8" s="214">
        <v>0</v>
      </c>
      <c r="AN8" s="214">
        <v>4.6187519999999997</v>
      </c>
      <c r="AO8" s="214">
        <v>0.163464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42</v>
      </c>
      <c r="B9" s="211" t="s">
        <v>107</v>
      </c>
      <c r="C9" s="211" t="s">
        <v>230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21</v>
      </c>
      <c r="M9" s="212">
        <v>-81.249319999999997</v>
      </c>
      <c r="N9" s="212">
        <v>28.98405</v>
      </c>
      <c r="O9" s="211" t="s">
        <v>109</v>
      </c>
      <c r="P9" s="211" t="s">
        <v>59</v>
      </c>
      <c r="Q9" s="211" t="s">
        <v>229</v>
      </c>
      <c r="R9" s="212">
        <v>5.82</v>
      </c>
      <c r="S9" s="212">
        <v>9.43</v>
      </c>
      <c r="T9" s="211" t="s">
        <v>61</v>
      </c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228</v>
      </c>
      <c r="AD9" s="211" t="s">
        <v>217</v>
      </c>
      <c r="AE9" s="211">
        <v>3</v>
      </c>
      <c r="AF9" s="211" t="s">
        <v>180</v>
      </c>
      <c r="AG9" s="211">
        <v>11</v>
      </c>
      <c r="AH9" s="211">
        <v>4110</v>
      </c>
      <c r="AI9" s="211">
        <v>4110</v>
      </c>
      <c r="AJ9" s="211">
        <v>551</v>
      </c>
      <c r="AK9" s="212">
        <v>3.00571024772E-2</v>
      </c>
      <c r="AL9" s="213">
        <v>0</v>
      </c>
      <c r="AM9" s="214">
        <v>0</v>
      </c>
      <c r="AN9" s="214">
        <v>4.2593800000000002</v>
      </c>
      <c r="AO9" s="214">
        <v>0.14995700000000001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 s="210" customFormat="1">
      <c r="A10" s="211">
        <v>42</v>
      </c>
      <c r="B10" s="211" t="s">
        <v>107</v>
      </c>
      <c r="C10" s="211" t="s">
        <v>230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21</v>
      </c>
      <c r="M10" s="212">
        <v>-81.249319999999997</v>
      </c>
      <c r="N10" s="212">
        <v>28.98405</v>
      </c>
      <c r="O10" s="211" t="s">
        <v>109</v>
      </c>
      <c r="P10" s="211" t="s">
        <v>59</v>
      </c>
      <c r="Q10" s="211" t="s">
        <v>229</v>
      </c>
      <c r="R10" s="212">
        <v>5.82</v>
      </c>
      <c r="S10" s="212">
        <v>9.43</v>
      </c>
      <c r="T10" s="211" t="s">
        <v>61</v>
      </c>
      <c r="U10" s="211"/>
      <c r="V10" s="211"/>
      <c r="W10" s="211"/>
      <c r="X10" s="211"/>
      <c r="Y10" s="211"/>
      <c r="Z10" s="211" t="s">
        <v>111</v>
      </c>
      <c r="AA10" s="211" t="s">
        <v>63</v>
      </c>
      <c r="AB10" s="211" t="s">
        <v>164</v>
      </c>
      <c r="AC10" s="211" t="s">
        <v>228</v>
      </c>
      <c r="AD10" s="211" t="s">
        <v>217</v>
      </c>
      <c r="AE10" s="211">
        <v>3</v>
      </c>
      <c r="AF10" s="211" t="s">
        <v>161</v>
      </c>
      <c r="AG10" s="211">
        <v>4</v>
      </c>
      <c r="AH10" s="211">
        <v>8140</v>
      </c>
      <c r="AI10" s="211">
        <v>8140</v>
      </c>
      <c r="AJ10" s="211">
        <v>544</v>
      </c>
      <c r="AK10" s="212">
        <v>0.21405942065399999</v>
      </c>
      <c r="AL10" s="213">
        <v>0</v>
      </c>
      <c r="AM10" s="214">
        <v>0</v>
      </c>
      <c r="AN10" s="214">
        <v>9.7782199999999992</v>
      </c>
      <c r="AO10" s="214">
        <v>1.4948600000000001</v>
      </c>
      <c r="AP10" s="214">
        <v>0</v>
      </c>
      <c r="AQ10" s="214">
        <v>0</v>
      </c>
      <c r="AR10" s="213">
        <v>0</v>
      </c>
      <c r="AS10" s="213">
        <v>0</v>
      </c>
      <c r="AT10" s="214">
        <v>0</v>
      </c>
      <c r="AU10" s="214">
        <v>0</v>
      </c>
    </row>
    <row r="11" spans="1:47" s="210" customFormat="1">
      <c r="A11" s="211">
        <v>42</v>
      </c>
      <c r="B11" s="211" t="s">
        <v>107</v>
      </c>
      <c r="C11" s="211" t="s">
        <v>230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21</v>
      </c>
      <c r="M11" s="212">
        <v>-81.249319999999997</v>
      </c>
      <c r="N11" s="212">
        <v>28.98405</v>
      </c>
      <c r="O11" s="211" t="s">
        <v>109</v>
      </c>
      <c r="P11" s="211" t="s">
        <v>59</v>
      </c>
      <c r="Q11" s="211" t="s">
        <v>229</v>
      </c>
      <c r="R11" s="212">
        <v>5.82</v>
      </c>
      <c r="S11" s="212">
        <v>9.43</v>
      </c>
      <c r="T11" s="211" t="s">
        <v>61</v>
      </c>
      <c r="U11" s="211"/>
      <c r="V11" s="211"/>
      <c r="W11" s="211"/>
      <c r="X11" s="211"/>
      <c r="Y11" s="211"/>
      <c r="Z11" s="211" t="s">
        <v>111</v>
      </c>
      <c r="AA11" s="211" t="s">
        <v>63</v>
      </c>
      <c r="AB11" s="211" t="s">
        <v>164</v>
      </c>
      <c r="AC11" s="211" t="s">
        <v>228</v>
      </c>
      <c r="AD11" s="211" t="s">
        <v>217</v>
      </c>
      <c r="AE11" s="211">
        <v>3</v>
      </c>
      <c r="AF11" s="211" t="s">
        <v>161</v>
      </c>
      <c r="AG11" s="211">
        <v>4</v>
      </c>
      <c r="AH11" s="211">
        <v>8140</v>
      </c>
      <c r="AI11" s="211">
        <v>8140</v>
      </c>
      <c r="AJ11" s="211">
        <v>544</v>
      </c>
      <c r="AK11" s="212">
        <v>1.3888404186900001</v>
      </c>
      <c r="AL11" s="213">
        <v>0</v>
      </c>
      <c r="AM11" s="214">
        <v>0</v>
      </c>
      <c r="AN11" s="214">
        <v>9.7782199999999992</v>
      </c>
      <c r="AO11" s="214">
        <v>1.4948600000000001</v>
      </c>
      <c r="AP11" s="214">
        <v>0</v>
      </c>
      <c r="AQ11" s="214">
        <v>0</v>
      </c>
      <c r="AR11" s="213">
        <v>0</v>
      </c>
      <c r="AS11" s="213">
        <v>0</v>
      </c>
      <c r="AT11" s="214">
        <v>0</v>
      </c>
      <c r="AU11" s="214">
        <v>0</v>
      </c>
    </row>
    <row r="12" spans="1:47">
      <c r="AT12" s="214">
        <f>SUM(AT2:AT11)</f>
        <v>0</v>
      </c>
      <c r="AU12" s="214">
        <f>SUM(AU2:AU11)</f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U33"/>
  <sheetViews>
    <sheetView topLeftCell="X1" workbookViewId="0">
      <selection activeCell="AU2" sqref="AU2:AU33"/>
    </sheetView>
  </sheetViews>
  <sheetFormatPr defaultRowHeight="15"/>
  <cols>
    <col min="1" max="1" width="3" bestFit="1" customWidth="1"/>
    <col min="2" max="2" width="10.85546875" bestFit="1" customWidth="1"/>
    <col min="3" max="3" width="22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" bestFit="1" customWidth="1"/>
    <col min="18" max="18" width="13.7109375" bestFit="1" customWidth="1"/>
    <col min="19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43</v>
      </c>
      <c r="B2" s="211" t="s">
        <v>107</v>
      </c>
      <c r="C2" s="211" t="s">
        <v>233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21</v>
      </c>
      <c r="M2" s="212">
        <v>-81.250540000000001</v>
      </c>
      <c r="N2" s="212">
        <v>28.983129999999999</v>
      </c>
      <c r="O2" s="211" t="s">
        <v>109</v>
      </c>
      <c r="P2" s="211" t="s">
        <v>59</v>
      </c>
      <c r="Q2" s="211" t="s">
        <v>232</v>
      </c>
      <c r="R2" s="212">
        <v>9.4</v>
      </c>
      <c r="S2" s="212">
        <v>10.39</v>
      </c>
      <c r="T2" s="211" t="s">
        <v>61</v>
      </c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231</v>
      </c>
      <c r="AD2" s="211" t="s">
        <v>217</v>
      </c>
      <c r="AE2" s="211">
        <v>3</v>
      </c>
      <c r="AF2" s="211" t="s">
        <v>201</v>
      </c>
      <c r="AG2" s="211">
        <v>13</v>
      </c>
      <c r="AH2" s="211">
        <v>6300</v>
      </c>
      <c r="AI2" s="211">
        <v>6300</v>
      </c>
      <c r="AJ2" s="211">
        <v>553</v>
      </c>
      <c r="AK2" s="212">
        <v>2.0537194469799999E-2</v>
      </c>
      <c r="AL2" s="213">
        <v>0</v>
      </c>
      <c r="AM2" s="214">
        <v>0</v>
      </c>
      <c r="AN2" s="214">
        <v>2.7629709999999998</v>
      </c>
      <c r="AO2" s="214">
        <v>9.2766000000000001E-2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43</v>
      </c>
      <c r="B3" s="211" t="s">
        <v>107</v>
      </c>
      <c r="C3" s="211" t="s">
        <v>233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21</v>
      </c>
      <c r="M3" s="212">
        <v>-81.250540000000001</v>
      </c>
      <c r="N3" s="212">
        <v>28.983129999999999</v>
      </c>
      <c r="O3" s="211" t="s">
        <v>109</v>
      </c>
      <c r="P3" s="211" t="s">
        <v>59</v>
      </c>
      <c r="Q3" s="211" t="s">
        <v>232</v>
      </c>
      <c r="R3" s="212">
        <v>9.4</v>
      </c>
      <c r="S3" s="212">
        <v>10.39</v>
      </c>
      <c r="T3" s="211" t="s">
        <v>61</v>
      </c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231</v>
      </c>
      <c r="AD3" s="211" t="s">
        <v>217</v>
      </c>
      <c r="AE3" s="211">
        <v>3</v>
      </c>
      <c r="AF3" s="211" t="s">
        <v>179</v>
      </c>
      <c r="AG3" s="211">
        <v>7</v>
      </c>
      <c r="AH3" s="211">
        <v>2110</v>
      </c>
      <c r="AI3" s="211">
        <v>2110</v>
      </c>
      <c r="AJ3" s="211">
        <v>547</v>
      </c>
      <c r="AK3" s="212">
        <v>1.0147214418100001E-2</v>
      </c>
      <c r="AL3" s="213">
        <v>0</v>
      </c>
      <c r="AM3" s="214">
        <v>0</v>
      </c>
      <c r="AN3" s="214">
        <v>7.3917159999999997</v>
      </c>
      <c r="AO3" s="214">
        <v>1.2547740000000001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43</v>
      </c>
      <c r="B4" s="211" t="s">
        <v>107</v>
      </c>
      <c r="C4" s="211" t="s">
        <v>233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21</v>
      </c>
      <c r="M4" s="212">
        <v>-81.250540000000001</v>
      </c>
      <c r="N4" s="212">
        <v>28.983129999999999</v>
      </c>
      <c r="O4" s="211" t="s">
        <v>109</v>
      </c>
      <c r="P4" s="211" t="s">
        <v>59</v>
      </c>
      <c r="Q4" s="211" t="s">
        <v>232</v>
      </c>
      <c r="R4" s="212">
        <v>9.4</v>
      </c>
      <c r="S4" s="212">
        <v>10.39</v>
      </c>
      <c r="T4" s="211" t="s">
        <v>61</v>
      </c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231</v>
      </c>
      <c r="AD4" s="211" t="s">
        <v>217</v>
      </c>
      <c r="AE4" s="211">
        <v>3</v>
      </c>
      <c r="AF4" s="211" t="s">
        <v>171</v>
      </c>
      <c r="AG4" s="211">
        <v>10</v>
      </c>
      <c r="AH4" s="211">
        <v>3100</v>
      </c>
      <c r="AI4" s="211">
        <v>3100</v>
      </c>
      <c r="AJ4" s="211">
        <v>550</v>
      </c>
      <c r="AK4" s="212">
        <v>1.0375416857999999</v>
      </c>
      <c r="AL4" s="213">
        <v>0</v>
      </c>
      <c r="AM4" s="214">
        <v>0</v>
      </c>
      <c r="AN4" s="214">
        <v>4.6187519999999997</v>
      </c>
      <c r="AO4" s="214">
        <v>0.163464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43</v>
      </c>
      <c r="B5" s="211" t="s">
        <v>107</v>
      </c>
      <c r="C5" s="211" t="s">
        <v>233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21</v>
      </c>
      <c r="M5" s="212">
        <v>-81.250540000000001</v>
      </c>
      <c r="N5" s="212">
        <v>28.983129999999999</v>
      </c>
      <c r="O5" s="211" t="s">
        <v>109</v>
      </c>
      <c r="P5" s="211" t="s">
        <v>59</v>
      </c>
      <c r="Q5" s="211" t="s">
        <v>232</v>
      </c>
      <c r="R5" s="212">
        <v>9.4</v>
      </c>
      <c r="S5" s="212">
        <v>10.39</v>
      </c>
      <c r="T5" s="211" t="s">
        <v>61</v>
      </c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231</v>
      </c>
      <c r="AD5" s="211" t="s">
        <v>217</v>
      </c>
      <c r="AE5" s="211">
        <v>3</v>
      </c>
      <c r="AF5" s="211" t="s">
        <v>171</v>
      </c>
      <c r="AG5" s="211">
        <v>10</v>
      </c>
      <c r="AH5" s="211">
        <v>3100</v>
      </c>
      <c r="AI5" s="211">
        <v>3100</v>
      </c>
      <c r="AJ5" s="211">
        <v>550</v>
      </c>
      <c r="AK5" s="212">
        <v>1.9929127454200001E-5</v>
      </c>
      <c r="AL5" s="213">
        <v>0</v>
      </c>
      <c r="AM5" s="214">
        <v>0</v>
      </c>
      <c r="AN5" s="214">
        <v>4.6187519999999997</v>
      </c>
      <c r="AO5" s="214">
        <v>0.163464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43</v>
      </c>
      <c r="B6" s="211" t="s">
        <v>107</v>
      </c>
      <c r="C6" s="211" t="s">
        <v>233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21</v>
      </c>
      <c r="M6" s="212">
        <v>-81.250540000000001</v>
      </c>
      <c r="N6" s="212">
        <v>28.983129999999999</v>
      </c>
      <c r="O6" s="211" t="s">
        <v>109</v>
      </c>
      <c r="P6" s="211" t="s">
        <v>59</v>
      </c>
      <c r="Q6" s="211" t="s">
        <v>232</v>
      </c>
      <c r="R6" s="212">
        <v>9.4</v>
      </c>
      <c r="S6" s="212">
        <v>10.39</v>
      </c>
      <c r="T6" s="211" t="s">
        <v>61</v>
      </c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231</v>
      </c>
      <c r="AD6" s="211" t="s">
        <v>217</v>
      </c>
      <c r="AE6" s="211">
        <v>3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544</v>
      </c>
      <c r="AK6" s="212">
        <v>1.2671784503800001</v>
      </c>
      <c r="AL6" s="213">
        <v>0</v>
      </c>
      <c r="AM6" s="214">
        <v>0</v>
      </c>
      <c r="AN6" s="214">
        <v>9.7782199999999992</v>
      </c>
      <c r="AO6" s="214">
        <v>1.4948600000000001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43</v>
      </c>
      <c r="B7" s="211" t="s">
        <v>107</v>
      </c>
      <c r="C7" s="211" t="s">
        <v>233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21</v>
      </c>
      <c r="M7" s="212">
        <v>-81.250540000000001</v>
      </c>
      <c r="N7" s="212">
        <v>28.983129999999999</v>
      </c>
      <c r="O7" s="211" t="s">
        <v>109</v>
      </c>
      <c r="P7" s="211" t="s">
        <v>59</v>
      </c>
      <c r="Q7" s="211" t="s">
        <v>232</v>
      </c>
      <c r="R7" s="212">
        <v>9.4</v>
      </c>
      <c r="S7" s="212">
        <v>10.39</v>
      </c>
      <c r="T7" s="211" t="s">
        <v>61</v>
      </c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231</v>
      </c>
      <c r="AD7" s="211" t="s">
        <v>217</v>
      </c>
      <c r="AE7" s="211">
        <v>3</v>
      </c>
      <c r="AF7" s="211" t="s">
        <v>180</v>
      </c>
      <c r="AG7" s="211">
        <v>11</v>
      </c>
      <c r="AH7" s="211">
        <v>4110</v>
      </c>
      <c r="AI7" s="211">
        <v>4110</v>
      </c>
      <c r="AJ7" s="211">
        <v>551</v>
      </c>
      <c r="AK7" s="212">
        <v>0.78426185075099997</v>
      </c>
      <c r="AL7" s="213">
        <v>0</v>
      </c>
      <c r="AM7" s="214">
        <v>0</v>
      </c>
      <c r="AN7" s="214">
        <v>4.2593800000000002</v>
      </c>
      <c r="AO7" s="214">
        <v>0.14995700000000001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43</v>
      </c>
      <c r="B8" s="211" t="s">
        <v>107</v>
      </c>
      <c r="C8" s="211" t="s">
        <v>233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21</v>
      </c>
      <c r="M8" s="212">
        <v>-81.250540000000001</v>
      </c>
      <c r="N8" s="212">
        <v>28.983129999999999</v>
      </c>
      <c r="O8" s="211" t="s">
        <v>109</v>
      </c>
      <c r="P8" s="211" t="s">
        <v>59</v>
      </c>
      <c r="Q8" s="211" t="s">
        <v>232</v>
      </c>
      <c r="R8" s="212">
        <v>9.4</v>
      </c>
      <c r="S8" s="212">
        <v>10.39</v>
      </c>
      <c r="T8" s="211" t="s">
        <v>61</v>
      </c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231</v>
      </c>
      <c r="AD8" s="211" t="s">
        <v>217</v>
      </c>
      <c r="AE8" s="211">
        <v>3</v>
      </c>
      <c r="AF8" s="211" t="s">
        <v>180</v>
      </c>
      <c r="AG8" s="211">
        <v>11</v>
      </c>
      <c r="AH8" s="211">
        <v>4110</v>
      </c>
      <c r="AI8" s="211">
        <v>4110</v>
      </c>
      <c r="AJ8" s="211">
        <v>551</v>
      </c>
      <c r="AK8" s="212">
        <v>4.5777701621900001E-2</v>
      </c>
      <c r="AL8" s="213">
        <v>0</v>
      </c>
      <c r="AM8" s="214">
        <v>0</v>
      </c>
      <c r="AN8" s="214">
        <v>4.2593800000000002</v>
      </c>
      <c r="AO8" s="214">
        <v>0.14995700000000001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43</v>
      </c>
      <c r="B9" s="211" t="s">
        <v>107</v>
      </c>
      <c r="C9" s="211" t="s">
        <v>233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21</v>
      </c>
      <c r="M9" s="212">
        <v>-81.250540000000001</v>
      </c>
      <c r="N9" s="212">
        <v>28.983129999999999</v>
      </c>
      <c r="O9" s="211" t="s">
        <v>109</v>
      </c>
      <c r="P9" s="211" t="s">
        <v>59</v>
      </c>
      <c r="Q9" s="211" t="s">
        <v>232</v>
      </c>
      <c r="R9" s="212">
        <v>9.4</v>
      </c>
      <c r="S9" s="212">
        <v>10.39</v>
      </c>
      <c r="T9" s="211" t="s">
        <v>61</v>
      </c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231</v>
      </c>
      <c r="AD9" s="211" t="s">
        <v>217</v>
      </c>
      <c r="AE9" s="211">
        <v>3</v>
      </c>
      <c r="AF9" s="211" t="s">
        <v>201</v>
      </c>
      <c r="AG9" s="211">
        <v>13</v>
      </c>
      <c r="AH9" s="211">
        <v>6250</v>
      </c>
      <c r="AI9" s="211">
        <v>6250</v>
      </c>
      <c r="AJ9" s="211">
        <v>553</v>
      </c>
      <c r="AK9" s="212">
        <v>1.1376756277400001E-4</v>
      </c>
      <c r="AL9" s="213">
        <v>0</v>
      </c>
      <c r="AM9" s="214">
        <v>0</v>
      </c>
      <c r="AN9" s="214">
        <v>2.7629709999999998</v>
      </c>
      <c r="AO9" s="214">
        <v>9.2766000000000001E-2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 s="210" customFormat="1">
      <c r="A10" s="211">
        <v>43</v>
      </c>
      <c r="B10" s="211" t="s">
        <v>107</v>
      </c>
      <c r="C10" s="211" t="s">
        <v>233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21</v>
      </c>
      <c r="M10" s="212">
        <v>-81.250540000000001</v>
      </c>
      <c r="N10" s="212">
        <v>28.983129999999999</v>
      </c>
      <c r="O10" s="211" t="s">
        <v>109</v>
      </c>
      <c r="P10" s="211" t="s">
        <v>59</v>
      </c>
      <c r="Q10" s="211" t="s">
        <v>232</v>
      </c>
      <c r="R10" s="212">
        <v>9.4</v>
      </c>
      <c r="S10" s="212">
        <v>10.39</v>
      </c>
      <c r="T10" s="211" t="s">
        <v>61</v>
      </c>
      <c r="U10" s="211"/>
      <c r="V10" s="211"/>
      <c r="W10" s="211"/>
      <c r="X10" s="211"/>
      <c r="Y10" s="211"/>
      <c r="Z10" s="211" t="s">
        <v>111</v>
      </c>
      <c r="AA10" s="211" t="s">
        <v>63</v>
      </c>
      <c r="AB10" s="211" t="s">
        <v>164</v>
      </c>
      <c r="AC10" s="211" t="s">
        <v>231</v>
      </c>
      <c r="AD10" s="211" t="s">
        <v>217</v>
      </c>
      <c r="AE10" s="211">
        <v>3</v>
      </c>
      <c r="AF10" s="211" t="s">
        <v>171</v>
      </c>
      <c r="AG10" s="211">
        <v>10</v>
      </c>
      <c r="AH10" s="211">
        <v>3100</v>
      </c>
      <c r="AI10" s="211">
        <v>3100</v>
      </c>
      <c r="AJ10" s="211">
        <v>550</v>
      </c>
      <c r="AK10" s="212">
        <v>1.5762809231499999E-2</v>
      </c>
      <c r="AL10" s="213">
        <v>0</v>
      </c>
      <c r="AM10" s="214">
        <v>0</v>
      </c>
      <c r="AN10" s="214">
        <v>4.6187519999999997</v>
      </c>
      <c r="AO10" s="214">
        <v>0.163464</v>
      </c>
      <c r="AP10" s="214">
        <v>0</v>
      </c>
      <c r="AQ10" s="214">
        <v>0</v>
      </c>
      <c r="AR10" s="213">
        <v>0</v>
      </c>
      <c r="AS10" s="213">
        <v>0</v>
      </c>
      <c r="AT10" s="214">
        <v>0</v>
      </c>
      <c r="AU10" s="214">
        <v>0</v>
      </c>
    </row>
    <row r="11" spans="1:47" s="210" customFormat="1">
      <c r="A11" s="211">
        <v>43</v>
      </c>
      <c r="B11" s="211" t="s">
        <v>107</v>
      </c>
      <c r="C11" s="211" t="s">
        <v>233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21</v>
      </c>
      <c r="M11" s="212">
        <v>-81.250540000000001</v>
      </c>
      <c r="N11" s="212">
        <v>28.983129999999999</v>
      </c>
      <c r="O11" s="211" t="s">
        <v>109</v>
      </c>
      <c r="P11" s="211" t="s">
        <v>59</v>
      </c>
      <c r="Q11" s="211" t="s">
        <v>232</v>
      </c>
      <c r="R11" s="212">
        <v>9.4</v>
      </c>
      <c r="S11" s="212">
        <v>10.39</v>
      </c>
      <c r="T11" s="211" t="s">
        <v>61</v>
      </c>
      <c r="U11" s="211"/>
      <c r="V11" s="211"/>
      <c r="W11" s="211"/>
      <c r="X11" s="211"/>
      <c r="Y11" s="211"/>
      <c r="Z11" s="211" t="s">
        <v>111</v>
      </c>
      <c r="AA11" s="211" t="s">
        <v>63</v>
      </c>
      <c r="AB11" s="211" t="s">
        <v>164</v>
      </c>
      <c r="AC11" s="211" t="s">
        <v>231</v>
      </c>
      <c r="AD11" s="211" t="s">
        <v>217</v>
      </c>
      <c r="AE11" s="211">
        <v>3</v>
      </c>
      <c r="AF11" s="211" t="s">
        <v>171</v>
      </c>
      <c r="AG11" s="211">
        <v>10</v>
      </c>
      <c r="AH11" s="211">
        <v>3100</v>
      </c>
      <c r="AI11" s="211">
        <v>3100</v>
      </c>
      <c r="AJ11" s="211">
        <v>550</v>
      </c>
      <c r="AK11" s="212">
        <v>2.5390183181699999E-2</v>
      </c>
      <c r="AL11" s="213">
        <v>0</v>
      </c>
      <c r="AM11" s="214">
        <v>0</v>
      </c>
      <c r="AN11" s="214">
        <v>4.6187519999999997</v>
      </c>
      <c r="AO11" s="214">
        <v>0.163464</v>
      </c>
      <c r="AP11" s="214">
        <v>0</v>
      </c>
      <c r="AQ11" s="214">
        <v>0</v>
      </c>
      <c r="AR11" s="213">
        <v>0</v>
      </c>
      <c r="AS11" s="213">
        <v>0</v>
      </c>
      <c r="AT11" s="214">
        <v>0</v>
      </c>
      <c r="AU11" s="214">
        <v>0</v>
      </c>
    </row>
    <row r="12" spans="1:47" s="210" customFormat="1">
      <c r="A12" s="211">
        <v>43</v>
      </c>
      <c r="B12" s="211" t="s">
        <v>107</v>
      </c>
      <c r="C12" s="211" t="s">
        <v>233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57</v>
      </c>
      <c r="K12" s="211">
        <v>0</v>
      </c>
      <c r="L12" s="211">
        <v>21</v>
      </c>
      <c r="M12" s="212">
        <v>-81.250540000000001</v>
      </c>
      <c r="N12" s="212">
        <v>28.983129999999999</v>
      </c>
      <c r="O12" s="211" t="s">
        <v>109</v>
      </c>
      <c r="P12" s="211" t="s">
        <v>59</v>
      </c>
      <c r="Q12" s="211" t="s">
        <v>232</v>
      </c>
      <c r="R12" s="212">
        <v>9.4</v>
      </c>
      <c r="S12" s="212">
        <v>10.39</v>
      </c>
      <c r="T12" s="211" t="s">
        <v>61</v>
      </c>
      <c r="U12" s="211"/>
      <c r="V12" s="211"/>
      <c r="W12" s="211"/>
      <c r="X12" s="211"/>
      <c r="Y12" s="211"/>
      <c r="Z12" s="211" t="s">
        <v>111</v>
      </c>
      <c r="AA12" s="211" t="s">
        <v>63</v>
      </c>
      <c r="AB12" s="211" t="s">
        <v>164</v>
      </c>
      <c r="AC12" s="211" t="s">
        <v>231</v>
      </c>
      <c r="AD12" s="211" t="s">
        <v>217</v>
      </c>
      <c r="AE12" s="211">
        <v>3</v>
      </c>
      <c r="AF12" s="211" t="s">
        <v>180</v>
      </c>
      <c r="AG12" s="211">
        <v>11</v>
      </c>
      <c r="AH12" s="211">
        <v>4110</v>
      </c>
      <c r="AI12" s="211">
        <v>4110</v>
      </c>
      <c r="AJ12" s="211">
        <v>551</v>
      </c>
      <c r="AK12" s="212">
        <v>1.9854144902400001E-3</v>
      </c>
      <c r="AL12" s="213">
        <v>0</v>
      </c>
      <c r="AM12" s="214">
        <v>0</v>
      </c>
      <c r="AN12" s="214">
        <v>4.2593800000000002</v>
      </c>
      <c r="AO12" s="214">
        <v>0.14995700000000001</v>
      </c>
      <c r="AP12" s="214">
        <v>0</v>
      </c>
      <c r="AQ12" s="214">
        <v>0</v>
      </c>
      <c r="AR12" s="213">
        <v>0</v>
      </c>
      <c r="AS12" s="213">
        <v>0</v>
      </c>
      <c r="AT12" s="214">
        <v>0</v>
      </c>
      <c r="AU12" s="214">
        <v>0</v>
      </c>
    </row>
    <row r="13" spans="1:47" s="210" customFormat="1">
      <c r="A13" s="211">
        <v>43</v>
      </c>
      <c r="B13" s="211" t="s">
        <v>107</v>
      </c>
      <c r="C13" s="211" t="s">
        <v>233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57</v>
      </c>
      <c r="K13" s="211">
        <v>0</v>
      </c>
      <c r="L13" s="211">
        <v>21</v>
      </c>
      <c r="M13" s="212">
        <v>-81.250540000000001</v>
      </c>
      <c r="N13" s="212">
        <v>28.983129999999999</v>
      </c>
      <c r="O13" s="211" t="s">
        <v>109</v>
      </c>
      <c r="P13" s="211" t="s">
        <v>59</v>
      </c>
      <c r="Q13" s="211" t="s">
        <v>232</v>
      </c>
      <c r="R13" s="212">
        <v>9.4</v>
      </c>
      <c r="S13" s="212">
        <v>10.39</v>
      </c>
      <c r="T13" s="211" t="s">
        <v>61</v>
      </c>
      <c r="U13" s="211"/>
      <c r="V13" s="211"/>
      <c r="W13" s="211"/>
      <c r="X13" s="211"/>
      <c r="Y13" s="211"/>
      <c r="Z13" s="211" t="s">
        <v>111</v>
      </c>
      <c r="AA13" s="211" t="s">
        <v>63</v>
      </c>
      <c r="AB13" s="211" t="s">
        <v>164</v>
      </c>
      <c r="AC13" s="211" t="s">
        <v>231</v>
      </c>
      <c r="AD13" s="211" t="s">
        <v>217</v>
      </c>
      <c r="AE13" s="211">
        <v>3</v>
      </c>
      <c r="AF13" s="211" t="s">
        <v>201</v>
      </c>
      <c r="AG13" s="211">
        <v>13</v>
      </c>
      <c r="AH13" s="211">
        <v>6300</v>
      </c>
      <c r="AI13" s="211">
        <v>6300</v>
      </c>
      <c r="AJ13" s="211">
        <v>553</v>
      </c>
      <c r="AK13" s="212">
        <v>2.34779203286E-5</v>
      </c>
      <c r="AL13" s="213">
        <v>0</v>
      </c>
      <c r="AM13" s="214">
        <v>0</v>
      </c>
      <c r="AN13" s="214">
        <v>2.7629709999999998</v>
      </c>
      <c r="AO13" s="214">
        <v>9.2766000000000001E-2</v>
      </c>
      <c r="AP13" s="214">
        <v>0</v>
      </c>
      <c r="AQ13" s="214">
        <v>0</v>
      </c>
      <c r="AR13" s="213">
        <v>0</v>
      </c>
      <c r="AS13" s="213">
        <v>0</v>
      </c>
      <c r="AT13" s="214">
        <v>0</v>
      </c>
      <c r="AU13" s="214">
        <v>0</v>
      </c>
    </row>
    <row r="14" spans="1:47" s="210" customFormat="1">
      <c r="A14" s="211">
        <v>43</v>
      </c>
      <c r="B14" s="211" t="s">
        <v>107</v>
      </c>
      <c r="C14" s="211" t="s">
        <v>233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57</v>
      </c>
      <c r="K14" s="211">
        <v>0</v>
      </c>
      <c r="L14" s="211">
        <v>21</v>
      </c>
      <c r="M14" s="212">
        <v>-81.250540000000001</v>
      </c>
      <c r="N14" s="212">
        <v>28.983129999999999</v>
      </c>
      <c r="O14" s="211" t="s">
        <v>109</v>
      </c>
      <c r="P14" s="211" t="s">
        <v>59</v>
      </c>
      <c r="Q14" s="211" t="s">
        <v>232</v>
      </c>
      <c r="R14" s="212">
        <v>9.4</v>
      </c>
      <c r="S14" s="212">
        <v>10.39</v>
      </c>
      <c r="T14" s="211" t="s">
        <v>61</v>
      </c>
      <c r="U14" s="211"/>
      <c r="V14" s="211"/>
      <c r="W14" s="211"/>
      <c r="X14" s="211"/>
      <c r="Y14" s="211"/>
      <c r="Z14" s="211" t="s">
        <v>111</v>
      </c>
      <c r="AA14" s="211" t="s">
        <v>63</v>
      </c>
      <c r="AB14" s="211" t="s">
        <v>164</v>
      </c>
      <c r="AC14" s="211" t="s">
        <v>231</v>
      </c>
      <c r="AD14" s="211" t="s">
        <v>217</v>
      </c>
      <c r="AE14" s="211">
        <v>3</v>
      </c>
      <c r="AF14" s="211" t="s">
        <v>171</v>
      </c>
      <c r="AG14" s="211">
        <v>10</v>
      </c>
      <c r="AH14" s="211">
        <v>3100</v>
      </c>
      <c r="AI14" s="211">
        <v>3100</v>
      </c>
      <c r="AJ14" s="211">
        <v>550</v>
      </c>
      <c r="AK14" s="212">
        <v>0.80441724330200004</v>
      </c>
      <c r="AL14" s="213">
        <v>0</v>
      </c>
      <c r="AM14" s="214">
        <v>0</v>
      </c>
      <c r="AN14" s="214">
        <v>4.6187519999999997</v>
      </c>
      <c r="AO14" s="214">
        <v>0.163464</v>
      </c>
      <c r="AP14" s="214">
        <v>0</v>
      </c>
      <c r="AQ14" s="214">
        <v>0</v>
      </c>
      <c r="AR14" s="213">
        <v>0</v>
      </c>
      <c r="AS14" s="213">
        <v>0</v>
      </c>
      <c r="AT14" s="214">
        <v>0</v>
      </c>
      <c r="AU14" s="214">
        <v>0</v>
      </c>
    </row>
    <row r="15" spans="1:47" s="210" customFormat="1">
      <c r="A15" s="211">
        <v>43</v>
      </c>
      <c r="B15" s="211" t="s">
        <v>107</v>
      </c>
      <c r="C15" s="211" t="s">
        <v>233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57</v>
      </c>
      <c r="K15" s="211">
        <v>0</v>
      </c>
      <c r="L15" s="211">
        <v>21</v>
      </c>
      <c r="M15" s="212">
        <v>-81.250540000000001</v>
      </c>
      <c r="N15" s="212">
        <v>28.983129999999999</v>
      </c>
      <c r="O15" s="211" t="s">
        <v>109</v>
      </c>
      <c r="P15" s="211" t="s">
        <v>59</v>
      </c>
      <c r="Q15" s="211" t="s">
        <v>232</v>
      </c>
      <c r="R15" s="212">
        <v>9.4</v>
      </c>
      <c r="S15" s="212">
        <v>10.39</v>
      </c>
      <c r="T15" s="211" t="s">
        <v>61</v>
      </c>
      <c r="U15" s="211"/>
      <c r="V15" s="211"/>
      <c r="W15" s="211"/>
      <c r="X15" s="211"/>
      <c r="Y15" s="211"/>
      <c r="Z15" s="211" t="s">
        <v>111</v>
      </c>
      <c r="AA15" s="211" t="s">
        <v>63</v>
      </c>
      <c r="AB15" s="211" t="s">
        <v>164</v>
      </c>
      <c r="AC15" s="211" t="s">
        <v>231</v>
      </c>
      <c r="AD15" s="211" t="s">
        <v>217</v>
      </c>
      <c r="AE15" s="211">
        <v>3</v>
      </c>
      <c r="AF15" s="211" t="s">
        <v>171</v>
      </c>
      <c r="AG15" s="211">
        <v>10</v>
      </c>
      <c r="AH15" s="211">
        <v>3100</v>
      </c>
      <c r="AI15" s="211">
        <v>3100</v>
      </c>
      <c r="AJ15" s="211">
        <v>550</v>
      </c>
      <c r="AK15" s="212">
        <v>4.0335032054900001E-4</v>
      </c>
      <c r="AL15" s="213">
        <v>0</v>
      </c>
      <c r="AM15" s="214">
        <v>0</v>
      </c>
      <c r="AN15" s="214">
        <v>4.6187519999999997</v>
      </c>
      <c r="AO15" s="214">
        <v>0.163464</v>
      </c>
      <c r="AP15" s="214">
        <v>0</v>
      </c>
      <c r="AQ15" s="214">
        <v>0</v>
      </c>
      <c r="AR15" s="213">
        <v>0</v>
      </c>
      <c r="AS15" s="213">
        <v>0</v>
      </c>
      <c r="AT15" s="214">
        <v>0</v>
      </c>
      <c r="AU15" s="214">
        <v>0</v>
      </c>
    </row>
    <row r="16" spans="1:47" s="210" customFormat="1">
      <c r="A16" s="211">
        <v>43</v>
      </c>
      <c r="B16" s="211" t="s">
        <v>107</v>
      </c>
      <c r="C16" s="211" t="s">
        <v>233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57</v>
      </c>
      <c r="K16" s="211">
        <v>0</v>
      </c>
      <c r="L16" s="211">
        <v>21</v>
      </c>
      <c r="M16" s="212">
        <v>-81.250540000000001</v>
      </c>
      <c r="N16" s="212">
        <v>28.983129999999999</v>
      </c>
      <c r="O16" s="211" t="s">
        <v>109</v>
      </c>
      <c r="P16" s="211" t="s">
        <v>59</v>
      </c>
      <c r="Q16" s="211" t="s">
        <v>232</v>
      </c>
      <c r="R16" s="212">
        <v>9.4</v>
      </c>
      <c r="S16" s="212">
        <v>10.39</v>
      </c>
      <c r="T16" s="211" t="s">
        <v>61</v>
      </c>
      <c r="U16" s="211"/>
      <c r="V16" s="211"/>
      <c r="W16" s="211"/>
      <c r="X16" s="211"/>
      <c r="Y16" s="211"/>
      <c r="Z16" s="211" t="s">
        <v>111</v>
      </c>
      <c r="AA16" s="211" t="s">
        <v>63</v>
      </c>
      <c r="AB16" s="211" t="s">
        <v>164</v>
      </c>
      <c r="AC16" s="211" t="s">
        <v>231</v>
      </c>
      <c r="AD16" s="211" t="s">
        <v>217</v>
      </c>
      <c r="AE16" s="211">
        <v>3</v>
      </c>
      <c r="AF16" s="211" t="s">
        <v>161</v>
      </c>
      <c r="AG16" s="211">
        <v>4</v>
      </c>
      <c r="AH16" s="211">
        <v>8140</v>
      </c>
      <c r="AI16" s="211">
        <v>8140</v>
      </c>
      <c r="AJ16" s="211">
        <v>544</v>
      </c>
      <c r="AK16" s="212">
        <v>5.5965567829099998E-3</v>
      </c>
      <c r="AL16" s="213">
        <v>0</v>
      </c>
      <c r="AM16" s="214">
        <v>0</v>
      </c>
      <c r="AN16" s="214">
        <v>9.7782199999999992</v>
      </c>
      <c r="AO16" s="214">
        <v>1.4948600000000001</v>
      </c>
      <c r="AP16" s="214">
        <v>0</v>
      </c>
      <c r="AQ16" s="214">
        <v>0</v>
      </c>
      <c r="AR16" s="213">
        <v>0</v>
      </c>
      <c r="AS16" s="213">
        <v>0</v>
      </c>
      <c r="AT16" s="214">
        <v>0</v>
      </c>
      <c r="AU16" s="214">
        <v>0</v>
      </c>
    </row>
    <row r="17" spans="1:47" s="210" customFormat="1">
      <c r="A17" s="211">
        <v>43</v>
      </c>
      <c r="B17" s="211" t="s">
        <v>107</v>
      </c>
      <c r="C17" s="211" t="s">
        <v>233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57</v>
      </c>
      <c r="K17" s="211">
        <v>0</v>
      </c>
      <c r="L17" s="211">
        <v>21</v>
      </c>
      <c r="M17" s="212">
        <v>-81.250540000000001</v>
      </c>
      <c r="N17" s="212">
        <v>28.983129999999999</v>
      </c>
      <c r="O17" s="211" t="s">
        <v>109</v>
      </c>
      <c r="P17" s="211" t="s">
        <v>59</v>
      </c>
      <c r="Q17" s="211" t="s">
        <v>232</v>
      </c>
      <c r="R17" s="212">
        <v>9.4</v>
      </c>
      <c r="S17" s="212">
        <v>10.39</v>
      </c>
      <c r="T17" s="211" t="s">
        <v>61</v>
      </c>
      <c r="U17" s="211"/>
      <c r="V17" s="211"/>
      <c r="W17" s="211"/>
      <c r="X17" s="211"/>
      <c r="Y17" s="211"/>
      <c r="Z17" s="211" t="s">
        <v>111</v>
      </c>
      <c r="AA17" s="211" t="s">
        <v>63</v>
      </c>
      <c r="AB17" s="211" t="s">
        <v>164</v>
      </c>
      <c r="AC17" s="211" t="s">
        <v>231</v>
      </c>
      <c r="AD17" s="211" t="s">
        <v>217</v>
      </c>
      <c r="AE17" s="211">
        <v>3</v>
      </c>
      <c r="AF17" s="211" t="s">
        <v>180</v>
      </c>
      <c r="AG17" s="211">
        <v>11</v>
      </c>
      <c r="AH17" s="211">
        <v>4110</v>
      </c>
      <c r="AI17" s="211">
        <v>4110</v>
      </c>
      <c r="AJ17" s="211">
        <v>551</v>
      </c>
      <c r="AK17" s="212">
        <v>0.48409878991299998</v>
      </c>
      <c r="AL17" s="213">
        <v>0</v>
      </c>
      <c r="AM17" s="214">
        <v>0</v>
      </c>
      <c r="AN17" s="214">
        <v>4.2593800000000002</v>
      </c>
      <c r="AO17" s="214">
        <v>0.14995700000000001</v>
      </c>
      <c r="AP17" s="214">
        <v>0</v>
      </c>
      <c r="AQ17" s="214">
        <v>0</v>
      </c>
      <c r="AR17" s="213">
        <v>0</v>
      </c>
      <c r="AS17" s="213">
        <v>0</v>
      </c>
      <c r="AT17" s="214">
        <v>0</v>
      </c>
      <c r="AU17" s="214">
        <v>0</v>
      </c>
    </row>
    <row r="18" spans="1:47" s="210" customFormat="1">
      <c r="A18" s="211">
        <v>43</v>
      </c>
      <c r="B18" s="211" t="s">
        <v>107</v>
      </c>
      <c r="C18" s="211" t="s">
        <v>233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57</v>
      </c>
      <c r="K18" s="211">
        <v>0</v>
      </c>
      <c r="L18" s="211">
        <v>21</v>
      </c>
      <c r="M18" s="212">
        <v>-81.250540000000001</v>
      </c>
      <c r="N18" s="212">
        <v>28.983129999999999</v>
      </c>
      <c r="O18" s="211" t="s">
        <v>109</v>
      </c>
      <c r="P18" s="211" t="s">
        <v>59</v>
      </c>
      <c r="Q18" s="211" t="s">
        <v>232</v>
      </c>
      <c r="R18" s="212">
        <v>9.4</v>
      </c>
      <c r="S18" s="212">
        <v>10.39</v>
      </c>
      <c r="T18" s="211" t="s">
        <v>61</v>
      </c>
      <c r="U18" s="211"/>
      <c r="V18" s="211"/>
      <c r="W18" s="211"/>
      <c r="X18" s="211"/>
      <c r="Y18" s="211"/>
      <c r="Z18" s="211" t="s">
        <v>111</v>
      </c>
      <c r="AA18" s="211" t="s">
        <v>63</v>
      </c>
      <c r="AB18" s="211" t="s">
        <v>164</v>
      </c>
      <c r="AC18" s="211" t="s">
        <v>231</v>
      </c>
      <c r="AD18" s="211" t="s">
        <v>217</v>
      </c>
      <c r="AE18" s="211">
        <v>3</v>
      </c>
      <c r="AF18" s="211" t="s">
        <v>180</v>
      </c>
      <c r="AG18" s="211">
        <v>11</v>
      </c>
      <c r="AH18" s="211">
        <v>4110</v>
      </c>
      <c r="AI18" s="211">
        <v>4110</v>
      </c>
      <c r="AJ18" s="211">
        <v>551</v>
      </c>
      <c r="AK18" s="212">
        <v>2.25127353685E-2</v>
      </c>
      <c r="AL18" s="213">
        <v>0</v>
      </c>
      <c r="AM18" s="214">
        <v>0</v>
      </c>
      <c r="AN18" s="214">
        <v>4.2593800000000002</v>
      </c>
      <c r="AO18" s="214">
        <v>0.14995700000000001</v>
      </c>
      <c r="AP18" s="214">
        <v>0</v>
      </c>
      <c r="AQ18" s="214">
        <v>0</v>
      </c>
      <c r="AR18" s="213">
        <v>0</v>
      </c>
      <c r="AS18" s="213">
        <v>0</v>
      </c>
      <c r="AT18" s="214">
        <v>0</v>
      </c>
      <c r="AU18" s="214">
        <v>0</v>
      </c>
    </row>
    <row r="19" spans="1:47" s="210" customFormat="1">
      <c r="A19" s="211">
        <v>43</v>
      </c>
      <c r="B19" s="211" t="s">
        <v>107</v>
      </c>
      <c r="C19" s="211" t="s">
        <v>233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57</v>
      </c>
      <c r="K19" s="211">
        <v>0</v>
      </c>
      <c r="L19" s="211">
        <v>21</v>
      </c>
      <c r="M19" s="212">
        <v>-81.250540000000001</v>
      </c>
      <c r="N19" s="212">
        <v>28.983129999999999</v>
      </c>
      <c r="O19" s="211" t="s">
        <v>109</v>
      </c>
      <c r="P19" s="211" t="s">
        <v>59</v>
      </c>
      <c r="Q19" s="211" t="s">
        <v>232</v>
      </c>
      <c r="R19" s="212">
        <v>9.4</v>
      </c>
      <c r="S19" s="212">
        <v>10.39</v>
      </c>
      <c r="T19" s="211" t="s">
        <v>61</v>
      </c>
      <c r="U19" s="211"/>
      <c r="V19" s="211"/>
      <c r="W19" s="211"/>
      <c r="X19" s="211"/>
      <c r="Y19" s="211"/>
      <c r="Z19" s="211" t="s">
        <v>111</v>
      </c>
      <c r="AA19" s="211" t="s">
        <v>63</v>
      </c>
      <c r="AB19" s="211" t="s">
        <v>164</v>
      </c>
      <c r="AC19" s="211" t="s">
        <v>231</v>
      </c>
      <c r="AD19" s="211" t="s">
        <v>217</v>
      </c>
      <c r="AE19" s="211">
        <v>3</v>
      </c>
      <c r="AF19" s="211" t="s">
        <v>201</v>
      </c>
      <c r="AG19" s="211">
        <v>13</v>
      </c>
      <c r="AH19" s="211">
        <v>6250</v>
      </c>
      <c r="AI19" s="211">
        <v>6250</v>
      </c>
      <c r="AJ19" s="211">
        <v>553</v>
      </c>
      <c r="AK19" s="212">
        <v>0.33733981031600002</v>
      </c>
      <c r="AL19" s="213">
        <v>0</v>
      </c>
      <c r="AM19" s="214">
        <v>0</v>
      </c>
      <c r="AN19" s="214">
        <v>2.7629709999999998</v>
      </c>
      <c r="AO19" s="214">
        <v>9.2766000000000001E-2</v>
      </c>
      <c r="AP19" s="214">
        <v>0</v>
      </c>
      <c r="AQ19" s="214">
        <v>0</v>
      </c>
      <c r="AR19" s="213">
        <v>0</v>
      </c>
      <c r="AS19" s="213">
        <v>0</v>
      </c>
      <c r="AT19" s="214">
        <v>0</v>
      </c>
      <c r="AU19" s="214">
        <v>0</v>
      </c>
    </row>
    <row r="20" spans="1:47" s="210" customFormat="1">
      <c r="A20" s="211">
        <v>43</v>
      </c>
      <c r="B20" s="211" t="s">
        <v>107</v>
      </c>
      <c r="C20" s="211" t="s">
        <v>233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57</v>
      </c>
      <c r="K20" s="211">
        <v>0</v>
      </c>
      <c r="L20" s="211">
        <v>21</v>
      </c>
      <c r="M20" s="212">
        <v>-81.250540000000001</v>
      </c>
      <c r="N20" s="212">
        <v>28.983129999999999</v>
      </c>
      <c r="O20" s="211" t="s">
        <v>109</v>
      </c>
      <c r="P20" s="211" t="s">
        <v>59</v>
      </c>
      <c r="Q20" s="211" t="s">
        <v>232</v>
      </c>
      <c r="R20" s="212">
        <v>9.4</v>
      </c>
      <c r="S20" s="212">
        <v>10.39</v>
      </c>
      <c r="T20" s="211" t="s">
        <v>61</v>
      </c>
      <c r="U20" s="211"/>
      <c r="V20" s="211"/>
      <c r="W20" s="211"/>
      <c r="X20" s="211"/>
      <c r="Y20" s="211"/>
      <c r="Z20" s="211" t="s">
        <v>111</v>
      </c>
      <c r="AA20" s="211" t="s">
        <v>63</v>
      </c>
      <c r="AB20" s="211" t="s">
        <v>164</v>
      </c>
      <c r="AC20" s="211" t="s">
        <v>231</v>
      </c>
      <c r="AD20" s="211" t="s">
        <v>217</v>
      </c>
      <c r="AE20" s="211">
        <v>3</v>
      </c>
      <c r="AF20" s="211" t="s">
        <v>161</v>
      </c>
      <c r="AG20" s="211">
        <v>4</v>
      </c>
      <c r="AH20" s="211">
        <v>8140</v>
      </c>
      <c r="AI20" s="211">
        <v>8140</v>
      </c>
      <c r="AJ20" s="211">
        <v>544</v>
      </c>
      <c r="AK20" s="212">
        <v>0.11779973276900001</v>
      </c>
      <c r="AL20" s="213">
        <v>0</v>
      </c>
      <c r="AM20" s="214">
        <v>0</v>
      </c>
      <c r="AN20" s="214">
        <v>9.7782199999999992</v>
      </c>
      <c r="AO20" s="214">
        <v>1.4948600000000001</v>
      </c>
      <c r="AP20" s="214">
        <v>0</v>
      </c>
      <c r="AQ20" s="214">
        <v>0</v>
      </c>
      <c r="AR20" s="213">
        <v>0</v>
      </c>
      <c r="AS20" s="213">
        <v>0</v>
      </c>
      <c r="AT20" s="214">
        <v>0</v>
      </c>
      <c r="AU20" s="214">
        <v>0</v>
      </c>
    </row>
    <row r="21" spans="1:47" s="210" customFormat="1">
      <c r="A21" s="211">
        <v>43</v>
      </c>
      <c r="B21" s="211" t="s">
        <v>107</v>
      </c>
      <c r="C21" s="211" t="s">
        <v>233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57</v>
      </c>
      <c r="K21" s="211">
        <v>0</v>
      </c>
      <c r="L21" s="211">
        <v>21</v>
      </c>
      <c r="M21" s="212">
        <v>-81.250540000000001</v>
      </c>
      <c r="N21" s="212">
        <v>28.983129999999999</v>
      </c>
      <c r="O21" s="211" t="s">
        <v>109</v>
      </c>
      <c r="P21" s="211" t="s">
        <v>59</v>
      </c>
      <c r="Q21" s="211" t="s">
        <v>232</v>
      </c>
      <c r="R21" s="212">
        <v>9.4</v>
      </c>
      <c r="S21" s="212">
        <v>10.39</v>
      </c>
      <c r="T21" s="211" t="s">
        <v>61</v>
      </c>
      <c r="U21" s="211"/>
      <c r="V21" s="211"/>
      <c r="W21" s="211"/>
      <c r="X21" s="211"/>
      <c r="Y21" s="211"/>
      <c r="Z21" s="211" t="s">
        <v>111</v>
      </c>
      <c r="AA21" s="211" t="s">
        <v>63</v>
      </c>
      <c r="AB21" s="211" t="s">
        <v>164</v>
      </c>
      <c r="AC21" s="211" t="s">
        <v>231</v>
      </c>
      <c r="AD21" s="211" t="s">
        <v>217</v>
      </c>
      <c r="AE21" s="211">
        <v>3</v>
      </c>
      <c r="AF21" s="211" t="s">
        <v>171</v>
      </c>
      <c r="AG21" s="211">
        <v>10</v>
      </c>
      <c r="AH21" s="211">
        <v>3100</v>
      </c>
      <c r="AI21" s="211">
        <v>3100</v>
      </c>
      <c r="AJ21" s="211">
        <v>550</v>
      </c>
      <c r="AK21" s="212">
        <v>1.3934839502299999E-2</v>
      </c>
      <c r="AL21" s="213">
        <v>0</v>
      </c>
      <c r="AM21" s="214">
        <v>0</v>
      </c>
      <c r="AN21" s="214">
        <v>4.6187519999999997</v>
      </c>
      <c r="AO21" s="214">
        <v>0.163464</v>
      </c>
      <c r="AP21" s="214">
        <v>0</v>
      </c>
      <c r="AQ21" s="214">
        <v>0</v>
      </c>
      <c r="AR21" s="213">
        <v>0</v>
      </c>
      <c r="AS21" s="213">
        <v>0</v>
      </c>
      <c r="AT21" s="214">
        <v>0</v>
      </c>
      <c r="AU21" s="214">
        <v>0</v>
      </c>
    </row>
    <row r="22" spans="1:47" s="210" customFormat="1">
      <c r="A22" s="211">
        <v>43</v>
      </c>
      <c r="B22" s="211" t="s">
        <v>107</v>
      </c>
      <c r="C22" s="211" t="s">
        <v>233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57</v>
      </c>
      <c r="K22" s="211">
        <v>0</v>
      </c>
      <c r="L22" s="211">
        <v>21</v>
      </c>
      <c r="M22" s="212">
        <v>-81.250540000000001</v>
      </c>
      <c r="N22" s="212">
        <v>28.983129999999999</v>
      </c>
      <c r="O22" s="211" t="s">
        <v>109</v>
      </c>
      <c r="P22" s="211" t="s">
        <v>59</v>
      </c>
      <c r="Q22" s="211" t="s">
        <v>232</v>
      </c>
      <c r="R22" s="212">
        <v>9.4</v>
      </c>
      <c r="S22" s="212">
        <v>10.39</v>
      </c>
      <c r="T22" s="211" t="s">
        <v>61</v>
      </c>
      <c r="U22" s="211"/>
      <c r="V22" s="211"/>
      <c r="W22" s="211"/>
      <c r="X22" s="211"/>
      <c r="Y22" s="211"/>
      <c r="Z22" s="211" t="s">
        <v>111</v>
      </c>
      <c r="AA22" s="211" t="s">
        <v>63</v>
      </c>
      <c r="AB22" s="211" t="s">
        <v>164</v>
      </c>
      <c r="AC22" s="211" t="s">
        <v>231</v>
      </c>
      <c r="AD22" s="211" t="s">
        <v>217</v>
      </c>
      <c r="AE22" s="211">
        <v>3</v>
      </c>
      <c r="AF22" s="211" t="s">
        <v>171</v>
      </c>
      <c r="AG22" s="211">
        <v>10</v>
      </c>
      <c r="AH22" s="211">
        <v>3100</v>
      </c>
      <c r="AI22" s="211">
        <v>3100</v>
      </c>
      <c r="AJ22" s="211">
        <v>550</v>
      </c>
      <c r="AK22" s="212">
        <v>6.5492811194700004E-2</v>
      </c>
      <c r="AL22" s="213">
        <v>0</v>
      </c>
      <c r="AM22" s="214">
        <v>0</v>
      </c>
      <c r="AN22" s="214">
        <v>4.6187519999999997</v>
      </c>
      <c r="AO22" s="214">
        <v>0.163464</v>
      </c>
      <c r="AP22" s="214">
        <v>0</v>
      </c>
      <c r="AQ22" s="214">
        <v>0</v>
      </c>
      <c r="AR22" s="213">
        <v>0</v>
      </c>
      <c r="AS22" s="213">
        <v>0</v>
      </c>
      <c r="AT22" s="214">
        <v>0</v>
      </c>
      <c r="AU22" s="214">
        <v>0</v>
      </c>
    </row>
    <row r="23" spans="1:47" s="210" customFormat="1">
      <c r="A23" s="211">
        <v>43</v>
      </c>
      <c r="B23" s="211" t="s">
        <v>107</v>
      </c>
      <c r="C23" s="211" t="s">
        <v>233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57</v>
      </c>
      <c r="K23" s="211">
        <v>0</v>
      </c>
      <c r="L23" s="211">
        <v>21</v>
      </c>
      <c r="M23" s="212">
        <v>-81.250540000000001</v>
      </c>
      <c r="N23" s="212">
        <v>28.983129999999999</v>
      </c>
      <c r="O23" s="211" t="s">
        <v>109</v>
      </c>
      <c r="P23" s="211" t="s">
        <v>59</v>
      </c>
      <c r="Q23" s="211" t="s">
        <v>232</v>
      </c>
      <c r="R23" s="212">
        <v>9.4</v>
      </c>
      <c r="S23" s="212">
        <v>10.39</v>
      </c>
      <c r="T23" s="211" t="s">
        <v>61</v>
      </c>
      <c r="U23" s="211"/>
      <c r="V23" s="211"/>
      <c r="W23" s="211"/>
      <c r="X23" s="211"/>
      <c r="Y23" s="211"/>
      <c r="Z23" s="211" t="s">
        <v>111</v>
      </c>
      <c r="AA23" s="211" t="s">
        <v>63</v>
      </c>
      <c r="AB23" s="211" t="s">
        <v>164</v>
      </c>
      <c r="AC23" s="211" t="s">
        <v>231</v>
      </c>
      <c r="AD23" s="211" t="s">
        <v>217</v>
      </c>
      <c r="AE23" s="211">
        <v>3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544</v>
      </c>
      <c r="AK23" s="212">
        <v>4.0447760883199999E-2</v>
      </c>
      <c r="AL23" s="213">
        <v>0</v>
      </c>
      <c r="AM23" s="214">
        <v>0</v>
      </c>
      <c r="AN23" s="214">
        <v>9.7782199999999992</v>
      </c>
      <c r="AO23" s="214">
        <v>1.4948600000000001</v>
      </c>
      <c r="AP23" s="214">
        <v>0</v>
      </c>
      <c r="AQ23" s="214">
        <v>0</v>
      </c>
      <c r="AR23" s="213">
        <v>0</v>
      </c>
      <c r="AS23" s="213">
        <v>0</v>
      </c>
      <c r="AT23" s="214">
        <v>0</v>
      </c>
      <c r="AU23" s="214">
        <v>0</v>
      </c>
    </row>
    <row r="24" spans="1:47" s="210" customFormat="1">
      <c r="A24" s="211">
        <v>43</v>
      </c>
      <c r="B24" s="211" t="s">
        <v>107</v>
      </c>
      <c r="C24" s="211" t="s">
        <v>233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57</v>
      </c>
      <c r="K24" s="211">
        <v>0</v>
      </c>
      <c r="L24" s="211">
        <v>21</v>
      </c>
      <c r="M24" s="212">
        <v>-81.250540000000001</v>
      </c>
      <c r="N24" s="212">
        <v>28.983129999999999</v>
      </c>
      <c r="O24" s="211" t="s">
        <v>109</v>
      </c>
      <c r="P24" s="211" t="s">
        <v>59</v>
      </c>
      <c r="Q24" s="211" t="s">
        <v>232</v>
      </c>
      <c r="R24" s="212">
        <v>9.4</v>
      </c>
      <c r="S24" s="212">
        <v>10.39</v>
      </c>
      <c r="T24" s="211" t="s">
        <v>61</v>
      </c>
      <c r="U24" s="211"/>
      <c r="V24" s="211"/>
      <c r="W24" s="211"/>
      <c r="X24" s="211"/>
      <c r="Y24" s="211"/>
      <c r="Z24" s="211" t="s">
        <v>111</v>
      </c>
      <c r="AA24" s="211" t="s">
        <v>63</v>
      </c>
      <c r="AB24" s="211" t="s">
        <v>164</v>
      </c>
      <c r="AC24" s="211" t="s">
        <v>231</v>
      </c>
      <c r="AD24" s="211" t="s">
        <v>217</v>
      </c>
      <c r="AE24" s="211">
        <v>3</v>
      </c>
      <c r="AF24" s="211" t="s">
        <v>180</v>
      </c>
      <c r="AG24" s="211">
        <v>11</v>
      </c>
      <c r="AH24" s="211">
        <v>4110</v>
      </c>
      <c r="AI24" s="211">
        <v>4110</v>
      </c>
      <c r="AJ24" s="211">
        <v>551</v>
      </c>
      <c r="AK24" s="212">
        <v>4.7466014588599998E-5</v>
      </c>
      <c r="AL24" s="213">
        <v>0</v>
      </c>
      <c r="AM24" s="214">
        <v>0</v>
      </c>
      <c r="AN24" s="214">
        <v>4.2593800000000002</v>
      </c>
      <c r="AO24" s="214">
        <v>0.14995700000000001</v>
      </c>
      <c r="AP24" s="214">
        <v>0</v>
      </c>
      <c r="AQ24" s="214">
        <v>0</v>
      </c>
      <c r="AR24" s="213">
        <v>0</v>
      </c>
      <c r="AS24" s="213">
        <v>0</v>
      </c>
      <c r="AT24" s="214">
        <v>0</v>
      </c>
      <c r="AU24" s="214">
        <v>0</v>
      </c>
    </row>
    <row r="25" spans="1:47" s="210" customFormat="1">
      <c r="A25" s="211">
        <v>43</v>
      </c>
      <c r="B25" s="211" t="s">
        <v>107</v>
      </c>
      <c r="C25" s="211" t="s">
        <v>233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57</v>
      </c>
      <c r="K25" s="211">
        <v>0</v>
      </c>
      <c r="L25" s="211">
        <v>21</v>
      </c>
      <c r="M25" s="212">
        <v>-81.250540000000001</v>
      </c>
      <c r="N25" s="212">
        <v>28.983129999999999</v>
      </c>
      <c r="O25" s="211" t="s">
        <v>109</v>
      </c>
      <c r="P25" s="211" t="s">
        <v>59</v>
      </c>
      <c r="Q25" s="211" t="s">
        <v>232</v>
      </c>
      <c r="R25" s="212">
        <v>9.4</v>
      </c>
      <c r="S25" s="212">
        <v>10.39</v>
      </c>
      <c r="T25" s="211" t="s">
        <v>61</v>
      </c>
      <c r="U25" s="211"/>
      <c r="V25" s="211"/>
      <c r="W25" s="211"/>
      <c r="X25" s="211"/>
      <c r="Y25" s="211"/>
      <c r="Z25" s="211" t="s">
        <v>111</v>
      </c>
      <c r="AA25" s="211" t="s">
        <v>63</v>
      </c>
      <c r="AB25" s="211" t="s">
        <v>164</v>
      </c>
      <c r="AC25" s="211" t="s">
        <v>231</v>
      </c>
      <c r="AD25" s="211" t="s">
        <v>217</v>
      </c>
      <c r="AE25" s="211">
        <v>3</v>
      </c>
      <c r="AF25" s="211" t="s">
        <v>179</v>
      </c>
      <c r="AG25" s="211">
        <v>7</v>
      </c>
      <c r="AH25" s="211">
        <v>2110</v>
      </c>
      <c r="AI25" s="211">
        <v>2110</v>
      </c>
      <c r="AJ25" s="211">
        <v>547</v>
      </c>
      <c r="AK25" s="212">
        <v>4.8888897088300003E-3</v>
      </c>
      <c r="AL25" s="213">
        <v>0</v>
      </c>
      <c r="AM25" s="214">
        <v>0</v>
      </c>
      <c r="AN25" s="214">
        <v>7.3917159999999997</v>
      </c>
      <c r="AO25" s="214">
        <v>1.2547740000000001</v>
      </c>
      <c r="AP25" s="214">
        <v>0</v>
      </c>
      <c r="AQ25" s="214">
        <v>0</v>
      </c>
      <c r="AR25" s="213">
        <v>0</v>
      </c>
      <c r="AS25" s="213">
        <v>0</v>
      </c>
      <c r="AT25" s="214">
        <v>0</v>
      </c>
      <c r="AU25" s="214">
        <v>0</v>
      </c>
    </row>
    <row r="26" spans="1:47" s="210" customFormat="1">
      <c r="A26" s="211">
        <v>43</v>
      </c>
      <c r="B26" s="211" t="s">
        <v>107</v>
      </c>
      <c r="C26" s="211" t="s">
        <v>233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57</v>
      </c>
      <c r="K26" s="211">
        <v>0</v>
      </c>
      <c r="L26" s="211">
        <v>21</v>
      </c>
      <c r="M26" s="212">
        <v>-81.250540000000001</v>
      </c>
      <c r="N26" s="212">
        <v>28.983129999999999</v>
      </c>
      <c r="O26" s="211" t="s">
        <v>109</v>
      </c>
      <c r="P26" s="211" t="s">
        <v>59</v>
      </c>
      <c r="Q26" s="211" t="s">
        <v>232</v>
      </c>
      <c r="R26" s="212">
        <v>9.4</v>
      </c>
      <c r="S26" s="212">
        <v>10.39</v>
      </c>
      <c r="T26" s="211" t="s">
        <v>61</v>
      </c>
      <c r="U26" s="211"/>
      <c r="V26" s="211"/>
      <c r="W26" s="211"/>
      <c r="X26" s="211"/>
      <c r="Y26" s="211"/>
      <c r="Z26" s="211" t="s">
        <v>111</v>
      </c>
      <c r="AA26" s="211" t="s">
        <v>63</v>
      </c>
      <c r="AB26" s="211" t="s">
        <v>164</v>
      </c>
      <c r="AC26" s="211" t="s">
        <v>231</v>
      </c>
      <c r="AD26" s="211" t="s">
        <v>217</v>
      </c>
      <c r="AE26" s="211">
        <v>3</v>
      </c>
      <c r="AF26" s="211" t="s">
        <v>161</v>
      </c>
      <c r="AG26" s="211">
        <v>4</v>
      </c>
      <c r="AH26" s="211">
        <v>8140</v>
      </c>
      <c r="AI26" s="211">
        <v>8140</v>
      </c>
      <c r="AJ26" s="211">
        <v>544</v>
      </c>
      <c r="AK26" s="212">
        <v>0.326039052439</v>
      </c>
      <c r="AL26" s="213">
        <v>0</v>
      </c>
      <c r="AM26" s="214">
        <v>0</v>
      </c>
      <c r="AN26" s="214">
        <v>9.7782199999999992</v>
      </c>
      <c r="AO26" s="214">
        <v>1.4948600000000001</v>
      </c>
      <c r="AP26" s="214">
        <v>0</v>
      </c>
      <c r="AQ26" s="214">
        <v>0</v>
      </c>
      <c r="AR26" s="213">
        <v>0</v>
      </c>
      <c r="AS26" s="213">
        <v>0</v>
      </c>
      <c r="AT26" s="214">
        <v>0</v>
      </c>
      <c r="AU26" s="214">
        <v>0</v>
      </c>
    </row>
    <row r="27" spans="1:47" s="210" customFormat="1">
      <c r="A27" s="211">
        <v>43</v>
      </c>
      <c r="B27" s="211" t="s">
        <v>107</v>
      </c>
      <c r="C27" s="211" t="s">
        <v>233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57</v>
      </c>
      <c r="K27" s="211">
        <v>0</v>
      </c>
      <c r="L27" s="211">
        <v>21</v>
      </c>
      <c r="M27" s="212">
        <v>-81.250540000000001</v>
      </c>
      <c r="N27" s="212">
        <v>28.983129999999999</v>
      </c>
      <c r="O27" s="211" t="s">
        <v>109</v>
      </c>
      <c r="P27" s="211" t="s">
        <v>59</v>
      </c>
      <c r="Q27" s="211" t="s">
        <v>232</v>
      </c>
      <c r="R27" s="212">
        <v>9.4</v>
      </c>
      <c r="S27" s="212">
        <v>10.39</v>
      </c>
      <c r="T27" s="211" t="s">
        <v>61</v>
      </c>
      <c r="U27" s="211"/>
      <c r="V27" s="211"/>
      <c r="W27" s="211"/>
      <c r="X27" s="211"/>
      <c r="Y27" s="211"/>
      <c r="Z27" s="211" t="s">
        <v>111</v>
      </c>
      <c r="AA27" s="211" t="s">
        <v>63</v>
      </c>
      <c r="AB27" s="211" t="s">
        <v>164</v>
      </c>
      <c r="AC27" s="211" t="s">
        <v>231</v>
      </c>
      <c r="AD27" s="211" t="s">
        <v>217</v>
      </c>
      <c r="AE27" s="211">
        <v>3</v>
      </c>
      <c r="AF27" s="211" t="s">
        <v>180</v>
      </c>
      <c r="AG27" s="211">
        <v>11</v>
      </c>
      <c r="AH27" s="211">
        <v>4110</v>
      </c>
      <c r="AI27" s="211">
        <v>4110</v>
      </c>
      <c r="AJ27" s="211">
        <v>551</v>
      </c>
      <c r="AK27" s="212">
        <v>0.70994424106099996</v>
      </c>
      <c r="AL27" s="213">
        <v>0</v>
      </c>
      <c r="AM27" s="214">
        <v>0</v>
      </c>
      <c r="AN27" s="214">
        <v>4.2593800000000002</v>
      </c>
      <c r="AO27" s="214">
        <v>0.14995700000000001</v>
      </c>
      <c r="AP27" s="214">
        <v>0</v>
      </c>
      <c r="AQ27" s="214">
        <v>0</v>
      </c>
      <c r="AR27" s="213">
        <v>0</v>
      </c>
      <c r="AS27" s="213">
        <v>0</v>
      </c>
      <c r="AT27" s="214">
        <v>0</v>
      </c>
      <c r="AU27" s="214">
        <v>0</v>
      </c>
    </row>
    <row r="28" spans="1:47" s="210" customFormat="1">
      <c r="A28" s="211">
        <v>43</v>
      </c>
      <c r="B28" s="211" t="s">
        <v>107</v>
      </c>
      <c r="C28" s="211" t="s">
        <v>233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57</v>
      </c>
      <c r="K28" s="211">
        <v>0</v>
      </c>
      <c r="L28" s="211">
        <v>21</v>
      </c>
      <c r="M28" s="212">
        <v>-81.250540000000001</v>
      </c>
      <c r="N28" s="212">
        <v>28.983129999999999</v>
      </c>
      <c r="O28" s="211" t="s">
        <v>109</v>
      </c>
      <c r="P28" s="211" t="s">
        <v>59</v>
      </c>
      <c r="Q28" s="211" t="s">
        <v>232</v>
      </c>
      <c r="R28" s="212">
        <v>9.4</v>
      </c>
      <c r="S28" s="212">
        <v>10.39</v>
      </c>
      <c r="T28" s="211" t="s">
        <v>61</v>
      </c>
      <c r="U28" s="211"/>
      <c r="V28" s="211"/>
      <c r="W28" s="211"/>
      <c r="X28" s="211"/>
      <c r="Y28" s="211"/>
      <c r="Z28" s="211" t="s">
        <v>111</v>
      </c>
      <c r="AA28" s="211" t="s">
        <v>63</v>
      </c>
      <c r="AB28" s="211" t="s">
        <v>164</v>
      </c>
      <c r="AC28" s="211" t="s">
        <v>231</v>
      </c>
      <c r="AD28" s="211" t="s">
        <v>217</v>
      </c>
      <c r="AE28" s="211">
        <v>3</v>
      </c>
      <c r="AF28" s="211" t="s">
        <v>171</v>
      </c>
      <c r="AG28" s="211">
        <v>10</v>
      </c>
      <c r="AH28" s="211">
        <v>3100</v>
      </c>
      <c r="AI28" s="211">
        <v>3100</v>
      </c>
      <c r="AJ28" s="211">
        <v>550</v>
      </c>
      <c r="AK28" s="212">
        <v>0.19458342110400001</v>
      </c>
      <c r="AL28" s="213">
        <v>0</v>
      </c>
      <c r="AM28" s="214">
        <v>0</v>
      </c>
      <c r="AN28" s="214">
        <v>4.6187519999999997</v>
      </c>
      <c r="AO28" s="214">
        <v>0.163464</v>
      </c>
      <c r="AP28" s="214">
        <v>0</v>
      </c>
      <c r="AQ28" s="214">
        <v>0</v>
      </c>
      <c r="AR28" s="213">
        <v>0</v>
      </c>
      <c r="AS28" s="213">
        <v>0</v>
      </c>
      <c r="AT28" s="214">
        <v>0</v>
      </c>
      <c r="AU28" s="214">
        <v>0</v>
      </c>
    </row>
    <row r="29" spans="1:47" s="210" customFormat="1">
      <c r="A29" s="211">
        <v>43</v>
      </c>
      <c r="B29" s="211" t="s">
        <v>107</v>
      </c>
      <c r="C29" s="211" t="s">
        <v>233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57</v>
      </c>
      <c r="K29" s="211">
        <v>0</v>
      </c>
      <c r="L29" s="211">
        <v>21</v>
      </c>
      <c r="M29" s="212">
        <v>-81.250540000000001</v>
      </c>
      <c r="N29" s="212">
        <v>28.983129999999999</v>
      </c>
      <c r="O29" s="211" t="s">
        <v>109</v>
      </c>
      <c r="P29" s="211" t="s">
        <v>59</v>
      </c>
      <c r="Q29" s="211" t="s">
        <v>232</v>
      </c>
      <c r="R29" s="212">
        <v>9.4</v>
      </c>
      <c r="S29" s="212">
        <v>10.39</v>
      </c>
      <c r="T29" s="211" t="s">
        <v>61</v>
      </c>
      <c r="U29" s="211"/>
      <c r="V29" s="211"/>
      <c r="W29" s="211"/>
      <c r="X29" s="211"/>
      <c r="Y29" s="211"/>
      <c r="Z29" s="211" t="s">
        <v>111</v>
      </c>
      <c r="AA29" s="211" t="s">
        <v>63</v>
      </c>
      <c r="AB29" s="211" t="s">
        <v>164</v>
      </c>
      <c r="AC29" s="211" t="s">
        <v>231</v>
      </c>
      <c r="AD29" s="211" t="s">
        <v>217</v>
      </c>
      <c r="AE29" s="211">
        <v>3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544</v>
      </c>
      <c r="AK29" s="212">
        <v>1.5138147529199999</v>
      </c>
      <c r="AL29" s="213">
        <v>0</v>
      </c>
      <c r="AM29" s="214">
        <v>0</v>
      </c>
      <c r="AN29" s="214">
        <v>9.7782199999999992</v>
      </c>
      <c r="AO29" s="214">
        <v>1.4948600000000001</v>
      </c>
      <c r="AP29" s="214">
        <v>0</v>
      </c>
      <c r="AQ29" s="214">
        <v>0</v>
      </c>
      <c r="AR29" s="213">
        <v>0</v>
      </c>
      <c r="AS29" s="213">
        <v>0</v>
      </c>
      <c r="AT29" s="214">
        <v>0</v>
      </c>
      <c r="AU29" s="214">
        <v>0</v>
      </c>
    </row>
    <row r="30" spans="1:47" s="210" customFormat="1">
      <c r="A30" s="211">
        <v>43</v>
      </c>
      <c r="B30" s="211" t="s">
        <v>107</v>
      </c>
      <c r="C30" s="211" t="s">
        <v>233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57</v>
      </c>
      <c r="K30" s="211">
        <v>0</v>
      </c>
      <c r="L30" s="211">
        <v>21</v>
      </c>
      <c r="M30" s="212">
        <v>-81.250540000000001</v>
      </c>
      <c r="N30" s="212">
        <v>28.983129999999999</v>
      </c>
      <c r="O30" s="211" t="s">
        <v>109</v>
      </c>
      <c r="P30" s="211" t="s">
        <v>59</v>
      </c>
      <c r="Q30" s="211" t="s">
        <v>232</v>
      </c>
      <c r="R30" s="212">
        <v>9.4</v>
      </c>
      <c r="S30" s="212">
        <v>10.39</v>
      </c>
      <c r="T30" s="211" t="s">
        <v>61</v>
      </c>
      <c r="U30" s="211"/>
      <c r="V30" s="211"/>
      <c r="W30" s="211"/>
      <c r="X30" s="211"/>
      <c r="Y30" s="211"/>
      <c r="Z30" s="211" t="s">
        <v>111</v>
      </c>
      <c r="AA30" s="211" t="s">
        <v>63</v>
      </c>
      <c r="AB30" s="211" t="s">
        <v>164</v>
      </c>
      <c r="AC30" s="211" t="s">
        <v>231</v>
      </c>
      <c r="AD30" s="211" t="s">
        <v>217</v>
      </c>
      <c r="AE30" s="211">
        <v>3</v>
      </c>
      <c r="AF30" s="211" t="s">
        <v>180</v>
      </c>
      <c r="AG30" s="211">
        <v>11</v>
      </c>
      <c r="AH30" s="211">
        <v>4110</v>
      </c>
      <c r="AI30" s="211">
        <v>4110</v>
      </c>
      <c r="AJ30" s="211">
        <v>551</v>
      </c>
      <c r="AK30" s="212">
        <v>1.1257793958</v>
      </c>
      <c r="AL30" s="213">
        <v>0</v>
      </c>
      <c r="AM30" s="214">
        <v>0</v>
      </c>
      <c r="AN30" s="214">
        <v>4.2593800000000002</v>
      </c>
      <c r="AO30" s="214">
        <v>0.14995700000000001</v>
      </c>
      <c r="AP30" s="214">
        <v>0</v>
      </c>
      <c r="AQ30" s="214">
        <v>0</v>
      </c>
      <c r="AR30" s="213">
        <v>0</v>
      </c>
      <c r="AS30" s="213">
        <v>0</v>
      </c>
      <c r="AT30" s="214">
        <v>0</v>
      </c>
      <c r="AU30" s="214">
        <v>0</v>
      </c>
    </row>
    <row r="31" spans="1:47" s="210" customFormat="1">
      <c r="A31" s="211">
        <v>43</v>
      </c>
      <c r="B31" s="211" t="s">
        <v>107</v>
      </c>
      <c r="C31" s="211" t="s">
        <v>233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57</v>
      </c>
      <c r="K31" s="211">
        <v>0</v>
      </c>
      <c r="L31" s="211">
        <v>21</v>
      </c>
      <c r="M31" s="212">
        <v>-81.250540000000001</v>
      </c>
      <c r="N31" s="212">
        <v>28.983129999999999</v>
      </c>
      <c r="O31" s="211" t="s">
        <v>109</v>
      </c>
      <c r="P31" s="211" t="s">
        <v>59</v>
      </c>
      <c r="Q31" s="211" t="s">
        <v>232</v>
      </c>
      <c r="R31" s="212">
        <v>9.4</v>
      </c>
      <c r="S31" s="212">
        <v>10.39</v>
      </c>
      <c r="T31" s="211" t="s">
        <v>61</v>
      </c>
      <c r="U31" s="211"/>
      <c r="V31" s="211"/>
      <c r="W31" s="211"/>
      <c r="X31" s="211"/>
      <c r="Y31" s="211"/>
      <c r="Z31" s="211" t="s">
        <v>111</v>
      </c>
      <c r="AA31" s="211" t="s">
        <v>63</v>
      </c>
      <c r="AB31" s="211" t="s">
        <v>164</v>
      </c>
      <c r="AC31" s="211" t="s">
        <v>231</v>
      </c>
      <c r="AD31" s="211" t="s">
        <v>217</v>
      </c>
      <c r="AE31" s="211">
        <v>3</v>
      </c>
      <c r="AF31" s="211" t="s">
        <v>180</v>
      </c>
      <c r="AG31" s="211">
        <v>11</v>
      </c>
      <c r="AH31" s="211">
        <v>4110</v>
      </c>
      <c r="AI31" s="211">
        <v>4110</v>
      </c>
      <c r="AJ31" s="211">
        <v>551</v>
      </c>
      <c r="AK31" s="212">
        <v>0.41899379143400001</v>
      </c>
      <c r="AL31" s="213">
        <v>0</v>
      </c>
      <c r="AM31" s="214">
        <v>0</v>
      </c>
      <c r="AN31" s="214">
        <v>4.2593800000000002</v>
      </c>
      <c r="AO31" s="214">
        <v>0.14995700000000001</v>
      </c>
      <c r="AP31" s="214">
        <v>0</v>
      </c>
      <c r="AQ31" s="214">
        <v>0</v>
      </c>
      <c r="AR31" s="213">
        <v>0</v>
      </c>
      <c r="AS31" s="213">
        <v>0</v>
      </c>
      <c r="AT31" s="214">
        <v>0</v>
      </c>
      <c r="AU31" s="214">
        <v>0</v>
      </c>
    </row>
    <row r="32" spans="1:47" s="210" customFormat="1">
      <c r="A32" s="211">
        <v>43</v>
      </c>
      <c r="B32" s="211" t="s">
        <v>107</v>
      </c>
      <c r="C32" s="211" t="s">
        <v>233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57</v>
      </c>
      <c r="K32" s="211">
        <v>0</v>
      </c>
      <c r="L32" s="211">
        <v>21</v>
      </c>
      <c r="M32" s="212">
        <v>-81.250540000000001</v>
      </c>
      <c r="N32" s="212">
        <v>28.983129999999999</v>
      </c>
      <c r="O32" s="211" t="s">
        <v>109</v>
      </c>
      <c r="P32" s="211" t="s">
        <v>59</v>
      </c>
      <c r="Q32" s="211" t="s">
        <v>232</v>
      </c>
      <c r="R32" s="212">
        <v>9.4</v>
      </c>
      <c r="S32" s="212">
        <v>10.39</v>
      </c>
      <c r="T32" s="211" t="s">
        <v>61</v>
      </c>
      <c r="U32" s="211"/>
      <c r="V32" s="211"/>
      <c r="W32" s="211"/>
      <c r="X32" s="211"/>
      <c r="Y32" s="211"/>
      <c r="Z32" s="211" t="s">
        <v>111</v>
      </c>
      <c r="AA32" s="211" t="s">
        <v>63</v>
      </c>
      <c r="AB32" s="211" t="s">
        <v>164</v>
      </c>
      <c r="AC32" s="211" t="s">
        <v>231</v>
      </c>
      <c r="AD32" s="211" t="s">
        <v>217</v>
      </c>
      <c r="AE32" s="211">
        <v>3</v>
      </c>
      <c r="AF32" s="211" t="s">
        <v>161</v>
      </c>
      <c r="AG32" s="211">
        <v>4</v>
      </c>
      <c r="AH32" s="211">
        <v>8140</v>
      </c>
      <c r="AI32" s="211">
        <v>8140</v>
      </c>
      <c r="AJ32" s="211">
        <v>544</v>
      </c>
      <c r="AK32" s="212">
        <v>4.8238840888599997E-3</v>
      </c>
      <c r="AL32" s="213">
        <v>0</v>
      </c>
      <c r="AM32" s="214">
        <v>0</v>
      </c>
      <c r="AN32" s="214">
        <v>9.7782199999999992</v>
      </c>
      <c r="AO32" s="214">
        <v>1.4948600000000001</v>
      </c>
      <c r="AP32" s="214">
        <v>0</v>
      </c>
      <c r="AQ32" s="214">
        <v>0</v>
      </c>
      <c r="AR32" s="213">
        <v>0</v>
      </c>
      <c r="AS32" s="213">
        <v>0</v>
      </c>
      <c r="AT32" s="214">
        <v>0</v>
      </c>
      <c r="AU32" s="214">
        <v>0</v>
      </c>
    </row>
    <row r="33" spans="46:47">
      <c r="AT33" s="214">
        <f>SUM(AT2:AT32)</f>
        <v>0</v>
      </c>
      <c r="AU33" s="214">
        <f>SUM(AU2:AU32)</f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U36"/>
  <sheetViews>
    <sheetView topLeftCell="X1" workbookViewId="0">
      <selection activeCell="AT36" sqref="AT36:AU36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16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44</v>
      </c>
      <c r="B2" s="211" t="s">
        <v>107</v>
      </c>
      <c r="C2" s="211" t="s">
        <v>236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21</v>
      </c>
      <c r="M2" s="212">
        <v>-81.246629999999996</v>
      </c>
      <c r="N2" s="212">
        <v>28.985749999999999</v>
      </c>
      <c r="O2" s="211" t="s">
        <v>109</v>
      </c>
      <c r="P2" s="211" t="s">
        <v>59</v>
      </c>
      <c r="Q2" s="211" t="s">
        <v>235</v>
      </c>
      <c r="R2" s="212">
        <v>30.02</v>
      </c>
      <c r="S2" s="212">
        <v>13.02</v>
      </c>
      <c r="T2" s="211" t="s">
        <v>61</v>
      </c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234</v>
      </c>
      <c r="AD2" s="211" t="s">
        <v>217</v>
      </c>
      <c r="AE2" s="211">
        <v>3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544</v>
      </c>
      <c r="AK2" s="212">
        <v>7.0508881992800001</v>
      </c>
      <c r="AL2" s="213">
        <v>0</v>
      </c>
      <c r="AM2" s="214">
        <v>0</v>
      </c>
      <c r="AN2" s="214">
        <v>9.7782199999999992</v>
      </c>
      <c r="AO2" s="214">
        <v>1.4948600000000001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44</v>
      </c>
      <c r="B3" s="211" t="s">
        <v>107</v>
      </c>
      <c r="C3" s="211" t="s">
        <v>236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21</v>
      </c>
      <c r="M3" s="212">
        <v>-81.246629999999996</v>
      </c>
      <c r="N3" s="212">
        <v>28.985749999999999</v>
      </c>
      <c r="O3" s="211" t="s">
        <v>109</v>
      </c>
      <c r="P3" s="211" t="s">
        <v>59</v>
      </c>
      <c r="Q3" s="211" t="s">
        <v>235</v>
      </c>
      <c r="R3" s="212">
        <v>30.02</v>
      </c>
      <c r="S3" s="212">
        <v>13.02</v>
      </c>
      <c r="T3" s="211" t="s">
        <v>61</v>
      </c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234</v>
      </c>
      <c r="AD3" s="211" t="s">
        <v>217</v>
      </c>
      <c r="AE3" s="211">
        <v>3</v>
      </c>
      <c r="AF3" s="211" t="s">
        <v>189</v>
      </c>
      <c r="AG3" s="211">
        <v>2</v>
      </c>
      <c r="AH3" s="211">
        <v>1200</v>
      </c>
      <c r="AI3" s="211">
        <v>1200</v>
      </c>
      <c r="AJ3" s="211">
        <v>542</v>
      </c>
      <c r="AK3" s="212">
        <v>5.5531314212799998E-2</v>
      </c>
      <c r="AL3" s="213">
        <v>0</v>
      </c>
      <c r="AM3" s="214">
        <v>0</v>
      </c>
      <c r="AN3" s="214">
        <v>7.9740570000000002</v>
      </c>
      <c r="AO3" s="214">
        <v>1.325288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44</v>
      </c>
      <c r="B4" s="211" t="s">
        <v>107</v>
      </c>
      <c r="C4" s="211" t="s">
        <v>236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21</v>
      </c>
      <c r="M4" s="212">
        <v>-81.246629999999996</v>
      </c>
      <c r="N4" s="212">
        <v>28.985749999999999</v>
      </c>
      <c r="O4" s="211" t="s">
        <v>109</v>
      </c>
      <c r="P4" s="211" t="s">
        <v>59</v>
      </c>
      <c r="Q4" s="211" t="s">
        <v>235</v>
      </c>
      <c r="R4" s="212">
        <v>30.02</v>
      </c>
      <c r="S4" s="212">
        <v>13.02</v>
      </c>
      <c r="T4" s="211" t="s">
        <v>61</v>
      </c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234</v>
      </c>
      <c r="AD4" s="211" t="s">
        <v>217</v>
      </c>
      <c r="AE4" s="211">
        <v>3</v>
      </c>
      <c r="AF4" s="211" t="s">
        <v>237</v>
      </c>
      <c r="AG4" s="211">
        <v>8</v>
      </c>
      <c r="AH4" s="211">
        <v>2430</v>
      </c>
      <c r="AI4" s="211">
        <v>2430</v>
      </c>
      <c r="AJ4" s="211">
        <v>548</v>
      </c>
      <c r="AK4" s="212">
        <v>0.40144045328799999</v>
      </c>
      <c r="AL4" s="213">
        <v>0</v>
      </c>
      <c r="AM4" s="214">
        <v>0</v>
      </c>
      <c r="AN4" s="214">
        <v>9.5008689999999998</v>
      </c>
      <c r="AO4" s="214">
        <v>1.6986330000000001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44</v>
      </c>
      <c r="B5" s="211" t="s">
        <v>107</v>
      </c>
      <c r="C5" s="211" t="s">
        <v>236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21</v>
      </c>
      <c r="M5" s="212">
        <v>-81.246629999999996</v>
      </c>
      <c r="N5" s="212">
        <v>28.985749999999999</v>
      </c>
      <c r="O5" s="211" t="s">
        <v>109</v>
      </c>
      <c r="P5" s="211" t="s">
        <v>59</v>
      </c>
      <c r="Q5" s="211" t="s">
        <v>235</v>
      </c>
      <c r="R5" s="212">
        <v>30.02</v>
      </c>
      <c r="S5" s="212">
        <v>13.02</v>
      </c>
      <c r="T5" s="211" t="s">
        <v>61</v>
      </c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234</v>
      </c>
      <c r="AD5" s="211" t="s">
        <v>217</v>
      </c>
      <c r="AE5" s="211">
        <v>3</v>
      </c>
      <c r="AF5" s="211" t="s">
        <v>188</v>
      </c>
      <c r="AG5" s="211">
        <v>1</v>
      </c>
      <c r="AH5" s="211">
        <v>1100</v>
      </c>
      <c r="AI5" s="211">
        <v>1100</v>
      </c>
      <c r="AJ5" s="211">
        <v>541</v>
      </c>
      <c r="AK5" s="212">
        <v>0.56686519854499995</v>
      </c>
      <c r="AL5" s="213">
        <v>0</v>
      </c>
      <c r="AM5" s="214">
        <v>0</v>
      </c>
      <c r="AN5" s="214">
        <v>4.7747520000000003</v>
      </c>
      <c r="AO5" s="214">
        <v>0.83717600000000003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44</v>
      </c>
      <c r="B6" s="211" t="s">
        <v>107</v>
      </c>
      <c r="C6" s="211" t="s">
        <v>236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21</v>
      </c>
      <c r="M6" s="212">
        <v>-81.246629999999996</v>
      </c>
      <c r="N6" s="212">
        <v>28.985749999999999</v>
      </c>
      <c r="O6" s="211" t="s">
        <v>109</v>
      </c>
      <c r="P6" s="211" t="s">
        <v>59</v>
      </c>
      <c r="Q6" s="211" t="s">
        <v>235</v>
      </c>
      <c r="R6" s="212">
        <v>30.02</v>
      </c>
      <c r="S6" s="212">
        <v>13.02</v>
      </c>
      <c r="T6" s="211" t="s">
        <v>61</v>
      </c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234</v>
      </c>
      <c r="AD6" s="211" t="s">
        <v>217</v>
      </c>
      <c r="AE6" s="211">
        <v>3</v>
      </c>
      <c r="AF6" s="211" t="s">
        <v>171</v>
      </c>
      <c r="AG6" s="211">
        <v>10</v>
      </c>
      <c r="AH6" s="211">
        <v>3200</v>
      </c>
      <c r="AI6" s="211">
        <v>3200</v>
      </c>
      <c r="AJ6" s="211">
        <v>550</v>
      </c>
      <c r="AK6" s="212">
        <v>0.202808081256</v>
      </c>
      <c r="AL6" s="213">
        <v>0</v>
      </c>
      <c r="AM6" s="214">
        <v>0</v>
      </c>
      <c r="AN6" s="214">
        <v>4.6187519999999997</v>
      </c>
      <c r="AO6" s="214">
        <v>0.163464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44</v>
      </c>
      <c r="B7" s="211" t="s">
        <v>107</v>
      </c>
      <c r="C7" s="211" t="s">
        <v>236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21</v>
      </c>
      <c r="M7" s="212">
        <v>-81.246629999999996</v>
      </c>
      <c r="N7" s="212">
        <v>28.985749999999999</v>
      </c>
      <c r="O7" s="211" t="s">
        <v>109</v>
      </c>
      <c r="P7" s="211" t="s">
        <v>59</v>
      </c>
      <c r="Q7" s="211" t="s">
        <v>235</v>
      </c>
      <c r="R7" s="212">
        <v>30.02</v>
      </c>
      <c r="S7" s="212">
        <v>13.02</v>
      </c>
      <c r="T7" s="211" t="s">
        <v>61</v>
      </c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234</v>
      </c>
      <c r="AD7" s="211" t="s">
        <v>217</v>
      </c>
      <c r="AE7" s="211">
        <v>3</v>
      </c>
      <c r="AF7" s="211" t="s">
        <v>180</v>
      </c>
      <c r="AG7" s="211">
        <v>11</v>
      </c>
      <c r="AH7" s="211">
        <v>4340</v>
      </c>
      <c r="AI7" s="211">
        <v>4340</v>
      </c>
      <c r="AJ7" s="211">
        <v>551</v>
      </c>
      <c r="AK7" s="212">
        <v>0.33781453245699999</v>
      </c>
      <c r="AL7" s="213">
        <v>0</v>
      </c>
      <c r="AM7" s="214">
        <v>0</v>
      </c>
      <c r="AN7" s="214">
        <v>4.2593800000000002</v>
      </c>
      <c r="AO7" s="214">
        <v>0.14995700000000001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44</v>
      </c>
      <c r="B8" s="211" t="s">
        <v>107</v>
      </c>
      <c r="C8" s="211" t="s">
        <v>236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21</v>
      </c>
      <c r="M8" s="212">
        <v>-81.246629999999996</v>
      </c>
      <c r="N8" s="212">
        <v>28.985749999999999</v>
      </c>
      <c r="O8" s="211" t="s">
        <v>109</v>
      </c>
      <c r="P8" s="211" t="s">
        <v>59</v>
      </c>
      <c r="Q8" s="211" t="s">
        <v>235</v>
      </c>
      <c r="R8" s="212">
        <v>30.02</v>
      </c>
      <c r="S8" s="212">
        <v>13.02</v>
      </c>
      <c r="T8" s="211" t="s">
        <v>61</v>
      </c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234</v>
      </c>
      <c r="AD8" s="211" t="s">
        <v>217</v>
      </c>
      <c r="AE8" s="211">
        <v>3</v>
      </c>
      <c r="AF8" s="211" t="s">
        <v>180</v>
      </c>
      <c r="AG8" s="211">
        <v>11</v>
      </c>
      <c r="AH8" s="211">
        <v>4340</v>
      </c>
      <c r="AI8" s="211">
        <v>4340</v>
      </c>
      <c r="AJ8" s="211">
        <v>551</v>
      </c>
      <c r="AK8" s="212">
        <v>2.9424891783999998</v>
      </c>
      <c r="AL8" s="213">
        <v>0</v>
      </c>
      <c r="AM8" s="214">
        <v>0</v>
      </c>
      <c r="AN8" s="214">
        <v>4.2593800000000002</v>
      </c>
      <c r="AO8" s="214">
        <v>0.14995700000000001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44</v>
      </c>
      <c r="B9" s="211" t="s">
        <v>107</v>
      </c>
      <c r="C9" s="211" t="s">
        <v>236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21</v>
      </c>
      <c r="M9" s="212">
        <v>-81.246629999999996</v>
      </c>
      <c r="N9" s="212">
        <v>28.985749999999999</v>
      </c>
      <c r="O9" s="211" t="s">
        <v>109</v>
      </c>
      <c r="P9" s="211" t="s">
        <v>59</v>
      </c>
      <c r="Q9" s="211" t="s">
        <v>235</v>
      </c>
      <c r="R9" s="212">
        <v>30.02</v>
      </c>
      <c r="S9" s="212">
        <v>13.02</v>
      </c>
      <c r="T9" s="211" t="s">
        <v>61</v>
      </c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234</v>
      </c>
      <c r="AD9" s="211" t="s">
        <v>217</v>
      </c>
      <c r="AE9" s="211">
        <v>3</v>
      </c>
      <c r="AF9" s="211" t="s">
        <v>171</v>
      </c>
      <c r="AG9" s="211">
        <v>10</v>
      </c>
      <c r="AH9" s="211">
        <v>3100</v>
      </c>
      <c r="AI9" s="211">
        <v>3100</v>
      </c>
      <c r="AJ9" s="211">
        <v>550</v>
      </c>
      <c r="AK9" s="212">
        <v>3.29907395588</v>
      </c>
      <c r="AL9" s="213">
        <v>0</v>
      </c>
      <c r="AM9" s="214">
        <v>0</v>
      </c>
      <c r="AN9" s="214">
        <v>4.6187519999999997</v>
      </c>
      <c r="AO9" s="214">
        <v>0.163464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 s="210" customFormat="1">
      <c r="A10" s="211">
        <v>44</v>
      </c>
      <c r="B10" s="211" t="s">
        <v>107</v>
      </c>
      <c r="C10" s="211" t="s">
        <v>236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21</v>
      </c>
      <c r="M10" s="212">
        <v>-81.246629999999996</v>
      </c>
      <c r="N10" s="212">
        <v>28.985749999999999</v>
      </c>
      <c r="O10" s="211" t="s">
        <v>109</v>
      </c>
      <c r="P10" s="211" t="s">
        <v>59</v>
      </c>
      <c r="Q10" s="211" t="s">
        <v>235</v>
      </c>
      <c r="R10" s="212">
        <v>30.02</v>
      </c>
      <c r="S10" s="212">
        <v>13.02</v>
      </c>
      <c r="T10" s="211" t="s">
        <v>61</v>
      </c>
      <c r="U10" s="211"/>
      <c r="V10" s="211"/>
      <c r="W10" s="211"/>
      <c r="X10" s="211"/>
      <c r="Y10" s="211"/>
      <c r="Z10" s="211" t="s">
        <v>111</v>
      </c>
      <c r="AA10" s="211" t="s">
        <v>63</v>
      </c>
      <c r="AB10" s="211" t="s">
        <v>164</v>
      </c>
      <c r="AC10" s="211" t="s">
        <v>234</v>
      </c>
      <c r="AD10" s="211" t="s">
        <v>217</v>
      </c>
      <c r="AE10" s="211">
        <v>3</v>
      </c>
      <c r="AF10" s="211" t="s">
        <v>171</v>
      </c>
      <c r="AG10" s="211">
        <v>10</v>
      </c>
      <c r="AH10" s="211">
        <v>3100</v>
      </c>
      <c r="AI10" s="211">
        <v>3100</v>
      </c>
      <c r="AJ10" s="211">
        <v>550</v>
      </c>
      <c r="AK10" s="212">
        <v>3.8186700282499998E-4</v>
      </c>
      <c r="AL10" s="213">
        <v>0</v>
      </c>
      <c r="AM10" s="214">
        <v>0</v>
      </c>
      <c r="AN10" s="214">
        <v>4.6187519999999997</v>
      </c>
      <c r="AO10" s="214">
        <v>0.163464</v>
      </c>
      <c r="AP10" s="214">
        <v>0</v>
      </c>
      <c r="AQ10" s="214">
        <v>0</v>
      </c>
      <c r="AR10" s="213">
        <v>0</v>
      </c>
      <c r="AS10" s="213">
        <v>0</v>
      </c>
      <c r="AT10" s="214">
        <v>0</v>
      </c>
      <c r="AU10" s="214">
        <v>0</v>
      </c>
    </row>
    <row r="11" spans="1:47" s="210" customFormat="1">
      <c r="A11" s="211">
        <v>44</v>
      </c>
      <c r="B11" s="211" t="s">
        <v>107</v>
      </c>
      <c r="C11" s="211" t="s">
        <v>236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21</v>
      </c>
      <c r="M11" s="212">
        <v>-81.246629999999996</v>
      </c>
      <c r="N11" s="212">
        <v>28.985749999999999</v>
      </c>
      <c r="O11" s="211" t="s">
        <v>109</v>
      </c>
      <c r="P11" s="211" t="s">
        <v>59</v>
      </c>
      <c r="Q11" s="211" t="s">
        <v>235</v>
      </c>
      <c r="R11" s="212">
        <v>30.02</v>
      </c>
      <c r="S11" s="212">
        <v>13.02</v>
      </c>
      <c r="T11" s="211" t="s">
        <v>61</v>
      </c>
      <c r="U11" s="211"/>
      <c r="V11" s="211"/>
      <c r="W11" s="211"/>
      <c r="X11" s="211"/>
      <c r="Y11" s="211"/>
      <c r="Z11" s="211" t="s">
        <v>111</v>
      </c>
      <c r="AA11" s="211" t="s">
        <v>63</v>
      </c>
      <c r="AB11" s="211" t="s">
        <v>164</v>
      </c>
      <c r="AC11" s="211" t="s">
        <v>234</v>
      </c>
      <c r="AD11" s="211" t="s">
        <v>217</v>
      </c>
      <c r="AE11" s="211">
        <v>3</v>
      </c>
      <c r="AF11" s="211" t="s">
        <v>161</v>
      </c>
      <c r="AG11" s="211">
        <v>4</v>
      </c>
      <c r="AH11" s="211">
        <v>8140</v>
      </c>
      <c r="AI11" s="211">
        <v>8140</v>
      </c>
      <c r="AJ11" s="211">
        <v>544</v>
      </c>
      <c r="AK11" s="212">
        <v>2.16613358644</v>
      </c>
      <c r="AL11" s="213">
        <v>0</v>
      </c>
      <c r="AM11" s="214">
        <v>0</v>
      </c>
      <c r="AN11" s="214">
        <v>9.7782199999999992</v>
      </c>
      <c r="AO11" s="214">
        <v>1.4948600000000001</v>
      </c>
      <c r="AP11" s="214">
        <v>0</v>
      </c>
      <c r="AQ11" s="214">
        <v>0</v>
      </c>
      <c r="AR11" s="213">
        <v>0</v>
      </c>
      <c r="AS11" s="213">
        <v>0</v>
      </c>
      <c r="AT11" s="214">
        <v>0</v>
      </c>
      <c r="AU11" s="214">
        <v>0</v>
      </c>
    </row>
    <row r="12" spans="1:47" s="210" customFormat="1">
      <c r="A12" s="211">
        <v>44</v>
      </c>
      <c r="B12" s="211" t="s">
        <v>107</v>
      </c>
      <c r="C12" s="211" t="s">
        <v>236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57</v>
      </c>
      <c r="K12" s="211">
        <v>0</v>
      </c>
      <c r="L12" s="211">
        <v>21</v>
      </c>
      <c r="M12" s="212">
        <v>-81.246629999999996</v>
      </c>
      <c r="N12" s="212">
        <v>28.985749999999999</v>
      </c>
      <c r="O12" s="211" t="s">
        <v>109</v>
      </c>
      <c r="P12" s="211" t="s">
        <v>59</v>
      </c>
      <c r="Q12" s="211" t="s">
        <v>235</v>
      </c>
      <c r="R12" s="212">
        <v>30.02</v>
      </c>
      <c r="S12" s="212">
        <v>13.02</v>
      </c>
      <c r="T12" s="211" t="s">
        <v>61</v>
      </c>
      <c r="U12" s="211"/>
      <c r="V12" s="211"/>
      <c r="W12" s="211"/>
      <c r="X12" s="211"/>
      <c r="Y12" s="211"/>
      <c r="Z12" s="211" t="s">
        <v>111</v>
      </c>
      <c r="AA12" s="211" t="s">
        <v>63</v>
      </c>
      <c r="AB12" s="211" t="s">
        <v>164</v>
      </c>
      <c r="AC12" s="211" t="s">
        <v>234</v>
      </c>
      <c r="AD12" s="211" t="s">
        <v>217</v>
      </c>
      <c r="AE12" s="211">
        <v>3</v>
      </c>
      <c r="AF12" s="211" t="s">
        <v>189</v>
      </c>
      <c r="AG12" s="211">
        <v>2</v>
      </c>
      <c r="AH12" s="211">
        <v>1200</v>
      </c>
      <c r="AI12" s="211">
        <v>1200</v>
      </c>
      <c r="AJ12" s="211">
        <v>542</v>
      </c>
      <c r="AK12" s="212">
        <v>4.8613690553499997E-2</v>
      </c>
      <c r="AL12" s="213">
        <v>0</v>
      </c>
      <c r="AM12" s="214">
        <v>0</v>
      </c>
      <c r="AN12" s="214">
        <v>7.9740570000000002</v>
      </c>
      <c r="AO12" s="214">
        <v>1.325288</v>
      </c>
      <c r="AP12" s="214">
        <v>0</v>
      </c>
      <c r="AQ12" s="214">
        <v>0</v>
      </c>
      <c r="AR12" s="213">
        <v>0</v>
      </c>
      <c r="AS12" s="213">
        <v>0</v>
      </c>
      <c r="AT12" s="214">
        <v>0</v>
      </c>
      <c r="AU12" s="214">
        <v>0</v>
      </c>
    </row>
    <row r="13" spans="1:47" s="210" customFormat="1">
      <c r="A13" s="211">
        <v>44</v>
      </c>
      <c r="B13" s="211" t="s">
        <v>107</v>
      </c>
      <c r="C13" s="211" t="s">
        <v>236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57</v>
      </c>
      <c r="K13" s="211">
        <v>0</v>
      </c>
      <c r="L13" s="211">
        <v>21</v>
      </c>
      <c r="M13" s="212">
        <v>-81.246629999999996</v>
      </c>
      <c r="N13" s="212">
        <v>28.985749999999999</v>
      </c>
      <c r="O13" s="211" t="s">
        <v>109</v>
      </c>
      <c r="P13" s="211" t="s">
        <v>59</v>
      </c>
      <c r="Q13" s="211" t="s">
        <v>235</v>
      </c>
      <c r="R13" s="212">
        <v>30.02</v>
      </c>
      <c r="S13" s="212">
        <v>13.02</v>
      </c>
      <c r="T13" s="211" t="s">
        <v>61</v>
      </c>
      <c r="U13" s="211"/>
      <c r="V13" s="211"/>
      <c r="W13" s="211"/>
      <c r="X13" s="211"/>
      <c r="Y13" s="211"/>
      <c r="Z13" s="211" t="s">
        <v>111</v>
      </c>
      <c r="AA13" s="211" t="s">
        <v>63</v>
      </c>
      <c r="AB13" s="211" t="s">
        <v>164</v>
      </c>
      <c r="AC13" s="211" t="s">
        <v>234</v>
      </c>
      <c r="AD13" s="211" t="s">
        <v>217</v>
      </c>
      <c r="AE13" s="211">
        <v>3</v>
      </c>
      <c r="AF13" s="211" t="s">
        <v>180</v>
      </c>
      <c r="AG13" s="211">
        <v>11</v>
      </c>
      <c r="AH13" s="211">
        <v>4340</v>
      </c>
      <c r="AI13" s="211">
        <v>4340</v>
      </c>
      <c r="AJ13" s="211">
        <v>551</v>
      </c>
      <c r="AK13" s="212">
        <v>2.3669592511300001E-3</v>
      </c>
      <c r="AL13" s="213">
        <v>0</v>
      </c>
      <c r="AM13" s="214">
        <v>0</v>
      </c>
      <c r="AN13" s="214">
        <v>4.2593800000000002</v>
      </c>
      <c r="AO13" s="214">
        <v>0.14995700000000001</v>
      </c>
      <c r="AP13" s="214">
        <v>0</v>
      </c>
      <c r="AQ13" s="214">
        <v>0</v>
      </c>
      <c r="AR13" s="213">
        <v>0</v>
      </c>
      <c r="AS13" s="213">
        <v>0</v>
      </c>
      <c r="AT13" s="214">
        <v>0</v>
      </c>
      <c r="AU13" s="214">
        <v>0</v>
      </c>
    </row>
    <row r="14" spans="1:47" s="210" customFormat="1">
      <c r="A14" s="211">
        <v>44</v>
      </c>
      <c r="B14" s="211" t="s">
        <v>107</v>
      </c>
      <c r="C14" s="211" t="s">
        <v>236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57</v>
      </c>
      <c r="K14" s="211">
        <v>0</v>
      </c>
      <c r="L14" s="211">
        <v>21</v>
      </c>
      <c r="M14" s="212">
        <v>-81.246629999999996</v>
      </c>
      <c r="N14" s="212">
        <v>28.985749999999999</v>
      </c>
      <c r="O14" s="211" t="s">
        <v>109</v>
      </c>
      <c r="P14" s="211" t="s">
        <v>59</v>
      </c>
      <c r="Q14" s="211" t="s">
        <v>235</v>
      </c>
      <c r="R14" s="212">
        <v>30.02</v>
      </c>
      <c r="S14" s="212">
        <v>13.02</v>
      </c>
      <c r="T14" s="211" t="s">
        <v>61</v>
      </c>
      <c r="U14" s="211"/>
      <c r="V14" s="211"/>
      <c r="W14" s="211"/>
      <c r="X14" s="211"/>
      <c r="Y14" s="211"/>
      <c r="Z14" s="211" t="s">
        <v>111</v>
      </c>
      <c r="AA14" s="211" t="s">
        <v>63</v>
      </c>
      <c r="AB14" s="211" t="s">
        <v>164</v>
      </c>
      <c r="AC14" s="211" t="s">
        <v>234</v>
      </c>
      <c r="AD14" s="211" t="s">
        <v>217</v>
      </c>
      <c r="AE14" s="211">
        <v>3</v>
      </c>
      <c r="AF14" s="211" t="s">
        <v>171</v>
      </c>
      <c r="AG14" s="211">
        <v>10</v>
      </c>
      <c r="AH14" s="211">
        <v>3100</v>
      </c>
      <c r="AI14" s="211">
        <v>3100</v>
      </c>
      <c r="AJ14" s="211">
        <v>550</v>
      </c>
      <c r="AK14" s="212">
        <v>0.60884936861100003</v>
      </c>
      <c r="AL14" s="213">
        <v>0</v>
      </c>
      <c r="AM14" s="214">
        <v>0</v>
      </c>
      <c r="AN14" s="214">
        <v>4.6187519999999997</v>
      </c>
      <c r="AO14" s="214">
        <v>0.163464</v>
      </c>
      <c r="AP14" s="214">
        <v>0</v>
      </c>
      <c r="AQ14" s="214">
        <v>0</v>
      </c>
      <c r="AR14" s="213">
        <v>0</v>
      </c>
      <c r="AS14" s="213">
        <v>0</v>
      </c>
      <c r="AT14" s="214">
        <v>0</v>
      </c>
      <c r="AU14" s="214">
        <v>0</v>
      </c>
    </row>
    <row r="15" spans="1:47" s="210" customFormat="1">
      <c r="A15" s="211">
        <v>44</v>
      </c>
      <c r="B15" s="211" t="s">
        <v>107</v>
      </c>
      <c r="C15" s="211" t="s">
        <v>236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57</v>
      </c>
      <c r="K15" s="211">
        <v>0</v>
      </c>
      <c r="L15" s="211">
        <v>21</v>
      </c>
      <c r="M15" s="212">
        <v>-81.246629999999996</v>
      </c>
      <c r="N15" s="212">
        <v>28.985749999999999</v>
      </c>
      <c r="O15" s="211" t="s">
        <v>109</v>
      </c>
      <c r="P15" s="211" t="s">
        <v>59</v>
      </c>
      <c r="Q15" s="211" t="s">
        <v>235</v>
      </c>
      <c r="R15" s="212">
        <v>30.02</v>
      </c>
      <c r="S15" s="212">
        <v>13.02</v>
      </c>
      <c r="T15" s="211" t="s">
        <v>61</v>
      </c>
      <c r="U15" s="211"/>
      <c r="V15" s="211"/>
      <c r="W15" s="211"/>
      <c r="X15" s="211"/>
      <c r="Y15" s="211"/>
      <c r="Z15" s="211" t="s">
        <v>111</v>
      </c>
      <c r="AA15" s="211" t="s">
        <v>63</v>
      </c>
      <c r="AB15" s="211" t="s">
        <v>164</v>
      </c>
      <c r="AC15" s="211" t="s">
        <v>234</v>
      </c>
      <c r="AD15" s="211" t="s">
        <v>217</v>
      </c>
      <c r="AE15" s="211">
        <v>3</v>
      </c>
      <c r="AF15" s="211" t="s">
        <v>171</v>
      </c>
      <c r="AG15" s="211">
        <v>10</v>
      </c>
      <c r="AH15" s="211">
        <v>3200</v>
      </c>
      <c r="AI15" s="211">
        <v>3200</v>
      </c>
      <c r="AJ15" s="211">
        <v>550</v>
      </c>
      <c r="AK15" s="212">
        <v>1.6100746797200001</v>
      </c>
      <c r="AL15" s="213">
        <v>0</v>
      </c>
      <c r="AM15" s="214">
        <v>0</v>
      </c>
      <c r="AN15" s="214">
        <v>4.6187519999999997</v>
      </c>
      <c r="AO15" s="214">
        <v>0.163464</v>
      </c>
      <c r="AP15" s="214">
        <v>0</v>
      </c>
      <c r="AQ15" s="214">
        <v>0</v>
      </c>
      <c r="AR15" s="213">
        <v>0</v>
      </c>
      <c r="AS15" s="213">
        <v>0</v>
      </c>
      <c r="AT15" s="214">
        <v>0</v>
      </c>
      <c r="AU15" s="214">
        <v>0</v>
      </c>
    </row>
    <row r="16" spans="1:47" s="210" customFormat="1">
      <c r="A16" s="211">
        <v>44</v>
      </c>
      <c r="B16" s="211" t="s">
        <v>107</v>
      </c>
      <c r="C16" s="211" t="s">
        <v>236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57</v>
      </c>
      <c r="K16" s="211">
        <v>0</v>
      </c>
      <c r="L16" s="211">
        <v>21</v>
      </c>
      <c r="M16" s="212">
        <v>-81.246629999999996</v>
      </c>
      <c r="N16" s="212">
        <v>28.985749999999999</v>
      </c>
      <c r="O16" s="211" t="s">
        <v>109</v>
      </c>
      <c r="P16" s="211" t="s">
        <v>59</v>
      </c>
      <c r="Q16" s="211" t="s">
        <v>235</v>
      </c>
      <c r="R16" s="212">
        <v>30.02</v>
      </c>
      <c r="S16" s="212">
        <v>13.02</v>
      </c>
      <c r="T16" s="211" t="s">
        <v>61</v>
      </c>
      <c r="U16" s="211"/>
      <c r="V16" s="211"/>
      <c r="W16" s="211"/>
      <c r="X16" s="211"/>
      <c r="Y16" s="211"/>
      <c r="Z16" s="211" t="s">
        <v>111</v>
      </c>
      <c r="AA16" s="211" t="s">
        <v>63</v>
      </c>
      <c r="AB16" s="211" t="s">
        <v>164</v>
      </c>
      <c r="AC16" s="211" t="s">
        <v>234</v>
      </c>
      <c r="AD16" s="211" t="s">
        <v>217</v>
      </c>
      <c r="AE16" s="211">
        <v>3</v>
      </c>
      <c r="AF16" s="211" t="s">
        <v>180</v>
      </c>
      <c r="AG16" s="211">
        <v>11</v>
      </c>
      <c r="AH16" s="211">
        <v>4340</v>
      </c>
      <c r="AI16" s="211">
        <v>4340</v>
      </c>
      <c r="AJ16" s="211">
        <v>551</v>
      </c>
      <c r="AK16" s="212">
        <v>0.69627196237699995</v>
      </c>
      <c r="AL16" s="213">
        <v>0</v>
      </c>
      <c r="AM16" s="214">
        <v>0</v>
      </c>
      <c r="AN16" s="214">
        <v>4.2593800000000002</v>
      </c>
      <c r="AO16" s="214">
        <v>0.14995700000000001</v>
      </c>
      <c r="AP16" s="214">
        <v>0</v>
      </c>
      <c r="AQ16" s="214">
        <v>0</v>
      </c>
      <c r="AR16" s="213">
        <v>0</v>
      </c>
      <c r="AS16" s="213">
        <v>0</v>
      </c>
      <c r="AT16" s="214">
        <v>0</v>
      </c>
      <c r="AU16" s="214">
        <v>0</v>
      </c>
    </row>
    <row r="17" spans="1:47" s="210" customFormat="1">
      <c r="A17" s="211">
        <v>44</v>
      </c>
      <c r="B17" s="211" t="s">
        <v>107</v>
      </c>
      <c r="C17" s="211" t="s">
        <v>236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57</v>
      </c>
      <c r="K17" s="211">
        <v>0</v>
      </c>
      <c r="L17" s="211">
        <v>21</v>
      </c>
      <c r="M17" s="212">
        <v>-81.246629999999996</v>
      </c>
      <c r="N17" s="212">
        <v>28.985749999999999</v>
      </c>
      <c r="O17" s="211" t="s">
        <v>109</v>
      </c>
      <c r="P17" s="211" t="s">
        <v>59</v>
      </c>
      <c r="Q17" s="211" t="s">
        <v>235</v>
      </c>
      <c r="R17" s="212">
        <v>30.02</v>
      </c>
      <c r="S17" s="212">
        <v>13.02</v>
      </c>
      <c r="T17" s="211" t="s">
        <v>61</v>
      </c>
      <c r="U17" s="211"/>
      <c r="V17" s="211"/>
      <c r="W17" s="211"/>
      <c r="X17" s="211"/>
      <c r="Y17" s="211"/>
      <c r="Z17" s="211" t="s">
        <v>111</v>
      </c>
      <c r="AA17" s="211" t="s">
        <v>63</v>
      </c>
      <c r="AB17" s="211" t="s">
        <v>164</v>
      </c>
      <c r="AC17" s="211" t="s">
        <v>234</v>
      </c>
      <c r="AD17" s="211" t="s">
        <v>217</v>
      </c>
      <c r="AE17" s="211">
        <v>3</v>
      </c>
      <c r="AF17" s="211" t="s">
        <v>180</v>
      </c>
      <c r="AG17" s="211">
        <v>11</v>
      </c>
      <c r="AH17" s="211">
        <v>4340</v>
      </c>
      <c r="AI17" s="211">
        <v>4340</v>
      </c>
      <c r="AJ17" s="211">
        <v>551</v>
      </c>
      <c r="AK17" s="212">
        <v>2.58127121896E-4</v>
      </c>
      <c r="AL17" s="213">
        <v>0</v>
      </c>
      <c r="AM17" s="214">
        <v>0</v>
      </c>
      <c r="AN17" s="214">
        <v>4.2593800000000002</v>
      </c>
      <c r="AO17" s="214">
        <v>0.14995700000000001</v>
      </c>
      <c r="AP17" s="214">
        <v>0</v>
      </c>
      <c r="AQ17" s="214">
        <v>0</v>
      </c>
      <c r="AR17" s="213">
        <v>0</v>
      </c>
      <c r="AS17" s="213">
        <v>0</v>
      </c>
      <c r="AT17" s="214">
        <v>0</v>
      </c>
      <c r="AU17" s="214">
        <v>0</v>
      </c>
    </row>
    <row r="18" spans="1:47" s="210" customFormat="1">
      <c r="A18" s="211">
        <v>44</v>
      </c>
      <c r="B18" s="211" t="s">
        <v>107</v>
      </c>
      <c r="C18" s="211" t="s">
        <v>236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57</v>
      </c>
      <c r="K18" s="211">
        <v>0</v>
      </c>
      <c r="L18" s="211">
        <v>21</v>
      </c>
      <c r="M18" s="212">
        <v>-81.246629999999996</v>
      </c>
      <c r="N18" s="212">
        <v>28.985749999999999</v>
      </c>
      <c r="O18" s="211" t="s">
        <v>109</v>
      </c>
      <c r="P18" s="211" t="s">
        <v>59</v>
      </c>
      <c r="Q18" s="211" t="s">
        <v>235</v>
      </c>
      <c r="R18" s="212">
        <v>30.02</v>
      </c>
      <c r="S18" s="212">
        <v>13.02</v>
      </c>
      <c r="T18" s="211" t="s">
        <v>61</v>
      </c>
      <c r="U18" s="211"/>
      <c r="V18" s="211"/>
      <c r="W18" s="211"/>
      <c r="X18" s="211"/>
      <c r="Y18" s="211"/>
      <c r="Z18" s="211" t="s">
        <v>111</v>
      </c>
      <c r="AA18" s="211" t="s">
        <v>63</v>
      </c>
      <c r="AB18" s="211" t="s">
        <v>164</v>
      </c>
      <c r="AC18" s="211" t="s">
        <v>234</v>
      </c>
      <c r="AD18" s="211" t="s">
        <v>217</v>
      </c>
      <c r="AE18" s="211">
        <v>3</v>
      </c>
      <c r="AF18" s="211" t="s">
        <v>161</v>
      </c>
      <c r="AG18" s="211">
        <v>4</v>
      </c>
      <c r="AH18" s="211">
        <v>8140</v>
      </c>
      <c r="AI18" s="211">
        <v>8140</v>
      </c>
      <c r="AJ18" s="211">
        <v>544</v>
      </c>
      <c r="AK18" s="212">
        <v>0.57268088735699996</v>
      </c>
      <c r="AL18" s="213">
        <v>0</v>
      </c>
      <c r="AM18" s="214">
        <v>0</v>
      </c>
      <c r="AN18" s="214">
        <v>9.7782199999999992</v>
      </c>
      <c r="AO18" s="214">
        <v>1.4948600000000001</v>
      </c>
      <c r="AP18" s="214">
        <v>0</v>
      </c>
      <c r="AQ18" s="214">
        <v>0</v>
      </c>
      <c r="AR18" s="213">
        <v>0</v>
      </c>
      <c r="AS18" s="213">
        <v>0</v>
      </c>
      <c r="AT18" s="214">
        <v>0</v>
      </c>
      <c r="AU18" s="214">
        <v>0</v>
      </c>
    </row>
    <row r="19" spans="1:47" s="210" customFormat="1">
      <c r="A19" s="211">
        <v>44</v>
      </c>
      <c r="B19" s="211" t="s">
        <v>107</v>
      </c>
      <c r="C19" s="211" t="s">
        <v>236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57</v>
      </c>
      <c r="K19" s="211">
        <v>0</v>
      </c>
      <c r="L19" s="211">
        <v>21</v>
      </c>
      <c r="M19" s="212">
        <v>-81.246629999999996</v>
      </c>
      <c r="N19" s="212">
        <v>28.985749999999999</v>
      </c>
      <c r="O19" s="211" t="s">
        <v>109</v>
      </c>
      <c r="P19" s="211" t="s">
        <v>59</v>
      </c>
      <c r="Q19" s="211" t="s">
        <v>235</v>
      </c>
      <c r="R19" s="212">
        <v>30.02</v>
      </c>
      <c r="S19" s="212">
        <v>13.02</v>
      </c>
      <c r="T19" s="211" t="s">
        <v>61</v>
      </c>
      <c r="U19" s="211"/>
      <c r="V19" s="211"/>
      <c r="W19" s="211"/>
      <c r="X19" s="211"/>
      <c r="Y19" s="211"/>
      <c r="Z19" s="211" t="s">
        <v>111</v>
      </c>
      <c r="AA19" s="211" t="s">
        <v>63</v>
      </c>
      <c r="AB19" s="211" t="s">
        <v>164</v>
      </c>
      <c r="AC19" s="211" t="s">
        <v>234</v>
      </c>
      <c r="AD19" s="211" t="s">
        <v>217</v>
      </c>
      <c r="AE19" s="211">
        <v>3</v>
      </c>
      <c r="AF19" s="211" t="s">
        <v>180</v>
      </c>
      <c r="AG19" s="211">
        <v>11</v>
      </c>
      <c r="AH19" s="211">
        <v>4340</v>
      </c>
      <c r="AI19" s="211">
        <v>4340</v>
      </c>
      <c r="AJ19" s="211">
        <v>551</v>
      </c>
      <c r="AK19" s="212">
        <v>0.149744864821</v>
      </c>
      <c r="AL19" s="213">
        <v>0</v>
      </c>
      <c r="AM19" s="214">
        <v>0</v>
      </c>
      <c r="AN19" s="214">
        <v>4.2593800000000002</v>
      </c>
      <c r="AO19" s="214">
        <v>0.14995700000000001</v>
      </c>
      <c r="AP19" s="214">
        <v>0</v>
      </c>
      <c r="AQ19" s="214">
        <v>0</v>
      </c>
      <c r="AR19" s="213">
        <v>0</v>
      </c>
      <c r="AS19" s="213">
        <v>0</v>
      </c>
      <c r="AT19" s="214">
        <v>0</v>
      </c>
      <c r="AU19" s="214">
        <v>0</v>
      </c>
    </row>
    <row r="20" spans="1:47" s="210" customFormat="1">
      <c r="A20" s="211">
        <v>44</v>
      </c>
      <c r="B20" s="211" t="s">
        <v>107</v>
      </c>
      <c r="C20" s="211" t="s">
        <v>236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57</v>
      </c>
      <c r="K20" s="211">
        <v>0</v>
      </c>
      <c r="L20" s="211">
        <v>21</v>
      </c>
      <c r="M20" s="212">
        <v>-81.246629999999996</v>
      </c>
      <c r="N20" s="212">
        <v>28.985749999999999</v>
      </c>
      <c r="O20" s="211" t="s">
        <v>109</v>
      </c>
      <c r="P20" s="211" t="s">
        <v>59</v>
      </c>
      <c r="Q20" s="211" t="s">
        <v>235</v>
      </c>
      <c r="R20" s="212">
        <v>30.02</v>
      </c>
      <c r="S20" s="212">
        <v>13.02</v>
      </c>
      <c r="T20" s="211" t="s">
        <v>61</v>
      </c>
      <c r="U20" s="211"/>
      <c r="V20" s="211"/>
      <c r="W20" s="211"/>
      <c r="X20" s="211"/>
      <c r="Y20" s="211"/>
      <c r="Z20" s="211" t="s">
        <v>111</v>
      </c>
      <c r="AA20" s="211" t="s">
        <v>63</v>
      </c>
      <c r="AB20" s="211" t="s">
        <v>164</v>
      </c>
      <c r="AC20" s="211" t="s">
        <v>234</v>
      </c>
      <c r="AD20" s="211" t="s">
        <v>217</v>
      </c>
      <c r="AE20" s="211">
        <v>3</v>
      </c>
      <c r="AF20" s="211" t="s">
        <v>180</v>
      </c>
      <c r="AG20" s="211">
        <v>11</v>
      </c>
      <c r="AH20" s="211">
        <v>4340</v>
      </c>
      <c r="AI20" s="211">
        <v>4340</v>
      </c>
      <c r="AJ20" s="211">
        <v>551</v>
      </c>
      <c r="AK20" s="212">
        <v>0.684185586151</v>
      </c>
      <c r="AL20" s="213">
        <v>0</v>
      </c>
      <c r="AM20" s="214">
        <v>0</v>
      </c>
      <c r="AN20" s="214">
        <v>4.2593800000000002</v>
      </c>
      <c r="AO20" s="214">
        <v>0.14995700000000001</v>
      </c>
      <c r="AP20" s="214">
        <v>0</v>
      </c>
      <c r="AQ20" s="214">
        <v>0</v>
      </c>
      <c r="AR20" s="213">
        <v>0</v>
      </c>
      <c r="AS20" s="213">
        <v>0</v>
      </c>
      <c r="AT20" s="214">
        <v>0</v>
      </c>
      <c r="AU20" s="214">
        <v>0</v>
      </c>
    </row>
    <row r="21" spans="1:47" s="210" customFormat="1">
      <c r="A21" s="211">
        <v>44</v>
      </c>
      <c r="B21" s="211" t="s">
        <v>107</v>
      </c>
      <c r="C21" s="211" t="s">
        <v>236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57</v>
      </c>
      <c r="K21" s="211">
        <v>0</v>
      </c>
      <c r="L21" s="211">
        <v>21</v>
      </c>
      <c r="M21" s="212">
        <v>-81.246629999999996</v>
      </c>
      <c r="N21" s="212">
        <v>28.985749999999999</v>
      </c>
      <c r="O21" s="211" t="s">
        <v>109</v>
      </c>
      <c r="P21" s="211" t="s">
        <v>59</v>
      </c>
      <c r="Q21" s="211" t="s">
        <v>235</v>
      </c>
      <c r="R21" s="212">
        <v>30.02</v>
      </c>
      <c r="S21" s="212">
        <v>13.02</v>
      </c>
      <c r="T21" s="211" t="s">
        <v>61</v>
      </c>
      <c r="U21" s="211"/>
      <c r="V21" s="211"/>
      <c r="W21" s="211"/>
      <c r="X21" s="211"/>
      <c r="Y21" s="211"/>
      <c r="Z21" s="211" t="s">
        <v>111</v>
      </c>
      <c r="AA21" s="211" t="s">
        <v>63</v>
      </c>
      <c r="AB21" s="211" t="s">
        <v>164</v>
      </c>
      <c r="AC21" s="211" t="s">
        <v>234</v>
      </c>
      <c r="AD21" s="211" t="s">
        <v>217</v>
      </c>
      <c r="AE21" s="211">
        <v>3</v>
      </c>
      <c r="AF21" s="211" t="s">
        <v>171</v>
      </c>
      <c r="AG21" s="211">
        <v>10</v>
      </c>
      <c r="AH21" s="211">
        <v>3100</v>
      </c>
      <c r="AI21" s="211">
        <v>3100</v>
      </c>
      <c r="AJ21" s="211">
        <v>550</v>
      </c>
      <c r="AK21" s="212">
        <v>8.0637848662099998E-2</v>
      </c>
      <c r="AL21" s="213">
        <v>0</v>
      </c>
      <c r="AM21" s="214">
        <v>0</v>
      </c>
      <c r="AN21" s="214">
        <v>4.6187519999999997</v>
      </c>
      <c r="AO21" s="214">
        <v>0.163464</v>
      </c>
      <c r="AP21" s="214">
        <v>0</v>
      </c>
      <c r="AQ21" s="214">
        <v>0</v>
      </c>
      <c r="AR21" s="213">
        <v>0</v>
      </c>
      <c r="AS21" s="213">
        <v>0</v>
      </c>
      <c r="AT21" s="214">
        <v>0</v>
      </c>
      <c r="AU21" s="214">
        <v>0</v>
      </c>
    </row>
    <row r="22" spans="1:47" s="210" customFormat="1">
      <c r="A22" s="211">
        <v>44</v>
      </c>
      <c r="B22" s="211" t="s">
        <v>107</v>
      </c>
      <c r="C22" s="211" t="s">
        <v>236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57</v>
      </c>
      <c r="K22" s="211">
        <v>0</v>
      </c>
      <c r="L22" s="211">
        <v>21</v>
      </c>
      <c r="M22" s="212">
        <v>-81.246629999999996</v>
      </c>
      <c r="N22" s="212">
        <v>28.985749999999999</v>
      </c>
      <c r="O22" s="211" t="s">
        <v>109</v>
      </c>
      <c r="P22" s="211" t="s">
        <v>59</v>
      </c>
      <c r="Q22" s="211" t="s">
        <v>235</v>
      </c>
      <c r="R22" s="212">
        <v>30.02</v>
      </c>
      <c r="S22" s="212">
        <v>13.02</v>
      </c>
      <c r="T22" s="211" t="s">
        <v>61</v>
      </c>
      <c r="U22" s="211"/>
      <c r="V22" s="211"/>
      <c r="W22" s="211"/>
      <c r="X22" s="211"/>
      <c r="Y22" s="211"/>
      <c r="Z22" s="211" t="s">
        <v>111</v>
      </c>
      <c r="AA22" s="211" t="s">
        <v>63</v>
      </c>
      <c r="AB22" s="211" t="s">
        <v>164</v>
      </c>
      <c r="AC22" s="211" t="s">
        <v>234</v>
      </c>
      <c r="AD22" s="211" t="s">
        <v>217</v>
      </c>
      <c r="AE22" s="211">
        <v>3</v>
      </c>
      <c r="AF22" s="211" t="s">
        <v>161</v>
      </c>
      <c r="AG22" s="211">
        <v>4</v>
      </c>
      <c r="AH22" s="211">
        <v>8140</v>
      </c>
      <c r="AI22" s="211">
        <v>8140</v>
      </c>
      <c r="AJ22" s="211">
        <v>544</v>
      </c>
      <c r="AK22" s="212">
        <v>0.54566191929899999</v>
      </c>
      <c r="AL22" s="213">
        <v>0</v>
      </c>
      <c r="AM22" s="214">
        <v>0</v>
      </c>
      <c r="AN22" s="214">
        <v>9.7782199999999992</v>
      </c>
      <c r="AO22" s="214">
        <v>1.4948600000000001</v>
      </c>
      <c r="AP22" s="214">
        <v>0</v>
      </c>
      <c r="AQ22" s="214">
        <v>0</v>
      </c>
      <c r="AR22" s="213">
        <v>0</v>
      </c>
      <c r="AS22" s="213">
        <v>0</v>
      </c>
      <c r="AT22" s="214">
        <v>0</v>
      </c>
      <c r="AU22" s="214">
        <v>0</v>
      </c>
    </row>
    <row r="23" spans="1:47" s="210" customFormat="1">
      <c r="A23" s="211">
        <v>44</v>
      </c>
      <c r="B23" s="211" t="s">
        <v>107</v>
      </c>
      <c r="C23" s="211" t="s">
        <v>236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57</v>
      </c>
      <c r="K23" s="211">
        <v>0</v>
      </c>
      <c r="L23" s="211">
        <v>21</v>
      </c>
      <c r="M23" s="212">
        <v>-81.246629999999996</v>
      </c>
      <c r="N23" s="212">
        <v>28.985749999999999</v>
      </c>
      <c r="O23" s="211" t="s">
        <v>109</v>
      </c>
      <c r="P23" s="211" t="s">
        <v>59</v>
      </c>
      <c r="Q23" s="211" t="s">
        <v>235</v>
      </c>
      <c r="R23" s="212">
        <v>30.02</v>
      </c>
      <c r="S23" s="212">
        <v>13.02</v>
      </c>
      <c r="T23" s="211" t="s">
        <v>61</v>
      </c>
      <c r="U23" s="211"/>
      <c r="V23" s="211"/>
      <c r="W23" s="211"/>
      <c r="X23" s="211"/>
      <c r="Y23" s="211"/>
      <c r="Z23" s="211" t="s">
        <v>111</v>
      </c>
      <c r="AA23" s="211" t="s">
        <v>63</v>
      </c>
      <c r="AB23" s="211" t="s">
        <v>164</v>
      </c>
      <c r="AC23" s="211" t="s">
        <v>234</v>
      </c>
      <c r="AD23" s="211" t="s">
        <v>217</v>
      </c>
      <c r="AE23" s="211">
        <v>3</v>
      </c>
      <c r="AF23" s="211" t="s">
        <v>161</v>
      </c>
      <c r="AG23" s="211">
        <v>4</v>
      </c>
      <c r="AH23" s="211">
        <v>8140</v>
      </c>
      <c r="AI23" s="211">
        <v>8140</v>
      </c>
      <c r="AJ23" s="211">
        <v>544</v>
      </c>
      <c r="AK23" s="212">
        <v>0.75009292742800004</v>
      </c>
      <c r="AL23" s="213">
        <v>0</v>
      </c>
      <c r="AM23" s="214">
        <v>0</v>
      </c>
      <c r="AN23" s="214">
        <v>9.7782199999999992</v>
      </c>
      <c r="AO23" s="214">
        <v>1.4948600000000001</v>
      </c>
      <c r="AP23" s="214">
        <v>0</v>
      </c>
      <c r="AQ23" s="214">
        <v>0</v>
      </c>
      <c r="AR23" s="213">
        <v>0</v>
      </c>
      <c r="AS23" s="213">
        <v>0</v>
      </c>
      <c r="AT23" s="214">
        <v>0</v>
      </c>
      <c r="AU23" s="214">
        <v>0</v>
      </c>
    </row>
    <row r="24" spans="1:47" s="210" customFormat="1">
      <c r="A24" s="211">
        <v>44</v>
      </c>
      <c r="B24" s="211" t="s">
        <v>107</v>
      </c>
      <c r="C24" s="211" t="s">
        <v>236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57</v>
      </c>
      <c r="K24" s="211">
        <v>0</v>
      </c>
      <c r="L24" s="211">
        <v>21</v>
      </c>
      <c r="M24" s="212">
        <v>-81.246629999999996</v>
      </c>
      <c r="N24" s="212">
        <v>28.985749999999999</v>
      </c>
      <c r="O24" s="211" t="s">
        <v>109</v>
      </c>
      <c r="P24" s="211" t="s">
        <v>59</v>
      </c>
      <c r="Q24" s="211" t="s">
        <v>235</v>
      </c>
      <c r="R24" s="212">
        <v>30.02</v>
      </c>
      <c r="S24" s="212">
        <v>13.02</v>
      </c>
      <c r="T24" s="211" t="s">
        <v>61</v>
      </c>
      <c r="U24" s="211"/>
      <c r="V24" s="211"/>
      <c r="W24" s="211"/>
      <c r="X24" s="211"/>
      <c r="Y24" s="211"/>
      <c r="Z24" s="211" t="s">
        <v>111</v>
      </c>
      <c r="AA24" s="211" t="s">
        <v>63</v>
      </c>
      <c r="AB24" s="211" t="s">
        <v>164</v>
      </c>
      <c r="AC24" s="211" t="s">
        <v>234</v>
      </c>
      <c r="AD24" s="211" t="s">
        <v>217</v>
      </c>
      <c r="AE24" s="211">
        <v>3</v>
      </c>
      <c r="AF24" s="211" t="s">
        <v>180</v>
      </c>
      <c r="AG24" s="211">
        <v>11</v>
      </c>
      <c r="AH24" s="211">
        <v>4340</v>
      </c>
      <c r="AI24" s="211">
        <v>4340</v>
      </c>
      <c r="AJ24" s="211">
        <v>551</v>
      </c>
      <c r="AK24" s="212">
        <v>0.23508030575200001</v>
      </c>
      <c r="AL24" s="213">
        <v>0</v>
      </c>
      <c r="AM24" s="214">
        <v>0</v>
      </c>
      <c r="AN24" s="214">
        <v>4.2593800000000002</v>
      </c>
      <c r="AO24" s="214">
        <v>0.14995700000000001</v>
      </c>
      <c r="AP24" s="214">
        <v>0</v>
      </c>
      <c r="AQ24" s="214">
        <v>0</v>
      </c>
      <c r="AR24" s="213">
        <v>0</v>
      </c>
      <c r="AS24" s="213">
        <v>0</v>
      </c>
      <c r="AT24" s="214">
        <v>0</v>
      </c>
      <c r="AU24" s="214">
        <v>0</v>
      </c>
    </row>
    <row r="25" spans="1:47" s="210" customFormat="1">
      <c r="A25" s="211">
        <v>44</v>
      </c>
      <c r="B25" s="211" t="s">
        <v>107</v>
      </c>
      <c r="C25" s="211" t="s">
        <v>236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57</v>
      </c>
      <c r="K25" s="211">
        <v>0</v>
      </c>
      <c r="L25" s="211">
        <v>21</v>
      </c>
      <c r="M25" s="212">
        <v>-81.246629999999996</v>
      </c>
      <c r="N25" s="212">
        <v>28.985749999999999</v>
      </c>
      <c r="O25" s="211" t="s">
        <v>109</v>
      </c>
      <c r="P25" s="211" t="s">
        <v>59</v>
      </c>
      <c r="Q25" s="211" t="s">
        <v>235</v>
      </c>
      <c r="R25" s="212">
        <v>30.02</v>
      </c>
      <c r="S25" s="212">
        <v>13.02</v>
      </c>
      <c r="T25" s="211" t="s">
        <v>61</v>
      </c>
      <c r="U25" s="211"/>
      <c r="V25" s="211"/>
      <c r="W25" s="211"/>
      <c r="X25" s="211"/>
      <c r="Y25" s="211"/>
      <c r="Z25" s="211" t="s">
        <v>111</v>
      </c>
      <c r="AA25" s="211" t="s">
        <v>63</v>
      </c>
      <c r="AB25" s="211" t="s">
        <v>164</v>
      </c>
      <c r="AC25" s="211" t="s">
        <v>234</v>
      </c>
      <c r="AD25" s="211" t="s">
        <v>217</v>
      </c>
      <c r="AE25" s="211">
        <v>3</v>
      </c>
      <c r="AF25" s="211" t="s">
        <v>201</v>
      </c>
      <c r="AG25" s="211">
        <v>13</v>
      </c>
      <c r="AH25" s="211">
        <v>6410</v>
      </c>
      <c r="AI25" s="211">
        <v>6410</v>
      </c>
      <c r="AJ25" s="211">
        <v>553</v>
      </c>
      <c r="AK25" s="212">
        <v>0.91893453439299999</v>
      </c>
      <c r="AL25" s="213">
        <v>0</v>
      </c>
      <c r="AM25" s="214">
        <v>0</v>
      </c>
      <c r="AN25" s="214">
        <v>2.7629709999999998</v>
      </c>
      <c r="AO25" s="214">
        <v>9.2766000000000001E-2</v>
      </c>
      <c r="AP25" s="214">
        <v>0</v>
      </c>
      <c r="AQ25" s="214">
        <v>0</v>
      </c>
      <c r="AR25" s="213">
        <v>0</v>
      </c>
      <c r="AS25" s="213">
        <v>0</v>
      </c>
      <c r="AT25" s="214">
        <v>0</v>
      </c>
      <c r="AU25" s="214">
        <v>0</v>
      </c>
    </row>
    <row r="26" spans="1:47" s="210" customFormat="1">
      <c r="A26" s="211">
        <v>44</v>
      </c>
      <c r="B26" s="211" t="s">
        <v>107</v>
      </c>
      <c r="C26" s="211" t="s">
        <v>236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57</v>
      </c>
      <c r="K26" s="211">
        <v>0</v>
      </c>
      <c r="L26" s="211">
        <v>21</v>
      </c>
      <c r="M26" s="212">
        <v>-81.246629999999996</v>
      </c>
      <c r="N26" s="212">
        <v>28.985749999999999</v>
      </c>
      <c r="O26" s="211" t="s">
        <v>109</v>
      </c>
      <c r="P26" s="211" t="s">
        <v>59</v>
      </c>
      <c r="Q26" s="211" t="s">
        <v>235</v>
      </c>
      <c r="R26" s="212">
        <v>30.02</v>
      </c>
      <c r="S26" s="212">
        <v>13.02</v>
      </c>
      <c r="T26" s="211" t="s">
        <v>61</v>
      </c>
      <c r="U26" s="211"/>
      <c r="V26" s="211"/>
      <c r="W26" s="211"/>
      <c r="X26" s="211"/>
      <c r="Y26" s="211"/>
      <c r="Z26" s="211" t="s">
        <v>111</v>
      </c>
      <c r="AA26" s="211" t="s">
        <v>63</v>
      </c>
      <c r="AB26" s="211" t="s">
        <v>164</v>
      </c>
      <c r="AC26" s="211" t="s">
        <v>234</v>
      </c>
      <c r="AD26" s="211" t="s">
        <v>217</v>
      </c>
      <c r="AE26" s="211">
        <v>3</v>
      </c>
      <c r="AF26" s="211" t="s">
        <v>201</v>
      </c>
      <c r="AG26" s="211">
        <v>13</v>
      </c>
      <c r="AH26" s="211">
        <v>6410</v>
      </c>
      <c r="AI26" s="211">
        <v>6410</v>
      </c>
      <c r="AJ26" s="211">
        <v>553</v>
      </c>
      <c r="AK26" s="212">
        <v>0.20825504620099999</v>
      </c>
      <c r="AL26" s="213">
        <v>0</v>
      </c>
      <c r="AM26" s="214">
        <v>0</v>
      </c>
      <c r="AN26" s="214">
        <v>2.7629709999999998</v>
      </c>
      <c r="AO26" s="214">
        <v>9.2766000000000001E-2</v>
      </c>
      <c r="AP26" s="214">
        <v>0</v>
      </c>
      <c r="AQ26" s="214">
        <v>0</v>
      </c>
      <c r="AR26" s="213">
        <v>0</v>
      </c>
      <c r="AS26" s="213">
        <v>0</v>
      </c>
      <c r="AT26" s="214">
        <v>0</v>
      </c>
      <c r="AU26" s="214">
        <v>0</v>
      </c>
    </row>
    <row r="27" spans="1:47" s="210" customFormat="1">
      <c r="A27" s="211">
        <v>44</v>
      </c>
      <c r="B27" s="211" t="s">
        <v>107</v>
      </c>
      <c r="C27" s="211" t="s">
        <v>236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57</v>
      </c>
      <c r="K27" s="211">
        <v>0</v>
      </c>
      <c r="L27" s="211">
        <v>21</v>
      </c>
      <c r="M27" s="212">
        <v>-81.246629999999996</v>
      </c>
      <c r="N27" s="212">
        <v>28.985749999999999</v>
      </c>
      <c r="O27" s="211" t="s">
        <v>109</v>
      </c>
      <c r="P27" s="211" t="s">
        <v>59</v>
      </c>
      <c r="Q27" s="211" t="s">
        <v>235</v>
      </c>
      <c r="R27" s="212">
        <v>30.02</v>
      </c>
      <c r="S27" s="212">
        <v>13.02</v>
      </c>
      <c r="T27" s="211" t="s">
        <v>61</v>
      </c>
      <c r="U27" s="211"/>
      <c r="V27" s="211"/>
      <c r="W27" s="211"/>
      <c r="X27" s="211"/>
      <c r="Y27" s="211"/>
      <c r="Z27" s="211" t="s">
        <v>111</v>
      </c>
      <c r="AA27" s="211" t="s">
        <v>63</v>
      </c>
      <c r="AB27" s="211" t="s">
        <v>164</v>
      </c>
      <c r="AC27" s="211" t="s">
        <v>234</v>
      </c>
      <c r="AD27" s="211" t="s">
        <v>217</v>
      </c>
      <c r="AE27" s="211">
        <v>3</v>
      </c>
      <c r="AF27" s="211" t="s">
        <v>180</v>
      </c>
      <c r="AG27" s="211">
        <v>11</v>
      </c>
      <c r="AH27" s="211">
        <v>4340</v>
      </c>
      <c r="AI27" s="211">
        <v>4340</v>
      </c>
      <c r="AJ27" s="211">
        <v>551</v>
      </c>
      <c r="AK27" s="212">
        <v>6.3915204428800004E-3</v>
      </c>
      <c r="AL27" s="213">
        <v>0</v>
      </c>
      <c r="AM27" s="214">
        <v>0</v>
      </c>
      <c r="AN27" s="214">
        <v>4.2593800000000002</v>
      </c>
      <c r="AO27" s="214">
        <v>0.14995700000000001</v>
      </c>
      <c r="AP27" s="214">
        <v>0</v>
      </c>
      <c r="AQ27" s="214">
        <v>0</v>
      </c>
      <c r="AR27" s="213">
        <v>0</v>
      </c>
      <c r="AS27" s="213">
        <v>0</v>
      </c>
      <c r="AT27" s="214">
        <v>0</v>
      </c>
      <c r="AU27" s="214">
        <v>0</v>
      </c>
    </row>
    <row r="28" spans="1:47" s="210" customFormat="1">
      <c r="A28" s="211">
        <v>44</v>
      </c>
      <c r="B28" s="211" t="s">
        <v>107</v>
      </c>
      <c r="C28" s="211" t="s">
        <v>236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57</v>
      </c>
      <c r="K28" s="211">
        <v>0</v>
      </c>
      <c r="L28" s="211">
        <v>21</v>
      </c>
      <c r="M28" s="212">
        <v>-81.246629999999996</v>
      </c>
      <c r="N28" s="212">
        <v>28.985749999999999</v>
      </c>
      <c r="O28" s="211" t="s">
        <v>109</v>
      </c>
      <c r="P28" s="211" t="s">
        <v>59</v>
      </c>
      <c r="Q28" s="211" t="s">
        <v>235</v>
      </c>
      <c r="R28" s="212">
        <v>30.02</v>
      </c>
      <c r="S28" s="212">
        <v>13.02</v>
      </c>
      <c r="T28" s="211" t="s">
        <v>61</v>
      </c>
      <c r="U28" s="211"/>
      <c r="V28" s="211"/>
      <c r="W28" s="211"/>
      <c r="X28" s="211"/>
      <c r="Y28" s="211"/>
      <c r="Z28" s="211" t="s">
        <v>111</v>
      </c>
      <c r="AA28" s="211" t="s">
        <v>63</v>
      </c>
      <c r="AB28" s="211" t="s">
        <v>164</v>
      </c>
      <c r="AC28" s="211" t="s">
        <v>234</v>
      </c>
      <c r="AD28" s="211" t="s">
        <v>217</v>
      </c>
      <c r="AE28" s="211">
        <v>3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544</v>
      </c>
      <c r="AK28" s="212">
        <v>2.9724516003899999</v>
      </c>
      <c r="AL28" s="213">
        <v>0</v>
      </c>
      <c r="AM28" s="214">
        <v>0</v>
      </c>
      <c r="AN28" s="214">
        <v>9.7782199999999992</v>
      </c>
      <c r="AO28" s="214">
        <v>1.4948600000000001</v>
      </c>
      <c r="AP28" s="214">
        <v>0</v>
      </c>
      <c r="AQ28" s="214">
        <v>0</v>
      </c>
      <c r="AR28" s="213">
        <v>0</v>
      </c>
      <c r="AS28" s="213">
        <v>0</v>
      </c>
      <c r="AT28" s="214">
        <v>0</v>
      </c>
      <c r="AU28" s="214">
        <v>0</v>
      </c>
    </row>
    <row r="29" spans="1:47" s="210" customFormat="1">
      <c r="A29" s="211">
        <v>44</v>
      </c>
      <c r="B29" s="211" t="s">
        <v>107</v>
      </c>
      <c r="C29" s="211" t="s">
        <v>236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57</v>
      </c>
      <c r="K29" s="211">
        <v>0</v>
      </c>
      <c r="L29" s="211">
        <v>21</v>
      </c>
      <c r="M29" s="212">
        <v>-81.246629999999996</v>
      </c>
      <c r="N29" s="212">
        <v>28.985749999999999</v>
      </c>
      <c r="O29" s="211" t="s">
        <v>109</v>
      </c>
      <c r="P29" s="211" t="s">
        <v>59</v>
      </c>
      <c r="Q29" s="211" t="s">
        <v>235</v>
      </c>
      <c r="R29" s="212">
        <v>30.02</v>
      </c>
      <c r="S29" s="212">
        <v>13.02</v>
      </c>
      <c r="T29" s="211" t="s">
        <v>61</v>
      </c>
      <c r="U29" s="211"/>
      <c r="V29" s="211"/>
      <c r="W29" s="211"/>
      <c r="X29" s="211"/>
      <c r="Y29" s="211"/>
      <c r="Z29" s="211" t="s">
        <v>111</v>
      </c>
      <c r="AA29" s="211" t="s">
        <v>63</v>
      </c>
      <c r="AB29" s="211" t="s">
        <v>164</v>
      </c>
      <c r="AC29" s="211" t="s">
        <v>234</v>
      </c>
      <c r="AD29" s="211" t="s">
        <v>217</v>
      </c>
      <c r="AE29" s="211">
        <v>3</v>
      </c>
      <c r="AF29" s="211" t="s">
        <v>237</v>
      </c>
      <c r="AG29" s="211">
        <v>8</v>
      </c>
      <c r="AH29" s="211">
        <v>2430</v>
      </c>
      <c r="AI29" s="211">
        <v>2430</v>
      </c>
      <c r="AJ29" s="211">
        <v>548</v>
      </c>
      <c r="AK29" s="212">
        <v>2.48466226636E-2</v>
      </c>
      <c r="AL29" s="213">
        <v>0</v>
      </c>
      <c r="AM29" s="214">
        <v>0</v>
      </c>
      <c r="AN29" s="214">
        <v>9.5008689999999998</v>
      </c>
      <c r="AO29" s="214">
        <v>1.6986330000000001</v>
      </c>
      <c r="AP29" s="214">
        <v>0</v>
      </c>
      <c r="AQ29" s="214">
        <v>0</v>
      </c>
      <c r="AR29" s="213">
        <v>0</v>
      </c>
      <c r="AS29" s="213">
        <v>0</v>
      </c>
      <c r="AT29" s="214">
        <v>0</v>
      </c>
      <c r="AU29" s="214">
        <v>0</v>
      </c>
    </row>
    <row r="30" spans="1:47" s="210" customFormat="1">
      <c r="A30" s="211">
        <v>44</v>
      </c>
      <c r="B30" s="211" t="s">
        <v>107</v>
      </c>
      <c r="C30" s="211" t="s">
        <v>236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57</v>
      </c>
      <c r="K30" s="211">
        <v>0</v>
      </c>
      <c r="L30" s="211">
        <v>21</v>
      </c>
      <c r="M30" s="212">
        <v>-81.246629999999996</v>
      </c>
      <c r="N30" s="212">
        <v>28.985749999999999</v>
      </c>
      <c r="O30" s="211" t="s">
        <v>109</v>
      </c>
      <c r="P30" s="211" t="s">
        <v>59</v>
      </c>
      <c r="Q30" s="211" t="s">
        <v>235</v>
      </c>
      <c r="R30" s="212">
        <v>30.02</v>
      </c>
      <c r="S30" s="212">
        <v>13.02</v>
      </c>
      <c r="T30" s="211" t="s">
        <v>61</v>
      </c>
      <c r="U30" s="211"/>
      <c r="V30" s="211"/>
      <c r="W30" s="211"/>
      <c r="X30" s="211"/>
      <c r="Y30" s="211"/>
      <c r="Z30" s="211" t="s">
        <v>111</v>
      </c>
      <c r="AA30" s="211" t="s">
        <v>63</v>
      </c>
      <c r="AB30" s="211" t="s">
        <v>164</v>
      </c>
      <c r="AC30" s="211" t="s">
        <v>234</v>
      </c>
      <c r="AD30" s="211" t="s">
        <v>217</v>
      </c>
      <c r="AE30" s="211">
        <v>3</v>
      </c>
      <c r="AF30" s="211" t="s">
        <v>237</v>
      </c>
      <c r="AG30" s="211">
        <v>8</v>
      </c>
      <c r="AH30" s="211">
        <v>2430</v>
      </c>
      <c r="AI30" s="211">
        <v>2430</v>
      </c>
      <c r="AJ30" s="211">
        <v>548</v>
      </c>
      <c r="AK30" s="212">
        <v>0.18312295133600001</v>
      </c>
      <c r="AL30" s="213">
        <v>0</v>
      </c>
      <c r="AM30" s="214">
        <v>0</v>
      </c>
      <c r="AN30" s="214">
        <v>9.5008689999999998</v>
      </c>
      <c r="AO30" s="214">
        <v>1.6986330000000001</v>
      </c>
      <c r="AP30" s="214">
        <v>0</v>
      </c>
      <c r="AQ30" s="214">
        <v>0</v>
      </c>
      <c r="AR30" s="213">
        <v>0</v>
      </c>
      <c r="AS30" s="213">
        <v>0</v>
      </c>
      <c r="AT30" s="214">
        <v>0</v>
      </c>
      <c r="AU30" s="214">
        <v>0</v>
      </c>
    </row>
    <row r="31" spans="1:47" s="210" customFormat="1">
      <c r="A31" s="211">
        <v>44</v>
      </c>
      <c r="B31" s="211" t="s">
        <v>107</v>
      </c>
      <c r="C31" s="211" t="s">
        <v>236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57</v>
      </c>
      <c r="K31" s="211">
        <v>0</v>
      </c>
      <c r="L31" s="211">
        <v>21</v>
      </c>
      <c r="M31" s="212">
        <v>-81.246629999999996</v>
      </c>
      <c r="N31" s="212">
        <v>28.985749999999999</v>
      </c>
      <c r="O31" s="211" t="s">
        <v>109</v>
      </c>
      <c r="P31" s="211" t="s">
        <v>59</v>
      </c>
      <c r="Q31" s="211" t="s">
        <v>235</v>
      </c>
      <c r="R31" s="212">
        <v>30.02</v>
      </c>
      <c r="S31" s="212">
        <v>13.02</v>
      </c>
      <c r="T31" s="211" t="s">
        <v>61</v>
      </c>
      <c r="U31" s="211"/>
      <c r="V31" s="211"/>
      <c r="W31" s="211"/>
      <c r="X31" s="211"/>
      <c r="Y31" s="211"/>
      <c r="Z31" s="211" t="s">
        <v>111</v>
      </c>
      <c r="AA31" s="211" t="s">
        <v>63</v>
      </c>
      <c r="AB31" s="211" t="s">
        <v>164</v>
      </c>
      <c r="AC31" s="211" t="s">
        <v>234</v>
      </c>
      <c r="AD31" s="211" t="s">
        <v>217</v>
      </c>
      <c r="AE31" s="211">
        <v>3</v>
      </c>
      <c r="AF31" s="211" t="s">
        <v>188</v>
      </c>
      <c r="AG31" s="211">
        <v>1</v>
      </c>
      <c r="AH31" s="211">
        <v>1100</v>
      </c>
      <c r="AI31" s="211">
        <v>1100</v>
      </c>
      <c r="AJ31" s="211">
        <v>541</v>
      </c>
      <c r="AK31" s="212">
        <v>1.2166556716500001E-5</v>
      </c>
      <c r="AL31" s="213">
        <v>0</v>
      </c>
      <c r="AM31" s="214">
        <v>0</v>
      </c>
      <c r="AN31" s="214">
        <v>4.7747520000000003</v>
      </c>
      <c r="AO31" s="214">
        <v>0.83717600000000003</v>
      </c>
      <c r="AP31" s="214">
        <v>0</v>
      </c>
      <c r="AQ31" s="214">
        <v>0</v>
      </c>
      <c r="AR31" s="213">
        <v>0</v>
      </c>
      <c r="AS31" s="213">
        <v>0</v>
      </c>
      <c r="AT31" s="214">
        <v>0</v>
      </c>
      <c r="AU31" s="214">
        <v>0</v>
      </c>
    </row>
    <row r="32" spans="1:47" s="210" customFormat="1">
      <c r="A32" s="211">
        <v>44</v>
      </c>
      <c r="B32" s="211" t="s">
        <v>107</v>
      </c>
      <c r="C32" s="211" t="s">
        <v>236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57</v>
      </c>
      <c r="K32" s="211">
        <v>0</v>
      </c>
      <c r="L32" s="211">
        <v>21</v>
      </c>
      <c r="M32" s="212">
        <v>-81.246629999999996</v>
      </c>
      <c r="N32" s="212">
        <v>28.985749999999999</v>
      </c>
      <c r="O32" s="211" t="s">
        <v>109</v>
      </c>
      <c r="P32" s="211" t="s">
        <v>59</v>
      </c>
      <c r="Q32" s="211" t="s">
        <v>235</v>
      </c>
      <c r="R32" s="212">
        <v>30.02</v>
      </c>
      <c r="S32" s="212">
        <v>13.02</v>
      </c>
      <c r="T32" s="211" t="s">
        <v>61</v>
      </c>
      <c r="U32" s="211"/>
      <c r="V32" s="211"/>
      <c r="W32" s="211"/>
      <c r="X32" s="211"/>
      <c r="Y32" s="211"/>
      <c r="Z32" s="211" t="s">
        <v>111</v>
      </c>
      <c r="AA32" s="211" t="s">
        <v>63</v>
      </c>
      <c r="AB32" s="211" t="s">
        <v>164</v>
      </c>
      <c r="AC32" s="211" t="s">
        <v>234</v>
      </c>
      <c r="AD32" s="211" t="s">
        <v>217</v>
      </c>
      <c r="AE32" s="211">
        <v>3</v>
      </c>
      <c r="AF32" s="211" t="s">
        <v>188</v>
      </c>
      <c r="AG32" s="211">
        <v>1</v>
      </c>
      <c r="AH32" s="211">
        <v>1100</v>
      </c>
      <c r="AI32" s="211">
        <v>1100</v>
      </c>
      <c r="AJ32" s="211">
        <v>541</v>
      </c>
      <c r="AK32" s="212">
        <v>1.47567991511</v>
      </c>
      <c r="AL32" s="213">
        <v>0</v>
      </c>
      <c r="AM32" s="214">
        <v>0</v>
      </c>
      <c r="AN32" s="214">
        <v>4.7747520000000003</v>
      </c>
      <c r="AO32" s="214">
        <v>0.83717600000000003</v>
      </c>
      <c r="AP32" s="214">
        <v>0</v>
      </c>
      <c r="AQ32" s="214">
        <v>0</v>
      </c>
      <c r="AR32" s="213">
        <v>0</v>
      </c>
      <c r="AS32" s="213">
        <v>0</v>
      </c>
      <c r="AT32" s="214">
        <v>0</v>
      </c>
      <c r="AU32" s="214">
        <v>0</v>
      </c>
    </row>
    <row r="33" spans="1:47" s="210" customFormat="1">
      <c r="A33" s="211">
        <v>44</v>
      </c>
      <c r="B33" s="211" t="s">
        <v>107</v>
      </c>
      <c r="C33" s="211" t="s">
        <v>236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56</v>
      </c>
      <c r="J33" s="211" t="s">
        <v>57</v>
      </c>
      <c r="K33" s="211">
        <v>0</v>
      </c>
      <c r="L33" s="211">
        <v>21</v>
      </c>
      <c r="M33" s="212">
        <v>-81.246629999999996</v>
      </c>
      <c r="N33" s="212">
        <v>28.985749999999999</v>
      </c>
      <c r="O33" s="211" t="s">
        <v>109</v>
      </c>
      <c r="P33" s="211" t="s">
        <v>59</v>
      </c>
      <c r="Q33" s="211" t="s">
        <v>235</v>
      </c>
      <c r="R33" s="212">
        <v>30.02</v>
      </c>
      <c r="S33" s="212">
        <v>13.02</v>
      </c>
      <c r="T33" s="211" t="s">
        <v>61</v>
      </c>
      <c r="U33" s="211"/>
      <c r="V33" s="211"/>
      <c r="W33" s="211"/>
      <c r="X33" s="211"/>
      <c r="Y33" s="211"/>
      <c r="Z33" s="211" t="s">
        <v>111</v>
      </c>
      <c r="AA33" s="211" t="s">
        <v>63</v>
      </c>
      <c r="AB33" s="211" t="s">
        <v>164</v>
      </c>
      <c r="AC33" s="211" t="s">
        <v>234</v>
      </c>
      <c r="AD33" s="211" t="s">
        <v>217</v>
      </c>
      <c r="AE33" s="211">
        <v>3</v>
      </c>
      <c r="AF33" s="211" t="s">
        <v>161</v>
      </c>
      <c r="AG33" s="211">
        <v>4</v>
      </c>
      <c r="AH33" s="211">
        <v>8140</v>
      </c>
      <c r="AI33" s="211">
        <v>8140</v>
      </c>
      <c r="AJ33" s="211">
        <v>544</v>
      </c>
      <c r="AK33" s="212">
        <v>0.69705813997900001</v>
      </c>
      <c r="AL33" s="213">
        <v>0</v>
      </c>
      <c r="AM33" s="214">
        <v>0</v>
      </c>
      <c r="AN33" s="214">
        <v>9.7782199999999992</v>
      </c>
      <c r="AO33" s="214">
        <v>1.4948600000000001</v>
      </c>
      <c r="AP33" s="214">
        <v>0</v>
      </c>
      <c r="AQ33" s="214">
        <v>0</v>
      </c>
      <c r="AR33" s="213">
        <v>0</v>
      </c>
      <c r="AS33" s="213">
        <v>0</v>
      </c>
      <c r="AT33" s="214">
        <v>0</v>
      </c>
      <c r="AU33" s="214">
        <v>0</v>
      </c>
    </row>
    <row r="34" spans="1:47" s="210" customFormat="1">
      <c r="A34" s="211">
        <v>44</v>
      </c>
      <c r="B34" s="211" t="s">
        <v>107</v>
      </c>
      <c r="C34" s="211" t="s">
        <v>236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56</v>
      </c>
      <c r="J34" s="211" t="s">
        <v>57</v>
      </c>
      <c r="K34" s="211">
        <v>0</v>
      </c>
      <c r="L34" s="211">
        <v>21</v>
      </c>
      <c r="M34" s="212">
        <v>-81.246629999999996</v>
      </c>
      <c r="N34" s="212">
        <v>28.985749999999999</v>
      </c>
      <c r="O34" s="211" t="s">
        <v>109</v>
      </c>
      <c r="P34" s="211" t="s">
        <v>59</v>
      </c>
      <c r="Q34" s="211" t="s">
        <v>235</v>
      </c>
      <c r="R34" s="212">
        <v>30.02</v>
      </c>
      <c r="S34" s="212">
        <v>13.02</v>
      </c>
      <c r="T34" s="211" t="s">
        <v>61</v>
      </c>
      <c r="U34" s="211"/>
      <c r="V34" s="211"/>
      <c r="W34" s="211"/>
      <c r="X34" s="211"/>
      <c r="Y34" s="211"/>
      <c r="Z34" s="211" t="s">
        <v>111</v>
      </c>
      <c r="AA34" s="211" t="s">
        <v>63</v>
      </c>
      <c r="AB34" s="211" t="s">
        <v>164</v>
      </c>
      <c r="AC34" s="211" t="s">
        <v>234</v>
      </c>
      <c r="AD34" s="211" t="s">
        <v>217</v>
      </c>
      <c r="AE34" s="211">
        <v>3</v>
      </c>
      <c r="AF34" s="211" t="s">
        <v>161</v>
      </c>
      <c r="AG34" s="211">
        <v>4</v>
      </c>
      <c r="AH34" s="211">
        <v>8140</v>
      </c>
      <c r="AI34" s="211">
        <v>8140</v>
      </c>
      <c r="AJ34" s="211">
        <v>544</v>
      </c>
      <c r="AK34" s="212">
        <v>0.19642401311900001</v>
      </c>
      <c r="AL34" s="213">
        <v>0</v>
      </c>
      <c r="AM34" s="214">
        <v>0</v>
      </c>
      <c r="AN34" s="214">
        <v>9.7782199999999992</v>
      </c>
      <c r="AO34" s="214">
        <v>1.4948600000000001</v>
      </c>
      <c r="AP34" s="214">
        <v>0</v>
      </c>
      <c r="AQ34" s="214">
        <v>0</v>
      </c>
      <c r="AR34" s="213">
        <v>0</v>
      </c>
      <c r="AS34" s="213">
        <v>0</v>
      </c>
      <c r="AT34" s="214">
        <v>0</v>
      </c>
      <c r="AU34" s="214">
        <v>0</v>
      </c>
    </row>
    <row r="35" spans="1:47" s="210" customFormat="1">
      <c r="A35" s="211">
        <v>44</v>
      </c>
      <c r="B35" s="211" t="s">
        <v>107</v>
      </c>
      <c r="C35" s="211" t="s">
        <v>236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56</v>
      </c>
      <c r="J35" s="211" t="s">
        <v>57</v>
      </c>
      <c r="K35" s="211">
        <v>0</v>
      </c>
      <c r="L35" s="211">
        <v>21</v>
      </c>
      <c r="M35" s="212">
        <v>-81.246629999999996</v>
      </c>
      <c r="N35" s="212">
        <v>28.985749999999999</v>
      </c>
      <c r="O35" s="211" t="s">
        <v>109</v>
      </c>
      <c r="P35" s="211" t="s">
        <v>59</v>
      </c>
      <c r="Q35" s="211" t="s">
        <v>235</v>
      </c>
      <c r="R35" s="212">
        <v>30.02</v>
      </c>
      <c r="S35" s="212">
        <v>13.02</v>
      </c>
      <c r="T35" s="211" t="s">
        <v>61</v>
      </c>
      <c r="U35" s="211"/>
      <c r="V35" s="211"/>
      <c r="W35" s="211"/>
      <c r="X35" s="211"/>
      <c r="Y35" s="211"/>
      <c r="Z35" s="211" t="s">
        <v>111</v>
      </c>
      <c r="AA35" s="211" t="s">
        <v>63</v>
      </c>
      <c r="AB35" s="211" t="s">
        <v>164</v>
      </c>
      <c r="AC35" s="211" t="s">
        <v>234</v>
      </c>
      <c r="AD35" s="211" t="s">
        <v>217</v>
      </c>
      <c r="AE35" s="211">
        <v>3</v>
      </c>
      <c r="AF35" s="211" t="s">
        <v>161</v>
      </c>
      <c r="AG35" s="211">
        <v>4</v>
      </c>
      <c r="AH35" s="211">
        <v>8140</v>
      </c>
      <c r="AI35" s="211">
        <v>8140</v>
      </c>
      <c r="AJ35" s="211">
        <v>544</v>
      </c>
      <c r="AK35" s="212">
        <v>0.32537375115099998</v>
      </c>
      <c r="AL35" s="213">
        <v>0</v>
      </c>
      <c r="AM35" s="214">
        <v>0</v>
      </c>
      <c r="AN35" s="214">
        <v>9.7782199999999992</v>
      </c>
      <c r="AO35" s="214">
        <v>1.4948600000000001</v>
      </c>
      <c r="AP35" s="214">
        <v>0</v>
      </c>
      <c r="AQ35" s="214">
        <v>0</v>
      </c>
      <c r="AR35" s="213">
        <v>0</v>
      </c>
      <c r="AS35" s="213">
        <v>0</v>
      </c>
      <c r="AT35" s="214">
        <v>0</v>
      </c>
      <c r="AU35" s="214">
        <v>0</v>
      </c>
    </row>
    <row r="36" spans="1:47">
      <c r="AT36" s="214">
        <f>SUM(AT2:AT35)</f>
        <v>0</v>
      </c>
      <c r="AU36" s="214">
        <f>SUM(AU2:AU35)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AU37"/>
  <sheetViews>
    <sheetView topLeftCell="X1" workbookViewId="0">
      <selection activeCell="AT37" sqref="AT37:AU37"/>
    </sheetView>
  </sheetViews>
  <sheetFormatPr defaultRowHeight="15"/>
  <cols>
    <col min="1" max="1" width="3" bestFit="1" customWidth="1"/>
    <col min="2" max="2" width="10.85546875" bestFit="1" customWidth="1"/>
    <col min="3" max="3" width="26.14062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6" width="14.85546875" bestFit="1" customWidth="1"/>
    <col min="17" max="17" width="48.57031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45</v>
      </c>
      <c r="B2" s="211" t="s">
        <v>107</v>
      </c>
      <c r="C2" s="211" t="s">
        <v>240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56</v>
      </c>
      <c r="J2" s="211" t="s">
        <v>57</v>
      </c>
      <c r="K2" s="211">
        <v>0</v>
      </c>
      <c r="L2" s="211">
        <v>21</v>
      </c>
      <c r="M2" s="212">
        <v>-81.244879999999995</v>
      </c>
      <c r="N2" s="212">
        <v>28.99146</v>
      </c>
      <c r="O2" s="211" t="s">
        <v>109</v>
      </c>
      <c r="P2" s="211" t="s">
        <v>59</v>
      </c>
      <c r="Q2" s="211" t="s">
        <v>239</v>
      </c>
      <c r="R2" s="212">
        <v>31.44</v>
      </c>
      <c r="S2" s="212">
        <v>19.16</v>
      </c>
      <c r="T2" s="211" t="s">
        <v>61</v>
      </c>
      <c r="U2" s="211"/>
      <c r="V2" s="211"/>
      <c r="W2" s="211"/>
      <c r="X2" s="211"/>
      <c r="Y2" s="211"/>
      <c r="Z2" s="211" t="s">
        <v>111</v>
      </c>
      <c r="AA2" s="211" t="s">
        <v>63</v>
      </c>
      <c r="AB2" s="211" t="s">
        <v>164</v>
      </c>
      <c r="AC2" s="211" t="s">
        <v>238</v>
      </c>
      <c r="AD2" s="211" t="s">
        <v>217</v>
      </c>
      <c r="AE2" s="211">
        <v>3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544</v>
      </c>
      <c r="AK2" s="212">
        <v>8.9180588824100003E-5</v>
      </c>
      <c r="AL2" s="213">
        <v>0</v>
      </c>
      <c r="AM2" s="214">
        <v>0</v>
      </c>
      <c r="AN2" s="214">
        <v>9.7782199999999992</v>
      </c>
      <c r="AO2" s="214">
        <v>1.4948600000000001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45</v>
      </c>
      <c r="B3" s="211" t="s">
        <v>107</v>
      </c>
      <c r="C3" s="211" t="s">
        <v>240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56</v>
      </c>
      <c r="J3" s="211" t="s">
        <v>57</v>
      </c>
      <c r="K3" s="211">
        <v>0</v>
      </c>
      <c r="L3" s="211">
        <v>21</v>
      </c>
      <c r="M3" s="212">
        <v>-81.244879999999995</v>
      </c>
      <c r="N3" s="212">
        <v>28.99146</v>
      </c>
      <c r="O3" s="211" t="s">
        <v>109</v>
      </c>
      <c r="P3" s="211" t="s">
        <v>59</v>
      </c>
      <c r="Q3" s="211" t="s">
        <v>239</v>
      </c>
      <c r="R3" s="212">
        <v>31.44</v>
      </c>
      <c r="S3" s="212">
        <v>19.16</v>
      </c>
      <c r="T3" s="211" t="s">
        <v>61</v>
      </c>
      <c r="U3" s="211"/>
      <c r="V3" s="211"/>
      <c r="W3" s="211"/>
      <c r="X3" s="211"/>
      <c r="Y3" s="211"/>
      <c r="Z3" s="211" t="s">
        <v>111</v>
      </c>
      <c r="AA3" s="211" t="s">
        <v>63</v>
      </c>
      <c r="AB3" s="211" t="s">
        <v>164</v>
      </c>
      <c r="AC3" s="211" t="s">
        <v>238</v>
      </c>
      <c r="AD3" s="211" t="s">
        <v>217</v>
      </c>
      <c r="AE3" s="211">
        <v>3</v>
      </c>
      <c r="AF3" s="211" t="s">
        <v>179</v>
      </c>
      <c r="AG3" s="211">
        <v>7</v>
      </c>
      <c r="AH3" s="211">
        <v>2110</v>
      </c>
      <c r="AI3" s="211">
        <v>2110</v>
      </c>
      <c r="AJ3" s="211">
        <v>547</v>
      </c>
      <c r="AK3" s="212">
        <v>0.55883911390499996</v>
      </c>
      <c r="AL3" s="213">
        <v>0</v>
      </c>
      <c r="AM3" s="214">
        <v>0</v>
      </c>
      <c r="AN3" s="214">
        <v>7.3917159999999997</v>
      </c>
      <c r="AO3" s="214">
        <v>1.2547740000000001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45</v>
      </c>
      <c r="B4" s="211" t="s">
        <v>107</v>
      </c>
      <c r="C4" s="211" t="s">
        <v>240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56</v>
      </c>
      <c r="J4" s="211" t="s">
        <v>57</v>
      </c>
      <c r="K4" s="211">
        <v>0</v>
      </c>
      <c r="L4" s="211">
        <v>21</v>
      </c>
      <c r="M4" s="212">
        <v>-81.244879999999995</v>
      </c>
      <c r="N4" s="212">
        <v>28.99146</v>
      </c>
      <c r="O4" s="211" t="s">
        <v>109</v>
      </c>
      <c r="P4" s="211" t="s">
        <v>59</v>
      </c>
      <c r="Q4" s="211" t="s">
        <v>239</v>
      </c>
      <c r="R4" s="212">
        <v>31.44</v>
      </c>
      <c r="S4" s="212">
        <v>19.16</v>
      </c>
      <c r="T4" s="211" t="s">
        <v>61</v>
      </c>
      <c r="U4" s="211"/>
      <c r="V4" s="211"/>
      <c r="W4" s="211"/>
      <c r="X4" s="211"/>
      <c r="Y4" s="211"/>
      <c r="Z4" s="211" t="s">
        <v>111</v>
      </c>
      <c r="AA4" s="211" t="s">
        <v>63</v>
      </c>
      <c r="AB4" s="211" t="s">
        <v>164</v>
      </c>
      <c r="AC4" s="211" t="s">
        <v>238</v>
      </c>
      <c r="AD4" s="211" t="s">
        <v>217</v>
      </c>
      <c r="AE4" s="211">
        <v>3</v>
      </c>
      <c r="AF4" s="211" t="s">
        <v>201</v>
      </c>
      <c r="AG4" s="211">
        <v>13</v>
      </c>
      <c r="AH4" s="211">
        <v>6300</v>
      </c>
      <c r="AI4" s="211">
        <v>6300</v>
      </c>
      <c r="AJ4" s="211">
        <v>553</v>
      </c>
      <c r="AK4" s="212">
        <v>0.135453665483</v>
      </c>
      <c r="AL4" s="213">
        <v>0</v>
      </c>
      <c r="AM4" s="214">
        <v>0</v>
      </c>
      <c r="AN4" s="214">
        <v>2.7629709999999998</v>
      </c>
      <c r="AO4" s="214">
        <v>9.2766000000000001E-2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45</v>
      </c>
      <c r="B5" s="211" t="s">
        <v>107</v>
      </c>
      <c r="C5" s="211" t="s">
        <v>240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56</v>
      </c>
      <c r="J5" s="211" t="s">
        <v>57</v>
      </c>
      <c r="K5" s="211">
        <v>0</v>
      </c>
      <c r="L5" s="211">
        <v>21</v>
      </c>
      <c r="M5" s="212">
        <v>-81.244879999999995</v>
      </c>
      <c r="N5" s="212">
        <v>28.99146</v>
      </c>
      <c r="O5" s="211" t="s">
        <v>109</v>
      </c>
      <c r="P5" s="211" t="s">
        <v>59</v>
      </c>
      <c r="Q5" s="211" t="s">
        <v>239</v>
      </c>
      <c r="R5" s="212">
        <v>31.44</v>
      </c>
      <c r="S5" s="212">
        <v>19.16</v>
      </c>
      <c r="T5" s="211" t="s">
        <v>61</v>
      </c>
      <c r="U5" s="211"/>
      <c r="V5" s="211"/>
      <c r="W5" s="211"/>
      <c r="X5" s="211"/>
      <c r="Y5" s="211"/>
      <c r="Z5" s="211" t="s">
        <v>111</v>
      </c>
      <c r="AA5" s="211" t="s">
        <v>63</v>
      </c>
      <c r="AB5" s="211" t="s">
        <v>164</v>
      </c>
      <c r="AC5" s="211" t="s">
        <v>238</v>
      </c>
      <c r="AD5" s="211" t="s">
        <v>217</v>
      </c>
      <c r="AE5" s="211">
        <v>3</v>
      </c>
      <c r="AF5" s="211" t="s">
        <v>201</v>
      </c>
      <c r="AG5" s="211">
        <v>13</v>
      </c>
      <c r="AH5" s="211">
        <v>6250</v>
      </c>
      <c r="AI5" s="211">
        <v>6250</v>
      </c>
      <c r="AJ5" s="211">
        <v>553</v>
      </c>
      <c r="AK5" s="212">
        <v>0.26697708418600002</v>
      </c>
      <c r="AL5" s="213">
        <v>0</v>
      </c>
      <c r="AM5" s="214">
        <v>0</v>
      </c>
      <c r="AN5" s="214">
        <v>2.7629709999999998</v>
      </c>
      <c r="AO5" s="214">
        <v>9.2766000000000001E-2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45</v>
      </c>
      <c r="B6" s="211" t="s">
        <v>107</v>
      </c>
      <c r="C6" s="211" t="s">
        <v>240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56</v>
      </c>
      <c r="J6" s="211" t="s">
        <v>57</v>
      </c>
      <c r="K6" s="211">
        <v>0</v>
      </c>
      <c r="L6" s="211">
        <v>21</v>
      </c>
      <c r="M6" s="212">
        <v>-81.244879999999995</v>
      </c>
      <c r="N6" s="212">
        <v>28.99146</v>
      </c>
      <c r="O6" s="211" t="s">
        <v>109</v>
      </c>
      <c r="P6" s="211" t="s">
        <v>59</v>
      </c>
      <c r="Q6" s="211" t="s">
        <v>239</v>
      </c>
      <c r="R6" s="212">
        <v>31.44</v>
      </c>
      <c r="S6" s="212">
        <v>19.16</v>
      </c>
      <c r="T6" s="211" t="s">
        <v>61</v>
      </c>
      <c r="U6" s="211"/>
      <c r="V6" s="211"/>
      <c r="W6" s="211"/>
      <c r="X6" s="211"/>
      <c r="Y6" s="211"/>
      <c r="Z6" s="211" t="s">
        <v>111</v>
      </c>
      <c r="AA6" s="211" t="s">
        <v>63</v>
      </c>
      <c r="AB6" s="211" t="s">
        <v>164</v>
      </c>
      <c r="AC6" s="211" t="s">
        <v>238</v>
      </c>
      <c r="AD6" s="211" t="s">
        <v>217</v>
      </c>
      <c r="AE6" s="211">
        <v>3</v>
      </c>
      <c r="AF6" s="211" t="s">
        <v>180</v>
      </c>
      <c r="AG6" s="211">
        <v>11</v>
      </c>
      <c r="AH6" s="211">
        <v>4110</v>
      </c>
      <c r="AI6" s="211">
        <v>4110</v>
      </c>
      <c r="AJ6" s="211">
        <v>551</v>
      </c>
      <c r="AK6" s="212">
        <v>0.43253210401499997</v>
      </c>
      <c r="AL6" s="213">
        <v>0</v>
      </c>
      <c r="AM6" s="214">
        <v>0</v>
      </c>
      <c r="AN6" s="214">
        <v>4.2593800000000002</v>
      </c>
      <c r="AO6" s="214">
        <v>0.14995700000000001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45</v>
      </c>
      <c r="B7" s="211" t="s">
        <v>107</v>
      </c>
      <c r="C7" s="211" t="s">
        <v>240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56</v>
      </c>
      <c r="J7" s="211" t="s">
        <v>57</v>
      </c>
      <c r="K7" s="211">
        <v>0</v>
      </c>
      <c r="L7" s="211">
        <v>21</v>
      </c>
      <c r="M7" s="212">
        <v>-81.244879999999995</v>
      </c>
      <c r="N7" s="212">
        <v>28.99146</v>
      </c>
      <c r="O7" s="211" t="s">
        <v>109</v>
      </c>
      <c r="P7" s="211" t="s">
        <v>59</v>
      </c>
      <c r="Q7" s="211" t="s">
        <v>239</v>
      </c>
      <c r="R7" s="212">
        <v>31.44</v>
      </c>
      <c r="S7" s="212">
        <v>19.16</v>
      </c>
      <c r="T7" s="211" t="s">
        <v>61</v>
      </c>
      <c r="U7" s="211"/>
      <c r="V7" s="211"/>
      <c r="W7" s="211"/>
      <c r="X7" s="211"/>
      <c r="Y7" s="211"/>
      <c r="Z7" s="211" t="s">
        <v>111</v>
      </c>
      <c r="AA7" s="211" t="s">
        <v>63</v>
      </c>
      <c r="AB7" s="211" t="s">
        <v>164</v>
      </c>
      <c r="AC7" s="211" t="s">
        <v>238</v>
      </c>
      <c r="AD7" s="211" t="s">
        <v>217</v>
      </c>
      <c r="AE7" s="211">
        <v>3</v>
      </c>
      <c r="AF7" s="211" t="s">
        <v>237</v>
      </c>
      <c r="AG7" s="211">
        <v>8</v>
      </c>
      <c r="AH7" s="211">
        <v>2430</v>
      </c>
      <c r="AI7" s="211">
        <v>2430</v>
      </c>
      <c r="AJ7" s="211">
        <v>548</v>
      </c>
      <c r="AK7" s="212">
        <v>2.7407743342199999E-2</v>
      </c>
      <c r="AL7" s="213">
        <v>0</v>
      </c>
      <c r="AM7" s="214">
        <v>0</v>
      </c>
      <c r="AN7" s="214">
        <v>9.5008689999999998</v>
      </c>
      <c r="AO7" s="214">
        <v>1.6986330000000001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45</v>
      </c>
      <c r="B8" s="211" t="s">
        <v>107</v>
      </c>
      <c r="C8" s="211" t="s">
        <v>240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56</v>
      </c>
      <c r="J8" s="211" t="s">
        <v>57</v>
      </c>
      <c r="K8" s="211">
        <v>0</v>
      </c>
      <c r="L8" s="211">
        <v>21</v>
      </c>
      <c r="M8" s="212">
        <v>-81.244879999999995</v>
      </c>
      <c r="N8" s="212">
        <v>28.99146</v>
      </c>
      <c r="O8" s="211" t="s">
        <v>109</v>
      </c>
      <c r="P8" s="211" t="s">
        <v>59</v>
      </c>
      <c r="Q8" s="211" t="s">
        <v>239</v>
      </c>
      <c r="R8" s="212">
        <v>31.44</v>
      </c>
      <c r="S8" s="212">
        <v>19.16</v>
      </c>
      <c r="T8" s="211" t="s">
        <v>61</v>
      </c>
      <c r="U8" s="211"/>
      <c r="V8" s="211"/>
      <c r="W8" s="211"/>
      <c r="X8" s="211"/>
      <c r="Y8" s="211"/>
      <c r="Z8" s="211" t="s">
        <v>111</v>
      </c>
      <c r="AA8" s="211" t="s">
        <v>63</v>
      </c>
      <c r="AB8" s="211" t="s">
        <v>164</v>
      </c>
      <c r="AC8" s="211" t="s">
        <v>238</v>
      </c>
      <c r="AD8" s="211" t="s">
        <v>217</v>
      </c>
      <c r="AE8" s="211">
        <v>3</v>
      </c>
      <c r="AF8" s="211" t="s">
        <v>188</v>
      </c>
      <c r="AG8" s="211">
        <v>1</v>
      </c>
      <c r="AH8" s="211">
        <v>1100</v>
      </c>
      <c r="AI8" s="211">
        <v>1100</v>
      </c>
      <c r="AJ8" s="211">
        <v>541</v>
      </c>
      <c r="AK8" s="212">
        <v>1.6177120258E-3</v>
      </c>
      <c r="AL8" s="213">
        <v>0</v>
      </c>
      <c r="AM8" s="214">
        <v>0</v>
      </c>
      <c r="AN8" s="214">
        <v>4.7747520000000003</v>
      </c>
      <c r="AO8" s="214">
        <v>0.83717600000000003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45</v>
      </c>
      <c r="B9" s="211" t="s">
        <v>107</v>
      </c>
      <c r="C9" s="211" t="s">
        <v>240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56</v>
      </c>
      <c r="J9" s="211" t="s">
        <v>57</v>
      </c>
      <c r="K9" s="211">
        <v>0</v>
      </c>
      <c r="L9" s="211">
        <v>21</v>
      </c>
      <c r="M9" s="212">
        <v>-81.244879999999995</v>
      </c>
      <c r="N9" s="212">
        <v>28.99146</v>
      </c>
      <c r="O9" s="211" t="s">
        <v>109</v>
      </c>
      <c r="P9" s="211" t="s">
        <v>59</v>
      </c>
      <c r="Q9" s="211" t="s">
        <v>239</v>
      </c>
      <c r="R9" s="212">
        <v>31.44</v>
      </c>
      <c r="S9" s="212">
        <v>19.16</v>
      </c>
      <c r="T9" s="211" t="s">
        <v>61</v>
      </c>
      <c r="U9" s="211"/>
      <c r="V9" s="211"/>
      <c r="W9" s="211"/>
      <c r="X9" s="211"/>
      <c r="Y9" s="211"/>
      <c r="Z9" s="211" t="s">
        <v>111</v>
      </c>
      <c r="AA9" s="211" t="s">
        <v>63</v>
      </c>
      <c r="AB9" s="211" t="s">
        <v>164</v>
      </c>
      <c r="AC9" s="211" t="s">
        <v>238</v>
      </c>
      <c r="AD9" s="211" t="s">
        <v>217</v>
      </c>
      <c r="AE9" s="211">
        <v>3</v>
      </c>
      <c r="AF9" s="211" t="s">
        <v>179</v>
      </c>
      <c r="AG9" s="211">
        <v>7</v>
      </c>
      <c r="AH9" s="211">
        <v>2110</v>
      </c>
      <c r="AI9" s="211">
        <v>2110</v>
      </c>
      <c r="AJ9" s="211">
        <v>547</v>
      </c>
      <c r="AK9" s="212">
        <v>0.28435265125600001</v>
      </c>
      <c r="AL9" s="213">
        <v>0</v>
      </c>
      <c r="AM9" s="214">
        <v>0</v>
      </c>
      <c r="AN9" s="214">
        <v>7.3917159999999997</v>
      </c>
      <c r="AO9" s="214">
        <v>1.2547740000000001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 s="210" customFormat="1">
      <c r="A10" s="211">
        <v>45</v>
      </c>
      <c r="B10" s="211" t="s">
        <v>107</v>
      </c>
      <c r="C10" s="211" t="s">
        <v>240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56</v>
      </c>
      <c r="J10" s="211" t="s">
        <v>57</v>
      </c>
      <c r="K10" s="211">
        <v>0</v>
      </c>
      <c r="L10" s="211">
        <v>21</v>
      </c>
      <c r="M10" s="212">
        <v>-81.244879999999995</v>
      </c>
      <c r="N10" s="212">
        <v>28.99146</v>
      </c>
      <c r="O10" s="211" t="s">
        <v>109</v>
      </c>
      <c r="P10" s="211" t="s">
        <v>59</v>
      </c>
      <c r="Q10" s="211" t="s">
        <v>239</v>
      </c>
      <c r="R10" s="212">
        <v>31.44</v>
      </c>
      <c r="S10" s="212">
        <v>19.16</v>
      </c>
      <c r="T10" s="211" t="s">
        <v>61</v>
      </c>
      <c r="U10" s="211"/>
      <c r="V10" s="211"/>
      <c r="W10" s="211"/>
      <c r="X10" s="211"/>
      <c r="Y10" s="211"/>
      <c r="Z10" s="211" t="s">
        <v>111</v>
      </c>
      <c r="AA10" s="211" t="s">
        <v>63</v>
      </c>
      <c r="AB10" s="211" t="s">
        <v>164</v>
      </c>
      <c r="AC10" s="211" t="s">
        <v>238</v>
      </c>
      <c r="AD10" s="211" t="s">
        <v>217</v>
      </c>
      <c r="AE10" s="211">
        <v>3</v>
      </c>
      <c r="AF10" s="211" t="s">
        <v>180</v>
      </c>
      <c r="AG10" s="211">
        <v>11</v>
      </c>
      <c r="AH10" s="211">
        <v>4110</v>
      </c>
      <c r="AI10" s="211">
        <v>4110</v>
      </c>
      <c r="AJ10" s="211">
        <v>551</v>
      </c>
      <c r="AK10" s="212">
        <v>0.98540915180099997</v>
      </c>
      <c r="AL10" s="213">
        <v>0</v>
      </c>
      <c r="AM10" s="214">
        <v>0</v>
      </c>
      <c r="AN10" s="214">
        <v>4.2593800000000002</v>
      </c>
      <c r="AO10" s="214">
        <v>0.14995700000000001</v>
      </c>
      <c r="AP10" s="214">
        <v>0</v>
      </c>
      <c r="AQ10" s="214">
        <v>0</v>
      </c>
      <c r="AR10" s="213">
        <v>0</v>
      </c>
      <c r="AS10" s="213">
        <v>0</v>
      </c>
      <c r="AT10" s="214">
        <v>0</v>
      </c>
      <c r="AU10" s="214">
        <v>0</v>
      </c>
    </row>
    <row r="11" spans="1:47" s="210" customFormat="1">
      <c r="A11" s="211">
        <v>45</v>
      </c>
      <c r="B11" s="211" t="s">
        <v>107</v>
      </c>
      <c r="C11" s="211" t="s">
        <v>240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56</v>
      </c>
      <c r="J11" s="211" t="s">
        <v>57</v>
      </c>
      <c r="K11" s="211">
        <v>0</v>
      </c>
      <c r="L11" s="211">
        <v>21</v>
      </c>
      <c r="M11" s="212">
        <v>-81.244879999999995</v>
      </c>
      <c r="N11" s="212">
        <v>28.99146</v>
      </c>
      <c r="O11" s="211" t="s">
        <v>109</v>
      </c>
      <c r="P11" s="211" t="s">
        <v>59</v>
      </c>
      <c r="Q11" s="211" t="s">
        <v>239</v>
      </c>
      <c r="R11" s="212">
        <v>31.44</v>
      </c>
      <c r="S11" s="212">
        <v>19.16</v>
      </c>
      <c r="T11" s="211" t="s">
        <v>61</v>
      </c>
      <c r="U11" s="211"/>
      <c r="V11" s="211"/>
      <c r="W11" s="211"/>
      <c r="X11" s="211"/>
      <c r="Y11" s="211"/>
      <c r="Z11" s="211" t="s">
        <v>111</v>
      </c>
      <c r="AA11" s="211" t="s">
        <v>63</v>
      </c>
      <c r="AB11" s="211" t="s">
        <v>164</v>
      </c>
      <c r="AC11" s="211" t="s">
        <v>238</v>
      </c>
      <c r="AD11" s="211" t="s">
        <v>217</v>
      </c>
      <c r="AE11" s="211">
        <v>3</v>
      </c>
      <c r="AF11" s="211" t="s">
        <v>201</v>
      </c>
      <c r="AG11" s="211">
        <v>13</v>
      </c>
      <c r="AH11" s="211">
        <v>6300</v>
      </c>
      <c r="AI11" s="211">
        <v>6300</v>
      </c>
      <c r="AJ11" s="211">
        <v>553</v>
      </c>
      <c r="AK11" s="212">
        <v>0.75144941284400002</v>
      </c>
      <c r="AL11" s="213">
        <v>0</v>
      </c>
      <c r="AM11" s="214">
        <v>0</v>
      </c>
      <c r="AN11" s="214">
        <v>2.7629709999999998</v>
      </c>
      <c r="AO11" s="214">
        <v>9.2766000000000001E-2</v>
      </c>
      <c r="AP11" s="214">
        <v>0</v>
      </c>
      <c r="AQ11" s="214">
        <v>0</v>
      </c>
      <c r="AR11" s="213">
        <v>0</v>
      </c>
      <c r="AS11" s="213">
        <v>0</v>
      </c>
      <c r="AT11" s="214">
        <v>0</v>
      </c>
      <c r="AU11" s="214">
        <v>0</v>
      </c>
    </row>
    <row r="12" spans="1:47" s="210" customFormat="1">
      <c r="A12" s="211">
        <v>45</v>
      </c>
      <c r="B12" s="211" t="s">
        <v>107</v>
      </c>
      <c r="C12" s="211" t="s">
        <v>240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56</v>
      </c>
      <c r="J12" s="211" t="s">
        <v>57</v>
      </c>
      <c r="K12" s="211">
        <v>0</v>
      </c>
      <c r="L12" s="211">
        <v>21</v>
      </c>
      <c r="M12" s="212">
        <v>-81.244879999999995</v>
      </c>
      <c r="N12" s="212">
        <v>28.99146</v>
      </c>
      <c r="O12" s="211" t="s">
        <v>109</v>
      </c>
      <c r="P12" s="211" t="s">
        <v>59</v>
      </c>
      <c r="Q12" s="211" t="s">
        <v>239</v>
      </c>
      <c r="R12" s="212">
        <v>31.44</v>
      </c>
      <c r="S12" s="212">
        <v>19.16</v>
      </c>
      <c r="T12" s="211" t="s">
        <v>61</v>
      </c>
      <c r="U12" s="211"/>
      <c r="V12" s="211"/>
      <c r="W12" s="211"/>
      <c r="X12" s="211"/>
      <c r="Y12" s="211"/>
      <c r="Z12" s="211" t="s">
        <v>111</v>
      </c>
      <c r="AA12" s="211" t="s">
        <v>63</v>
      </c>
      <c r="AB12" s="211" t="s">
        <v>164</v>
      </c>
      <c r="AC12" s="211" t="s">
        <v>238</v>
      </c>
      <c r="AD12" s="211" t="s">
        <v>217</v>
      </c>
      <c r="AE12" s="211">
        <v>3</v>
      </c>
      <c r="AF12" s="211" t="s">
        <v>201</v>
      </c>
      <c r="AG12" s="211">
        <v>13</v>
      </c>
      <c r="AH12" s="211">
        <v>6250</v>
      </c>
      <c r="AI12" s="211">
        <v>6250</v>
      </c>
      <c r="AJ12" s="211">
        <v>553</v>
      </c>
      <c r="AK12" s="212">
        <v>1.53048853549</v>
      </c>
      <c r="AL12" s="213">
        <v>0</v>
      </c>
      <c r="AM12" s="214">
        <v>0</v>
      </c>
      <c r="AN12" s="214">
        <v>2.7629709999999998</v>
      </c>
      <c r="AO12" s="214">
        <v>9.2766000000000001E-2</v>
      </c>
      <c r="AP12" s="214">
        <v>0</v>
      </c>
      <c r="AQ12" s="214">
        <v>0</v>
      </c>
      <c r="AR12" s="213">
        <v>0</v>
      </c>
      <c r="AS12" s="213">
        <v>0</v>
      </c>
      <c r="AT12" s="214">
        <v>0</v>
      </c>
      <c r="AU12" s="214">
        <v>0</v>
      </c>
    </row>
    <row r="13" spans="1:47" s="210" customFormat="1">
      <c r="A13" s="211">
        <v>45</v>
      </c>
      <c r="B13" s="211" t="s">
        <v>107</v>
      </c>
      <c r="C13" s="211" t="s">
        <v>240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56</v>
      </c>
      <c r="J13" s="211" t="s">
        <v>57</v>
      </c>
      <c r="K13" s="211">
        <v>0</v>
      </c>
      <c r="L13" s="211">
        <v>21</v>
      </c>
      <c r="M13" s="212">
        <v>-81.244879999999995</v>
      </c>
      <c r="N13" s="212">
        <v>28.99146</v>
      </c>
      <c r="O13" s="211" t="s">
        <v>109</v>
      </c>
      <c r="P13" s="211" t="s">
        <v>59</v>
      </c>
      <c r="Q13" s="211" t="s">
        <v>239</v>
      </c>
      <c r="R13" s="212">
        <v>31.44</v>
      </c>
      <c r="S13" s="212">
        <v>19.16</v>
      </c>
      <c r="T13" s="211" t="s">
        <v>61</v>
      </c>
      <c r="U13" s="211"/>
      <c r="V13" s="211"/>
      <c r="W13" s="211"/>
      <c r="X13" s="211"/>
      <c r="Y13" s="211"/>
      <c r="Z13" s="211" t="s">
        <v>111</v>
      </c>
      <c r="AA13" s="211" t="s">
        <v>63</v>
      </c>
      <c r="AB13" s="211" t="s">
        <v>164</v>
      </c>
      <c r="AC13" s="211" t="s">
        <v>238</v>
      </c>
      <c r="AD13" s="211" t="s">
        <v>217</v>
      </c>
      <c r="AE13" s="211">
        <v>3</v>
      </c>
      <c r="AF13" s="211" t="s">
        <v>189</v>
      </c>
      <c r="AG13" s="211">
        <v>2</v>
      </c>
      <c r="AH13" s="211">
        <v>1200</v>
      </c>
      <c r="AI13" s="211">
        <v>1200</v>
      </c>
      <c r="AJ13" s="211">
        <v>542</v>
      </c>
      <c r="AK13" s="212">
        <v>0.109846039507</v>
      </c>
      <c r="AL13" s="213">
        <v>0</v>
      </c>
      <c r="AM13" s="214">
        <v>0</v>
      </c>
      <c r="AN13" s="214">
        <v>7.9740570000000002</v>
      </c>
      <c r="AO13" s="214">
        <v>1.325288</v>
      </c>
      <c r="AP13" s="214">
        <v>0</v>
      </c>
      <c r="AQ13" s="214">
        <v>0</v>
      </c>
      <c r="AR13" s="213">
        <v>0</v>
      </c>
      <c r="AS13" s="213">
        <v>0</v>
      </c>
      <c r="AT13" s="214">
        <v>0</v>
      </c>
      <c r="AU13" s="214">
        <v>0</v>
      </c>
    </row>
    <row r="14" spans="1:47" s="210" customFormat="1">
      <c r="A14" s="211">
        <v>45</v>
      </c>
      <c r="B14" s="211" t="s">
        <v>107</v>
      </c>
      <c r="C14" s="211" t="s">
        <v>240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56</v>
      </c>
      <c r="J14" s="211" t="s">
        <v>57</v>
      </c>
      <c r="K14" s="211">
        <v>0</v>
      </c>
      <c r="L14" s="211">
        <v>21</v>
      </c>
      <c r="M14" s="212">
        <v>-81.244879999999995</v>
      </c>
      <c r="N14" s="212">
        <v>28.99146</v>
      </c>
      <c r="O14" s="211" t="s">
        <v>109</v>
      </c>
      <c r="P14" s="211" t="s">
        <v>59</v>
      </c>
      <c r="Q14" s="211" t="s">
        <v>239</v>
      </c>
      <c r="R14" s="212">
        <v>31.44</v>
      </c>
      <c r="S14" s="212">
        <v>19.16</v>
      </c>
      <c r="T14" s="211" t="s">
        <v>61</v>
      </c>
      <c r="U14" s="211"/>
      <c r="V14" s="211"/>
      <c r="W14" s="211"/>
      <c r="X14" s="211"/>
      <c r="Y14" s="211"/>
      <c r="Z14" s="211" t="s">
        <v>111</v>
      </c>
      <c r="AA14" s="211" t="s">
        <v>63</v>
      </c>
      <c r="AB14" s="211" t="s">
        <v>164</v>
      </c>
      <c r="AC14" s="211" t="s">
        <v>238</v>
      </c>
      <c r="AD14" s="211" t="s">
        <v>217</v>
      </c>
      <c r="AE14" s="211">
        <v>3</v>
      </c>
      <c r="AF14" s="211" t="s">
        <v>189</v>
      </c>
      <c r="AG14" s="211">
        <v>2</v>
      </c>
      <c r="AH14" s="211">
        <v>1200</v>
      </c>
      <c r="AI14" s="211">
        <v>1200</v>
      </c>
      <c r="AJ14" s="211">
        <v>542</v>
      </c>
      <c r="AK14" s="212">
        <v>0.82535612475099995</v>
      </c>
      <c r="AL14" s="213">
        <v>0</v>
      </c>
      <c r="AM14" s="214">
        <v>0</v>
      </c>
      <c r="AN14" s="214">
        <v>7.9740570000000002</v>
      </c>
      <c r="AO14" s="214">
        <v>1.325288</v>
      </c>
      <c r="AP14" s="214">
        <v>0</v>
      </c>
      <c r="AQ14" s="214">
        <v>0</v>
      </c>
      <c r="AR14" s="213">
        <v>0</v>
      </c>
      <c r="AS14" s="213">
        <v>0</v>
      </c>
      <c r="AT14" s="214">
        <v>0</v>
      </c>
      <c r="AU14" s="214">
        <v>0</v>
      </c>
    </row>
    <row r="15" spans="1:47" s="210" customFormat="1">
      <c r="A15" s="211">
        <v>45</v>
      </c>
      <c r="B15" s="211" t="s">
        <v>107</v>
      </c>
      <c r="C15" s="211" t="s">
        <v>240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56</v>
      </c>
      <c r="J15" s="211" t="s">
        <v>57</v>
      </c>
      <c r="K15" s="211">
        <v>0</v>
      </c>
      <c r="L15" s="211">
        <v>21</v>
      </c>
      <c r="M15" s="212">
        <v>-81.244879999999995</v>
      </c>
      <c r="N15" s="212">
        <v>28.99146</v>
      </c>
      <c r="O15" s="211" t="s">
        <v>109</v>
      </c>
      <c r="P15" s="211" t="s">
        <v>59</v>
      </c>
      <c r="Q15" s="211" t="s">
        <v>239</v>
      </c>
      <c r="R15" s="212">
        <v>31.44</v>
      </c>
      <c r="S15" s="212">
        <v>19.16</v>
      </c>
      <c r="T15" s="211" t="s">
        <v>61</v>
      </c>
      <c r="U15" s="211"/>
      <c r="V15" s="211"/>
      <c r="W15" s="211"/>
      <c r="X15" s="211"/>
      <c r="Y15" s="211"/>
      <c r="Z15" s="211" t="s">
        <v>111</v>
      </c>
      <c r="AA15" s="211" t="s">
        <v>63</v>
      </c>
      <c r="AB15" s="211" t="s">
        <v>164</v>
      </c>
      <c r="AC15" s="211" t="s">
        <v>238</v>
      </c>
      <c r="AD15" s="211" t="s">
        <v>217</v>
      </c>
      <c r="AE15" s="211">
        <v>3</v>
      </c>
      <c r="AF15" s="211" t="s">
        <v>180</v>
      </c>
      <c r="AG15" s="211">
        <v>11</v>
      </c>
      <c r="AH15" s="211">
        <v>4340</v>
      </c>
      <c r="AI15" s="211">
        <v>4340</v>
      </c>
      <c r="AJ15" s="211">
        <v>551</v>
      </c>
      <c r="AK15" s="212">
        <v>1.20566087719E-2</v>
      </c>
      <c r="AL15" s="213">
        <v>0</v>
      </c>
      <c r="AM15" s="214">
        <v>0</v>
      </c>
      <c r="AN15" s="214">
        <v>4.2593800000000002</v>
      </c>
      <c r="AO15" s="214">
        <v>0.14995700000000001</v>
      </c>
      <c r="AP15" s="214">
        <v>0</v>
      </c>
      <c r="AQ15" s="214">
        <v>0</v>
      </c>
      <c r="AR15" s="213">
        <v>0</v>
      </c>
      <c r="AS15" s="213">
        <v>0</v>
      </c>
      <c r="AT15" s="214">
        <v>0</v>
      </c>
      <c r="AU15" s="214">
        <v>0</v>
      </c>
    </row>
    <row r="16" spans="1:47" s="210" customFormat="1">
      <c r="A16" s="211">
        <v>45</v>
      </c>
      <c r="B16" s="211" t="s">
        <v>107</v>
      </c>
      <c r="C16" s="211" t="s">
        <v>240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56</v>
      </c>
      <c r="J16" s="211" t="s">
        <v>57</v>
      </c>
      <c r="K16" s="211">
        <v>0</v>
      </c>
      <c r="L16" s="211">
        <v>21</v>
      </c>
      <c r="M16" s="212">
        <v>-81.244879999999995</v>
      </c>
      <c r="N16" s="212">
        <v>28.99146</v>
      </c>
      <c r="O16" s="211" t="s">
        <v>109</v>
      </c>
      <c r="P16" s="211" t="s">
        <v>59</v>
      </c>
      <c r="Q16" s="211" t="s">
        <v>239</v>
      </c>
      <c r="R16" s="212">
        <v>31.44</v>
      </c>
      <c r="S16" s="212">
        <v>19.16</v>
      </c>
      <c r="T16" s="211" t="s">
        <v>61</v>
      </c>
      <c r="U16" s="211"/>
      <c r="V16" s="211"/>
      <c r="W16" s="211"/>
      <c r="X16" s="211"/>
      <c r="Y16" s="211"/>
      <c r="Z16" s="211" t="s">
        <v>111</v>
      </c>
      <c r="AA16" s="211" t="s">
        <v>63</v>
      </c>
      <c r="AB16" s="211" t="s">
        <v>164</v>
      </c>
      <c r="AC16" s="211" t="s">
        <v>238</v>
      </c>
      <c r="AD16" s="211" t="s">
        <v>217</v>
      </c>
      <c r="AE16" s="211">
        <v>3</v>
      </c>
      <c r="AF16" s="211" t="s">
        <v>180</v>
      </c>
      <c r="AG16" s="211">
        <v>11</v>
      </c>
      <c r="AH16" s="211">
        <v>4110</v>
      </c>
      <c r="AI16" s="211">
        <v>4110</v>
      </c>
      <c r="AJ16" s="211">
        <v>551</v>
      </c>
      <c r="AK16" s="212">
        <v>8.1371262962700003E-2</v>
      </c>
      <c r="AL16" s="213">
        <v>0</v>
      </c>
      <c r="AM16" s="214">
        <v>0</v>
      </c>
      <c r="AN16" s="214">
        <v>4.2593800000000002</v>
      </c>
      <c r="AO16" s="214">
        <v>0.14995700000000001</v>
      </c>
      <c r="AP16" s="214">
        <v>0</v>
      </c>
      <c r="AQ16" s="214">
        <v>0</v>
      </c>
      <c r="AR16" s="213">
        <v>0</v>
      </c>
      <c r="AS16" s="213">
        <v>0</v>
      </c>
      <c r="AT16" s="214">
        <v>0</v>
      </c>
      <c r="AU16" s="214">
        <v>0</v>
      </c>
    </row>
    <row r="17" spans="1:47" s="210" customFormat="1">
      <c r="A17" s="211">
        <v>45</v>
      </c>
      <c r="B17" s="211" t="s">
        <v>107</v>
      </c>
      <c r="C17" s="211" t="s">
        <v>240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56</v>
      </c>
      <c r="J17" s="211" t="s">
        <v>57</v>
      </c>
      <c r="K17" s="211">
        <v>0</v>
      </c>
      <c r="L17" s="211">
        <v>21</v>
      </c>
      <c r="M17" s="212">
        <v>-81.244879999999995</v>
      </c>
      <c r="N17" s="212">
        <v>28.99146</v>
      </c>
      <c r="O17" s="211" t="s">
        <v>109</v>
      </c>
      <c r="P17" s="211" t="s">
        <v>59</v>
      </c>
      <c r="Q17" s="211" t="s">
        <v>239</v>
      </c>
      <c r="R17" s="212">
        <v>31.44</v>
      </c>
      <c r="S17" s="212">
        <v>19.16</v>
      </c>
      <c r="T17" s="211" t="s">
        <v>61</v>
      </c>
      <c r="U17" s="211"/>
      <c r="V17" s="211"/>
      <c r="W17" s="211"/>
      <c r="X17" s="211"/>
      <c r="Y17" s="211"/>
      <c r="Z17" s="211" t="s">
        <v>111</v>
      </c>
      <c r="AA17" s="211" t="s">
        <v>63</v>
      </c>
      <c r="AB17" s="211" t="s">
        <v>164</v>
      </c>
      <c r="AC17" s="211" t="s">
        <v>238</v>
      </c>
      <c r="AD17" s="211" t="s">
        <v>217</v>
      </c>
      <c r="AE17" s="211">
        <v>3</v>
      </c>
      <c r="AF17" s="211" t="s">
        <v>201</v>
      </c>
      <c r="AG17" s="211">
        <v>13</v>
      </c>
      <c r="AH17" s="211">
        <v>6300</v>
      </c>
      <c r="AI17" s="211">
        <v>6300</v>
      </c>
      <c r="AJ17" s="211">
        <v>553</v>
      </c>
      <c r="AK17" s="212">
        <v>3.4558346951600001</v>
      </c>
      <c r="AL17" s="213">
        <v>0</v>
      </c>
      <c r="AM17" s="214">
        <v>0</v>
      </c>
      <c r="AN17" s="214">
        <v>2.7629709999999998</v>
      </c>
      <c r="AO17" s="214">
        <v>9.2766000000000001E-2</v>
      </c>
      <c r="AP17" s="214">
        <v>0</v>
      </c>
      <c r="AQ17" s="214">
        <v>0</v>
      </c>
      <c r="AR17" s="213">
        <v>0</v>
      </c>
      <c r="AS17" s="213">
        <v>0</v>
      </c>
      <c r="AT17" s="214">
        <v>0</v>
      </c>
      <c r="AU17" s="214">
        <v>0</v>
      </c>
    </row>
    <row r="18" spans="1:47" s="210" customFormat="1">
      <c r="A18" s="211">
        <v>45</v>
      </c>
      <c r="B18" s="211" t="s">
        <v>107</v>
      </c>
      <c r="C18" s="211" t="s">
        <v>240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56</v>
      </c>
      <c r="J18" s="211" t="s">
        <v>57</v>
      </c>
      <c r="K18" s="211">
        <v>0</v>
      </c>
      <c r="L18" s="211">
        <v>21</v>
      </c>
      <c r="M18" s="212">
        <v>-81.244879999999995</v>
      </c>
      <c r="N18" s="212">
        <v>28.99146</v>
      </c>
      <c r="O18" s="211" t="s">
        <v>109</v>
      </c>
      <c r="P18" s="211" t="s">
        <v>59</v>
      </c>
      <c r="Q18" s="211" t="s">
        <v>239</v>
      </c>
      <c r="R18" s="212">
        <v>31.44</v>
      </c>
      <c r="S18" s="212">
        <v>19.16</v>
      </c>
      <c r="T18" s="211" t="s">
        <v>61</v>
      </c>
      <c r="U18" s="211"/>
      <c r="V18" s="211"/>
      <c r="W18" s="211"/>
      <c r="X18" s="211"/>
      <c r="Y18" s="211"/>
      <c r="Z18" s="211" t="s">
        <v>111</v>
      </c>
      <c r="AA18" s="211" t="s">
        <v>63</v>
      </c>
      <c r="AB18" s="211" t="s">
        <v>164</v>
      </c>
      <c r="AC18" s="211" t="s">
        <v>238</v>
      </c>
      <c r="AD18" s="211" t="s">
        <v>217</v>
      </c>
      <c r="AE18" s="211">
        <v>3</v>
      </c>
      <c r="AF18" s="211" t="s">
        <v>201</v>
      </c>
      <c r="AG18" s="211">
        <v>13</v>
      </c>
      <c r="AH18" s="211">
        <v>6250</v>
      </c>
      <c r="AI18" s="211">
        <v>6250</v>
      </c>
      <c r="AJ18" s="211">
        <v>553</v>
      </c>
      <c r="AK18" s="212">
        <v>0.35080329853199999</v>
      </c>
      <c r="AL18" s="213">
        <v>0</v>
      </c>
      <c r="AM18" s="214">
        <v>0</v>
      </c>
      <c r="AN18" s="214">
        <v>2.7629709999999998</v>
      </c>
      <c r="AO18" s="214">
        <v>9.2766000000000001E-2</v>
      </c>
      <c r="AP18" s="214">
        <v>0</v>
      </c>
      <c r="AQ18" s="214">
        <v>0</v>
      </c>
      <c r="AR18" s="213">
        <v>0</v>
      </c>
      <c r="AS18" s="213">
        <v>0</v>
      </c>
      <c r="AT18" s="214">
        <v>0</v>
      </c>
      <c r="AU18" s="214">
        <v>0</v>
      </c>
    </row>
    <row r="19" spans="1:47" s="210" customFormat="1">
      <c r="A19" s="211">
        <v>45</v>
      </c>
      <c r="B19" s="211" t="s">
        <v>107</v>
      </c>
      <c r="C19" s="211" t="s">
        <v>240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56</v>
      </c>
      <c r="J19" s="211" t="s">
        <v>57</v>
      </c>
      <c r="K19" s="211">
        <v>0</v>
      </c>
      <c r="L19" s="211">
        <v>21</v>
      </c>
      <c r="M19" s="212">
        <v>-81.244879999999995</v>
      </c>
      <c r="N19" s="212">
        <v>28.99146</v>
      </c>
      <c r="O19" s="211" t="s">
        <v>109</v>
      </c>
      <c r="P19" s="211" t="s">
        <v>59</v>
      </c>
      <c r="Q19" s="211" t="s">
        <v>239</v>
      </c>
      <c r="R19" s="212">
        <v>31.44</v>
      </c>
      <c r="S19" s="212">
        <v>19.16</v>
      </c>
      <c r="T19" s="211" t="s">
        <v>61</v>
      </c>
      <c r="U19" s="211"/>
      <c r="V19" s="211"/>
      <c r="W19" s="211"/>
      <c r="X19" s="211"/>
      <c r="Y19" s="211"/>
      <c r="Z19" s="211" t="s">
        <v>111</v>
      </c>
      <c r="AA19" s="211" t="s">
        <v>63</v>
      </c>
      <c r="AB19" s="211" t="s">
        <v>164</v>
      </c>
      <c r="AC19" s="211" t="s">
        <v>238</v>
      </c>
      <c r="AD19" s="211" t="s">
        <v>217</v>
      </c>
      <c r="AE19" s="211">
        <v>3</v>
      </c>
      <c r="AF19" s="211" t="s">
        <v>180</v>
      </c>
      <c r="AG19" s="211">
        <v>11</v>
      </c>
      <c r="AH19" s="211">
        <v>4110</v>
      </c>
      <c r="AI19" s="211">
        <v>4110</v>
      </c>
      <c r="AJ19" s="211">
        <v>551</v>
      </c>
      <c r="AK19" s="212">
        <v>9.2991116048200002E-3</v>
      </c>
      <c r="AL19" s="213">
        <v>0</v>
      </c>
      <c r="AM19" s="214">
        <v>0</v>
      </c>
      <c r="AN19" s="214">
        <v>4.2593800000000002</v>
      </c>
      <c r="AO19" s="214">
        <v>0.14995700000000001</v>
      </c>
      <c r="AP19" s="214">
        <v>0</v>
      </c>
      <c r="AQ19" s="214">
        <v>0</v>
      </c>
      <c r="AR19" s="213">
        <v>0</v>
      </c>
      <c r="AS19" s="213">
        <v>0</v>
      </c>
      <c r="AT19" s="214">
        <v>0</v>
      </c>
      <c r="AU19" s="214">
        <v>0</v>
      </c>
    </row>
    <row r="20" spans="1:47" s="210" customFormat="1">
      <c r="A20" s="211">
        <v>45</v>
      </c>
      <c r="B20" s="211" t="s">
        <v>107</v>
      </c>
      <c r="C20" s="211" t="s">
        <v>240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56</v>
      </c>
      <c r="J20" s="211" t="s">
        <v>57</v>
      </c>
      <c r="K20" s="211">
        <v>0</v>
      </c>
      <c r="L20" s="211">
        <v>21</v>
      </c>
      <c r="M20" s="212">
        <v>-81.244879999999995</v>
      </c>
      <c r="N20" s="212">
        <v>28.99146</v>
      </c>
      <c r="O20" s="211" t="s">
        <v>109</v>
      </c>
      <c r="P20" s="211" t="s">
        <v>59</v>
      </c>
      <c r="Q20" s="211" t="s">
        <v>239</v>
      </c>
      <c r="R20" s="212">
        <v>31.44</v>
      </c>
      <c r="S20" s="212">
        <v>19.16</v>
      </c>
      <c r="T20" s="211" t="s">
        <v>61</v>
      </c>
      <c r="U20" s="211"/>
      <c r="V20" s="211"/>
      <c r="W20" s="211"/>
      <c r="X20" s="211"/>
      <c r="Y20" s="211"/>
      <c r="Z20" s="211" t="s">
        <v>111</v>
      </c>
      <c r="AA20" s="211" t="s">
        <v>63</v>
      </c>
      <c r="AB20" s="211" t="s">
        <v>164</v>
      </c>
      <c r="AC20" s="211" t="s">
        <v>238</v>
      </c>
      <c r="AD20" s="211" t="s">
        <v>217</v>
      </c>
      <c r="AE20" s="211">
        <v>3</v>
      </c>
      <c r="AF20" s="211" t="s">
        <v>237</v>
      </c>
      <c r="AG20" s="211">
        <v>8</v>
      </c>
      <c r="AH20" s="211">
        <v>2430</v>
      </c>
      <c r="AI20" s="211">
        <v>2430</v>
      </c>
      <c r="AJ20" s="211">
        <v>548</v>
      </c>
      <c r="AK20" s="212">
        <v>0.45555300643000002</v>
      </c>
      <c r="AL20" s="213">
        <v>0</v>
      </c>
      <c r="AM20" s="214">
        <v>0</v>
      </c>
      <c r="AN20" s="214">
        <v>9.5008689999999998</v>
      </c>
      <c r="AO20" s="214">
        <v>1.6986330000000001</v>
      </c>
      <c r="AP20" s="214">
        <v>0</v>
      </c>
      <c r="AQ20" s="214">
        <v>0</v>
      </c>
      <c r="AR20" s="213">
        <v>0</v>
      </c>
      <c r="AS20" s="213">
        <v>0</v>
      </c>
      <c r="AT20" s="214">
        <v>0</v>
      </c>
      <c r="AU20" s="214">
        <v>0</v>
      </c>
    </row>
    <row r="21" spans="1:47" s="210" customFormat="1">
      <c r="A21" s="211">
        <v>45</v>
      </c>
      <c r="B21" s="211" t="s">
        <v>107</v>
      </c>
      <c r="C21" s="211" t="s">
        <v>240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56</v>
      </c>
      <c r="J21" s="211" t="s">
        <v>57</v>
      </c>
      <c r="K21" s="211">
        <v>0</v>
      </c>
      <c r="L21" s="211">
        <v>21</v>
      </c>
      <c r="M21" s="212">
        <v>-81.244879999999995</v>
      </c>
      <c r="N21" s="212">
        <v>28.99146</v>
      </c>
      <c r="O21" s="211" t="s">
        <v>109</v>
      </c>
      <c r="P21" s="211" t="s">
        <v>59</v>
      </c>
      <c r="Q21" s="211" t="s">
        <v>239</v>
      </c>
      <c r="R21" s="212">
        <v>31.44</v>
      </c>
      <c r="S21" s="212">
        <v>19.16</v>
      </c>
      <c r="T21" s="211" t="s">
        <v>61</v>
      </c>
      <c r="U21" s="211"/>
      <c r="V21" s="211"/>
      <c r="W21" s="211"/>
      <c r="X21" s="211"/>
      <c r="Y21" s="211"/>
      <c r="Z21" s="211" t="s">
        <v>111</v>
      </c>
      <c r="AA21" s="211" t="s">
        <v>63</v>
      </c>
      <c r="AB21" s="211" t="s">
        <v>164</v>
      </c>
      <c r="AC21" s="211" t="s">
        <v>238</v>
      </c>
      <c r="AD21" s="211" t="s">
        <v>217</v>
      </c>
      <c r="AE21" s="211">
        <v>3</v>
      </c>
      <c r="AF21" s="211" t="s">
        <v>188</v>
      </c>
      <c r="AG21" s="211">
        <v>1</v>
      </c>
      <c r="AH21" s="211">
        <v>1100</v>
      </c>
      <c r="AI21" s="211">
        <v>1100</v>
      </c>
      <c r="AJ21" s="211">
        <v>541</v>
      </c>
      <c r="AK21" s="212">
        <v>3.7772545990700001E-3</v>
      </c>
      <c r="AL21" s="213">
        <v>0</v>
      </c>
      <c r="AM21" s="214">
        <v>0</v>
      </c>
      <c r="AN21" s="214">
        <v>4.7747520000000003</v>
      </c>
      <c r="AO21" s="214">
        <v>0.83717600000000003</v>
      </c>
      <c r="AP21" s="214">
        <v>0</v>
      </c>
      <c r="AQ21" s="214">
        <v>0</v>
      </c>
      <c r="AR21" s="213">
        <v>0</v>
      </c>
      <c r="AS21" s="213">
        <v>0</v>
      </c>
      <c r="AT21" s="214">
        <v>0</v>
      </c>
      <c r="AU21" s="214">
        <v>0</v>
      </c>
    </row>
    <row r="22" spans="1:47" s="210" customFormat="1">
      <c r="A22" s="211">
        <v>45</v>
      </c>
      <c r="B22" s="211" t="s">
        <v>107</v>
      </c>
      <c r="C22" s="211" t="s">
        <v>240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56</v>
      </c>
      <c r="J22" s="211" t="s">
        <v>57</v>
      </c>
      <c r="K22" s="211">
        <v>0</v>
      </c>
      <c r="L22" s="211">
        <v>21</v>
      </c>
      <c r="M22" s="212">
        <v>-81.244879999999995</v>
      </c>
      <c r="N22" s="212">
        <v>28.99146</v>
      </c>
      <c r="O22" s="211" t="s">
        <v>109</v>
      </c>
      <c r="P22" s="211" t="s">
        <v>59</v>
      </c>
      <c r="Q22" s="211" t="s">
        <v>239</v>
      </c>
      <c r="R22" s="212">
        <v>31.44</v>
      </c>
      <c r="S22" s="212">
        <v>19.16</v>
      </c>
      <c r="T22" s="211" t="s">
        <v>61</v>
      </c>
      <c r="U22" s="211"/>
      <c r="V22" s="211"/>
      <c r="W22" s="211"/>
      <c r="X22" s="211"/>
      <c r="Y22" s="211"/>
      <c r="Z22" s="211" t="s">
        <v>111</v>
      </c>
      <c r="AA22" s="211" t="s">
        <v>63</v>
      </c>
      <c r="AB22" s="211" t="s">
        <v>164</v>
      </c>
      <c r="AC22" s="211" t="s">
        <v>238</v>
      </c>
      <c r="AD22" s="211" t="s">
        <v>217</v>
      </c>
      <c r="AE22" s="211">
        <v>3</v>
      </c>
      <c r="AF22" s="211" t="s">
        <v>201</v>
      </c>
      <c r="AG22" s="211">
        <v>13</v>
      </c>
      <c r="AH22" s="211">
        <v>6300</v>
      </c>
      <c r="AI22" s="211">
        <v>6300</v>
      </c>
      <c r="AJ22" s="211">
        <v>553</v>
      </c>
      <c r="AK22" s="212">
        <v>0.177459415142</v>
      </c>
      <c r="AL22" s="213">
        <v>0</v>
      </c>
      <c r="AM22" s="214">
        <v>0</v>
      </c>
      <c r="AN22" s="214">
        <v>2.7629709999999998</v>
      </c>
      <c r="AO22" s="214">
        <v>9.2766000000000001E-2</v>
      </c>
      <c r="AP22" s="214">
        <v>0</v>
      </c>
      <c r="AQ22" s="214">
        <v>0</v>
      </c>
      <c r="AR22" s="213">
        <v>0</v>
      </c>
      <c r="AS22" s="213">
        <v>0</v>
      </c>
      <c r="AT22" s="214">
        <v>0</v>
      </c>
      <c r="AU22" s="214">
        <v>0</v>
      </c>
    </row>
    <row r="23" spans="1:47" s="210" customFormat="1">
      <c r="A23" s="211">
        <v>45</v>
      </c>
      <c r="B23" s="211" t="s">
        <v>107</v>
      </c>
      <c r="C23" s="211" t="s">
        <v>240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56</v>
      </c>
      <c r="J23" s="211" t="s">
        <v>57</v>
      </c>
      <c r="K23" s="211">
        <v>0</v>
      </c>
      <c r="L23" s="211">
        <v>21</v>
      </c>
      <c r="M23" s="212">
        <v>-81.244879999999995</v>
      </c>
      <c r="N23" s="212">
        <v>28.99146</v>
      </c>
      <c r="O23" s="211" t="s">
        <v>109</v>
      </c>
      <c r="P23" s="211" t="s">
        <v>59</v>
      </c>
      <c r="Q23" s="211" t="s">
        <v>239</v>
      </c>
      <c r="R23" s="212">
        <v>31.44</v>
      </c>
      <c r="S23" s="212">
        <v>19.16</v>
      </c>
      <c r="T23" s="211" t="s">
        <v>61</v>
      </c>
      <c r="U23" s="211"/>
      <c r="V23" s="211"/>
      <c r="W23" s="211"/>
      <c r="X23" s="211"/>
      <c r="Y23" s="211"/>
      <c r="Z23" s="211" t="s">
        <v>111</v>
      </c>
      <c r="AA23" s="211" t="s">
        <v>63</v>
      </c>
      <c r="AB23" s="211" t="s">
        <v>164</v>
      </c>
      <c r="AC23" s="211" t="s">
        <v>238</v>
      </c>
      <c r="AD23" s="211" t="s">
        <v>217</v>
      </c>
      <c r="AE23" s="211">
        <v>3</v>
      </c>
      <c r="AF23" s="211" t="s">
        <v>201</v>
      </c>
      <c r="AG23" s="211">
        <v>13</v>
      </c>
      <c r="AH23" s="211">
        <v>6250</v>
      </c>
      <c r="AI23" s="211">
        <v>6250</v>
      </c>
      <c r="AJ23" s="211">
        <v>553</v>
      </c>
      <c r="AK23" s="212">
        <v>1.59768512643</v>
      </c>
      <c r="AL23" s="213">
        <v>0</v>
      </c>
      <c r="AM23" s="214">
        <v>0</v>
      </c>
      <c r="AN23" s="214">
        <v>2.7629709999999998</v>
      </c>
      <c r="AO23" s="214">
        <v>9.2766000000000001E-2</v>
      </c>
      <c r="AP23" s="214">
        <v>0</v>
      </c>
      <c r="AQ23" s="214">
        <v>0</v>
      </c>
      <c r="AR23" s="213">
        <v>0</v>
      </c>
      <c r="AS23" s="213">
        <v>0</v>
      </c>
      <c r="AT23" s="214">
        <v>0</v>
      </c>
      <c r="AU23" s="214">
        <v>0</v>
      </c>
    </row>
    <row r="24" spans="1:47" s="210" customFormat="1">
      <c r="A24" s="211">
        <v>45</v>
      </c>
      <c r="B24" s="211" t="s">
        <v>107</v>
      </c>
      <c r="C24" s="211" t="s">
        <v>240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56</v>
      </c>
      <c r="J24" s="211" t="s">
        <v>57</v>
      </c>
      <c r="K24" s="211">
        <v>0</v>
      </c>
      <c r="L24" s="211">
        <v>21</v>
      </c>
      <c r="M24" s="212">
        <v>-81.244879999999995</v>
      </c>
      <c r="N24" s="212">
        <v>28.99146</v>
      </c>
      <c r="O24" s="211" t="s">
        <v>109</v>
      </c>
      <c r="P24" s="211" t="s">
        <v>59</v>
      </c>
      <c r="Q24" s="211" t="s">
        <v>239</v>
      </c>
      <c r="R24" s="212">
        <v>31.44</v>
      </c>
      <c r="S24" s="212">
        <v>19.16</v>
      </c>
      <c r="T24" s="211" t="s">
        <v>61</v>
      </c>
      <c r="U24" s="211"/>
      <c r="V24" s="211"/>
      <c r="W24" s="211"/>
      <c r="X24" s="211"/>
      <c r="Y24" s="211"/>
      <c r="Z24" s="211" t="s">
        <v>111</v>
      </c>
      <c r="AA24" s="211" t="s">
        <v>63</v>
      </c>
      <c r="AB24" s="211" t="s">
        <v>164</v>
      </c>
      <c r="AC24" s="211" t="s">
        <v>238</v>
      </c>
      <c r="AD24" s="211" t="s">
        <v>217</v>
      </c>
      <c r="AE24" s="211">
        <v>3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544</v>
      </c>
      <c r="AK24" s="212">
        <v>2.9261660307300001</v>
      </c>
      <c r="AL24" s="213">
        <v>0</v>
      </c>
      <c r="AM24" s="214">
        <v>0</v>
      </c>
      <c r="AN24" s="214">
        <v>9.7782199999999992</v>
      </c>
      <c r="AO24" s="214">
        <v>1.4948600000000001</v>
      </c>
      <c r="AP24" s="214">
        <v>0</v>
      </c>
      <c r="AQ24" s="214">
        <v>0</v>
      </c>
      <c r="AR24" s="213">
        <v>0</v>
      </c>
      <c r="AS24" s="213">
        <v>0</v>
      </c>
      <c r="AT24" s="214">
        <v>0</v>
      </c>
      <c r="AU24" s="214">
        <v>0</v>
      </c>
    </row>
    <row r="25" spans="1:47" s="210" customFormat="1">
      <c r="A25" s="211">
        <v>45</v>
      </c>
      <c r="B25" s="211" t="s">
        <v>107</v>
      </c>
      <c r="C25" s="211" t="s">
        <v>240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56</v>
      </c>
      <c r="J25" s="211" t="s">
        <v>57</v>
      </c>
      <c r="K25" s="211">
        <v>0</v>
      </c>
      <c r="L25" s="211">
        <v>21</v>
      </c>
      <c r="M25" s="212">
        <v>-81.244879999999995</v>
      </c>
      <c r="N25" s="212">
        <v>28.99146</v>
      </c>
      <c r="O25" s="211" t="s">
        <v>109</v>
      </c>
      <c r="P25" s="211" t="s">
        <v>59</v>
      </c>
      <c r="Q25" s="211" t="s">
        <v>239</v>
      </c>
      <c r="R25" s="212">
        <v>31.44</v>
      </c>
      <c r="S25" s="212">
        <v>19.16</v>
      </c>
      <c r="T25" s="211" t="s">
        <v>61</v>
      </c>
      <c r="U25" s="211"/>
      <c r="V25" s="211"/>
      <c r="W25" s="211"/>
      <c r="X25" s="211"/>
      <c r="Y25" s="211"/>
      <c r="Z25" s="211" t="s">
        <v>111</v>
      </c>
      <c r="AA25" s="211" t="s">
        <v>63</v>
      </c>
      <c r="AB25" s="211" t="s">
        <v>164</v>
      </c>
      <c r="AC25" s="211" t="s">
        <v>238</v>
      </c>
      <c r="AD25" s="211" t="s">
        <v>217</v>
      </c>
      <c r="AE25" s="211">
        <v>3</v>
      </c>
      <c r="AF25" s="211" t="s">
        <v>189</v>
      </c>
      <c r="AG25" s="211">
        <v>2</v>
      </c>
      <c r="AH25" s="211">
        <v>1200</v>
      </c>
      <c r="AI25" s="211">
        <v>1200</v>
      </c>
      <c r="AJ25" s="211">
        <v>542</v>
      </c>
      <c r="AK25" s="212">
        <v>0.45712396001299999</v>
      </c>
      <c r="AL25" s="213">
        <v>0</v>
      </c>
      <c r="AM25" s="214">
        <v>0</v>
      </c>
      <c r="AN25" s="214">
        <v>7.9740570000000002</v>
      </c>
      <c r="AO25" s="214">
        <v>1.325288</v>
      </c>
      <c r="AP25" s="214">
        <v>0</v>
      </c>
      <c r="AQ25" s="214">
        <v>0</v>
      </c>
      <c r="AR25" s="213">
        <v>0</v>
      </c>
      <c r="AS25" s="213">
        <v>0</v>
      </c>
      <c r="AT25" s="214">
        <v>0</v>
      </c>
      <c r="AU25" s="214">
        <v>0</v>
      </c>
    </row>
    <row r="26" spans="1:47" s="210" customFormat="1">
      <c r="A26" s="211">
        <v>45</v>
      </c>
      <c r="B26" s="211" t="s">
        <v>107</v>
      </c>
      <c r="C26" s="211" t="s">
        <v>240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56</v>
      </c>
      <c r="J26" s="211" t="s">
        <v>57</v>
      </c>
      <c r="K26" s="211">
        <v>0</v>
      </c>
      <c r="L26" s="211">
        <v>21</v>
      </c>
      <c r="M26" s="212">
        <v>-81.244879999999995</v>
      </c>
      <c r="N26" s="212">
        <v>28.99146</v>
      </c>
      <c r="O26" s="211" t="s">
        <v>109</v>
      </c>
      <c r="P26" s="211" t="s">
        <v>59</v>
      </c>
      <c r="Q26" s="211" t="s">
        <v>239</v>
      </c>
      <c r="R26" s="212">
        <v>31.44</v>
      </c>
      <c r="S26" s="212">
        <v>19.16</v>
      </c>
      <c r="T26" s="211" t="s">
        <v>61</v>
      </c>
      <c r="U26" s="211"/>
      <c r="V26" s="211"/>
      <c r="W26" s="211"/>
      <c r="X26" s="211"/>
      <c r="Y26" s="211"/>
      <c r="Z26" s="211" t="s">
        <v>111</v>
      </c>
      <c r="AA26" s="211" t="s">
        <v>63</v>
      </c>
      <c r="AB26" s="211" t="s">
        <v>164</v>
      </c>
      <c r="AC26" s="211" t="s">
        <v>238</v>
      </c>
      <c r="AD26" s="211" t="s">
        <v>217</v>
      </c>
      <c r="AE26" s="211">
        <v>3</v>
      </c>
      <c r="AF26" s="211" t="s">
        <v>237</v>
      </c>
      <c r="AG26" s="211">
        <v>8</v>
      </c>
      <c r="AH26" s="211">
        <v>2430</v>
      </c>
      <c r="AI26" s="211">
        <v>2430</v>
      </c>
      <c r="AJ26" s="211">
        <v>548</v>
      </c>
      <c r="AK26" s="212">
        <v>1.60654737747E-3</v>
      </c>
      <c r="AL26" s="213">
        <v>0</v>
      </c>
      <c r="AM26" s="214">
        <v>0</v>
      </c>
      <c r="AN26" s="214">
        <v>9.5008689999999998</v>
      </c>
      <c r="AO26" s="214">
        <v>1.6986330000000001</v>
      </c>
      <c r="AP26" s="214">
        <v>0</v>
      </c>
      <c r="AQ26" s="214">
        <v>0</v>
      </c>
      <c r="AR26" s="213">
        <v>0</v>
      </c>
      <c r="AS26" s="213">
        <v>0</v>
      </c>
      <c r="AT26" s="214">
        <v>0</v>
      </c>
      <c r="AU26" s="214">
        <v>0</v>
      </c>
    </row>
    <row r="27" spans="1:47" s="210" customFormat="1">
      <c r="A27" s="211">
        <v>45</v>
      </c>
      <c r="B27" s="211" t="s">
        <v>107</v>
      </c>
      <c r="C27" s="211" t="s">
        <v>240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56</v>
      </c>
      <c r="J27" s="211" t="s">
        <v>57</v>
      </c>
      <c r="K27" s="211">
        <v>0</v>
      </c>
      <c r="L27" s="211">
        <v>21</v>
      </c>
      <c r="M27" s="212">
        <v>-81.244879999999995</v>
      </c>
      <c r="N27" s="212">
        <v>28.99146</v>
      </c>
      <c r="O27" s="211" t="s">
        <v>109</v>
      </c>
      <c r="P27" s="211" t="s">
        <v>59</v>
      </c>
      <c r="Q27" s="211" t="s">
        <v>239</v>
      </c>
      <c r="R27" s="212">
        <v>31.44</v>
      </c>
      <c r="S27" s="212">
        <v>19.16</v>
      </c>
      <c r="T27" s="211" t="s">
        <v>61</v>
      </c>
      <c r="U27" s="211"/>
      <c r="V27" s="211"/>
      <c r="W27" s="211"/>
      <c r="X27" s="211"/>
      <c r="Y27" s="211"/>
      <c r="Z27" s="211" t="s">
        <v>111</v>
      </c>
      <c r="AA27" s="211" t="s">
        <v>63</v>
      </c>
      <c r="AB27" s="211" t="s">
        <v>164</v>
      </c>
      <c r="AC27" s="211" t="s">
        <v>238</v>
      </c>
      <c r="AD27" s="211" t="s">
        <v>217</v>
      </c>
      <c r="AE27" s="211">
        <v>3</v>
      </c>
      <c r="AF27" s="211" t="s">
        <v>188</v>
      </c>
      <c r="AG27" s="211">
        <v>1</v>
      </c>
      <c r="AH27" s="211">
        <v>1100</v>
      </c>
      <c r="AI27" s="211">
        <v>1100</v>
      </c>
      <c r="AJ27" s="211">
        <v>541</v>
      </c>
      <c r="AK27" s="212">
        <v>1.2304247772299999E-3</v>
      </c>
      <c r="AL27" s="213">
        <v>0</v>
      </c>
      <c r="AM27" s="214">
        <v>0</v>
      </c>
      <c r="AN27" s="214">
        <v>4.7747520000000003</v>
      </c>
      <c r="AO27" s="214">
        <v>0.83717600000000003</v>
      </c>
      <c r="AP27" s="214">
        <v>0</v>
      </c>
      <c r="AQ27" s="214">
        <v>0</v>
      </c>
      <c r="AR27" s="213">
        <v>0</v>
      </c>
      <c r="AS27" s="213">
        <v>0</v>
      </c>
      <c r="AT27" s="214">
        <v>0</v>
      </c>
      <c r="AU27" s="214">
        <v>0</v>
      </c>
    </row>
    <row r="28" spans="1:47" s="210" customFormat="1">
      <c r="A28" s="211">
        <v>45</v>
      </c>
      <c r="B28" s="211" t="s">
        <v>107</v>
      </c>
      <c r="C28" s="211" t="s">
        <v>240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56</v>
      </c>
      <c r="J28" s="211" t="s">
        <v>57</v>
      </c>
      <c r="K28" s="211">
        <v>0</v>
      </c>
      <c r="L28" s="211">
        <v>21</v>
      </c>
      <c r="M28" s="212">
        <v>-81.244879999999995</v>
      </c>
      <c r="N28" s="212">
        <v>28.99146</v>
      </c>
      <c r="O28" s="211" t="s">
        <v>109</v>
      </c>
      <c r="P28" s="211" t="s">
        <v>59</v>
      </c>
      <c r="Q28" s="211" t="s">
        <v>239</v>
      </c>
      <c r="R28" s="212">
        <v>31.44</v>
      </c>
      <c r="S28" s="212">
        <v>19.16</v>
      </c>
      <c r="T28" s="211" t="s">
        <v>61</v>
      </c>
      <c r="U28" s="211"/>
      <c r="V28" s="211"/>
      <c r="W28" s="211"/>
      <c r="X28" s="211"/>
      <c r="Y28" s="211"/>
      <c r="Z28" s="211" t="s">
        <v>111</v>
      </c>
      <c r="AA28" s="211" t="s">
        <v>63</v>
      </c>
      <c r="AB28" s="211" t="s">
        <v>164</v>
      </c>
      <c r="AC28" s="211" t="s">
        <v>238</v>
      </c>
      <c r="AD28" s="211" t="s">
        <v>217</v>
      </c>
      <c r="AE28" s="211">
        <v>3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544</v>
      </c>
      <c r="AK28" s="212">
        <v>2.9052731124000002</v>
      </c>
      <c r="AL28" s="213">
        <v>0</v>
      </c>
      <c r="AM28" s="214">
        <v>0</v>
      </c>
      <c r="AN28" s="214">
        <v>9.7782199999999992</v>
      </c>
      <c r="AO28" s="214">
        <v>1.4948600000000001</v>
      </c>
      <c r="AP28" s="214">
        <v>0</v>
      </c>
      <c r="AQ28" s="214">
        <v>0</v>
      </c>
      <c r="AR28" s="213">
        <v>0</v>
      </c>
      <c r="AS28" s="213">
        <v>0</v>
      </c>
      <c r="AT28" s="214">
        <v>0</v>
      </c>
      <c r="AU28" s="214">
        <v>0</v>
      </c>
    </row>
    <row r="29" spans="1:47" s="210" customFormat="1">
      <c r="A29" s="211">
        <v>45</v>
      </c>
      <c r="B29" s="211" t="s">
        <v>107</v>
      </c>
      <c r="C29" s="211" t="s">
        <v>240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56</v>
      </c>
      <c r="J29" s="211" t="s">
        <v>57</v>
      </c>
      <c r="K29" s="211">
        <v>0</v>
      </c>
      <c r="L29" s="211">
        <v>21</v>
      </c>
      <c r="M29" s="212">
        <v>-81.244879999999995</v>
      </c>
      <c r="N29" s="212">
        <v>28.99146</v>
      </c>
      <c r="O29" s="211" t="s">
        <v>109</v>
      </c>
      <c r="P29" s="211" t="s">
        <v>59</v>
      </c>
      <c r="Q29" s="211" t="s">
        <v>239</v>
      </c>
      <c r="R29" s="212">
        <v>31.44</v>
      </c>
      <c r="S29" s="212">
        <v>19.16</v>
      </c>
      <c r="T29" s="211" t="s">
        <v>61</v>
      </c>
      <c r="U29" s="211"/>
      <c r="V29" s="211"/>
      <c r="W29" s="211"/>
      <c r="X29" s="211"/>
      <c r="Y29" s="211"/>
      <c r="Z29" s="211" t="s">
        <v>111</v>
      </c>
      <c r="AA29" s="211" t="s">
        <v>63</v>
      </c>
      <c r="AB29" s="211" t="s">
        <v>164</v>
      </c>
      <c r="AC29" s="211" t="s">
        <v>238</v>
      </c>
      <c r="AD29" s="211" t="s">
        <v>217</v>
      </c>
      <c r="AE29" s="211">
        <v>3</v>
      </c>
      <c r="AF29" s="211" t="s">
        <v>189</v>
      </c>
      <c r="AG29" s="211">
        <v>2</v>
      </c>
      <c r="AH29" s="211">
        <v>1200</v>
      </c>
      <c r="AI29" s="211">
        <v>1200</v>
      </c>
      <c r="AJ29" s="211">
        <v>542</v>
      </c>
      <c r="AK29" s="212">
        <v>4.2004519041599998E-2</v>
      </c>
      <c r="AL29" s="213">
        <v>0</v>
      </c>
      <c r="AM29" s="214">
        <v>0</v>
      </c>
      <c r="AN29" s="214">
        <v>7.9740570000000002</v>
      </c>
      <c r="AO29" s="214">
        <v>1.325288</v>
      </c>
      <c r="AP29" s="214">
        <v>0</v>
      </c>
      <c r="AQ29" s="214">
        <v>0</v>
      </c>
      <c r="AR29" s="213">
        <v>0</v>
      </c>
      <c r="AS29" s="213">
        <v>0</v>
      </c>
      <c r="AT29" s="214">
        <v>0</v>
      </c>
      <c r="AU29" s="214">
        <v>0</v>
      </c>
    </row>
    <row r="30" spans="1:47" s="210" customFormat="1">
      <c r="A30" s="211">
        <v>45</v>
      </c>
      <c r="B30" s="211" t="s">
        <v>107</v>
      </c>
      <c r="C30" s="211" t="s">
        <v>240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56</v>
      </c>
      <c r="J30" s="211" t="s">
        <v>57</v>
      </c>
      <c r="K30" s="211">
        <v>0</v>
      </c>
      <c r="L30" s="211">
        <v>21</v>
      </c>
      <c r="M30" s="212">
        <v>-81.244879999999995</v>
      </c>
      <c r="N30" s="212">
        <v>28.99146</v>
      </c>
      <c r="O30" s="211" t="s">
        <v>109</v>
      </c>
      <c r="P30" s="211" t="s">
        <v>59</v>
      </c>
      <c r="Q30" s="211" t="s">
        <v>239</v>
      </c>
      <c r="R30" s="212">
        <v>31.44</v>
      </c>
      <c r="S30" s="212">
        <v>19.16</v>
      </c>
      <c r="T30" s="211" t="s">
        <v>61</v>
      </c>
      <c r="U30" s="211"/>
      <c r="V30" s="211"/>
      <c r="W30" s="211"/>
      <c r="X30" s="211"/>
      <c r="Y30" s="211"/>
      <c r="Z30" s="211" t="s">
        <v>111</v>
      </c>
      <c r="AA30" s="211" t="s">
        <v>63</v>
      </c>
      <c r="AB30" s="211" t="s">
        <v>164</v>
      </c>
      <c r="AC30" s="211" t="s">
        <v>238</v>
      </c>
      <c r="AD30" s="211" t="s">
        <v>217</v>
      </c>
      <c r="AE30" s="211">
        <v>3</v>
      </c>
      <c r="AF30" s="211" t="s">
        <v>161</v>
      </c>
      <c r="AG30" s="211">
        <v>4</v>
      </c>
      <c r="AH30" s="211">
        <v>8140</v>
      </c>
      <c r="AI30" s="211">
        <v>8140</v>
      </c>
      <c r="AJ30" s="211">
        <v>544</v>
      </c>
      <c r="AK30" s="212">
        <v>1.1869518104700001</v>
      </c>
      <c r="AL30" s="213">
        <v>0</v>
      </c>
      <c r="AM30" s="214">
        <v>0</v>
      </c>
      <c r="AN30" s="214">
        <v>9.7782199999999992</v>
      </c>
      <c r="AO30" s="214">
        <v>1.4948600000000001</v>
      </c>
      <c r="AP30" s="214">
        <v>0</v>
      </c>
      <c r="AQ30" s="214">
        <v>0</v>
      </c>
      <c r="AR30" s="213">
        <v>0</v>
      </c>
      <c r="AS30" s="213">
        <v>0</v>
      </c>
      <c r="AT30" s="214">
        <v>0</v>
      </c>
      <c r="AU30" s="214">
        <v>0</v>
      </c>
    </row>
    <row r="31" spans="1:47" s="210" customFormat="1">
      <c r="A31" s="211">
        <v>45</v>
      </c>
      <c r="B31" s="211" t="s">
        <v>107</v>
      </c>
      <c r="C31" s="211" t="s">
        <v>240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56</v>
      </c>
      <c r="J31" s="211" t="s">
        <v>57</v>
      </c>
      <c r="K31" s="211">
        <v>0</v>
      </c>
      <c r="L31" s="211">
        <v>21</v>
      </c>
      <c r="M31" s="212">
        <v>-81.244879999999995</v>
      </c>
      <c r="N31" s="212">
        <v>28.99146</v>
      </c>
      <c r="O31" s="211" t="s">
        <v>109</v>
      </c>
      <c r="P31" s="211" t="s">
        <v>59</v>
      </c>
      <c r="Q31" s="211" t="s">
        <v>239</v>
      </c>
      <c r="R31" s="212">
        <v>31.44</v>
      </c>
      <c r="S31" s="212">
        <v>19.16</v>
      </c>
      <c r="T31" s="211" t="s">
        <v>61</v>
      </c>
      <c r="U31" s="211"/>
      <c r="V31" s="211"/>
      <c r="W31" s="211"/>
      <c r="X31" s="211"/>
      <c r="Y31" s="211"/>
      <c r="Z31" s="211" t="s">
        <v>111</v>
      </c>
      <c r="AA31" s="211" t="s">
        <v>63</v>
      </c>
      <c r="AB31" s="211" t="s">
        <v>164</v>
      </c>
      <c r="AC31" s="211" t="s">
        <v>238</v>
      </c>
      <c r="AD31" s="211" t="s">
        <v>217</v>
      </c>
      <c r="AE31" s="211">
        <v>3</v>
      </c>
      <c r="AF31" s="211" t="s">
        <v>189</v>
      </c>
      <c r="AG31" s="211">
        <v>2</v>
      </c>
      <c r="AH31" s="211">
        <v>1200</v>
      </c>
      <c r="AI31" s="211">
        <v>1200</v>
      </c>
      <c r="AJ31" s="211">
        <v>542</v>
      </c>
      <c r="AK31" s="212">
        <v>8.92180577576E-2</v>
      </c>
      <c r="AL31" s="213">
        <v>0</v>
      </c>
      <c r="AM31" s="214">
        <v>0</v>
      </c>
      <c r="AN31" s="214">
        <v>7.9740570000000002</v>
      </c>
      <c r="AO31" s="214">
        <v>1.325288</v>
      </c>
      <c r="AP31" s="214">
        <v>0</v>
      </c>
      <c r="AQ31" s="214">
        <v>0</v>
      </c>
      <c r="AR31" s="213">
        <v>0</v>
      </c>
      <c r="AS31" s="213">
        <v>0</v>
      </c>
      <c r="AT31" s="214">
        <v>0</v>
      </c>
      <c r="AU31" s="214">
        <v>0</v>
      </c>
    </row>
    <row r="32" spans="1:47" s="210" customFormat="1">
      <c r="A32" s="211">
        <v>45</v>
      </c>
      <c r="B32" s="211" t="s">
        <v>107</v>
      </c>
      <c r="C32" s="211" t="s">
        <v>240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56</v>
      </c>
      <c r="J32" s="211" t="s">
        <v>57</v>
      </c>
      <c r="K32" s="211">
        <v>0</v>
      </c>
      <c r="L32" s="211">
        <v>21</v>
      </c>
      <c r="M32" s="212">
        <v>-81.244879999999995</v>
      </c>
      <c r="N32" s="212">
        <v>28.99146</v>
      </c>
      <c r="O32" s="211" t="s">
        <v>109</v>
      </c>
      <c r="P32" s="211" t="s">
        <v>59</v>
      </c>
      <c r="Q32" s="211" t="s">
        <v>239</v>
      </c>
      <c r="R32" s="212">
        <v>31.44</v>
      </c>
      <c r="S32" s="212">
        <v>19.16</v>
      </c>
      <c r="T32" s="211" t="s">
        <v>61</v>
      </c>
      <c r="U32" s="211"/>
      <c r="V32" s="211"/>
      <c r="W32" s="211"/>
      <c r="X32" s="211"/>
      <c r="Y32" s="211"/>
      <c r="Z32" s="211" t="s">
        <v>111</v>
      </c>
      <c r="AA32" s="211" t="s">
        <v>63</v>
      </c>
      <c r="AB32" s="211" t="s">
        <v>164</v>
      </c>
      <c r="AC32" s="211" t="s">
        <v>238</v>
      </c>
      <c r="AD32" s="211" t="s">
        <v>217</v>
      </c>
      <c r="AE32" s="211">
        <v>3</v>
      </c>
      <c r="AF32" s="211" t="s">
        <v>201</v>
      </c>
      <c r="AG32" s="211">
        <v>13</v>
      </c>
      <c r="AH32" s="211">
        <v>6300</v>
      </c>
      <c r="AI32" s="211">
        <v>6300</v>
      </c>
      <c r="AJ32" s="211">
        <v>553</v>
      </c>
      <c r="AK32" s="212">
        <v>1.3269907118699999E-5</v>
      </c>
      <c r="AL32" s="213">
        <v>0</v>
      </c>
      <c r="AM32" s="214">
        <v>0</v>
      </c>
      <c r="AN32" s="214">
        <v>2.7629709999999998</v>
      </c>
      <c r="AO32" s="214">
        <v>9.2766000000000001E-2</v>
      </c>
      <c r="AP32" s="214">
        <v>0</v>
      </c>
      <c r="AQ32" s="214">
        <v>0</v>
      </c>
      <c r="AR32" s="213">
        <v>0</v>
      </c>
      <c r="AS32" s="213">
        <v>0</v>
      </c>
      <c r="AT32" s="214">
        <v>0</v>
      </c>
      <c r="AU32" s="214">
        <v>0</v>
      </c>
    </row>
    <row r="33" spans="1:47" s="210" customFormat="1">
      <c r="A33" s="211">
        <v>45</v>
      </c>
      <c r="B33" s="211" t="s">
        <v>107</v>
      </c>
      <c r="C33" s="211" t="s">
        <v>240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56</v>
      </c>
      <c r="J33" s="211" t="s">
        <v>57</v>
      </c>
      <c r="K33" s="211">
        <v>0</v>
      </c>
      <c r="L33" s="211">
        <v>21</v>
      </c>
      <c r="M33" s="212">
        <v>-81.244879999999995</v>
      </c>
      <c r="N33" s="212">
        <v>28.99146</v>
      </c>
      <c r="O33" s="211" t="s">
        <v>109</v>
      </c>
      <c r="P33" s="211" t="s">
        <v>59</v>
      </c>
      <c r="Q33" s="211" t="s">
        <v>239</v>
      </c>
      <c r="R33" s="212">
        <v>31.44</v>
      </c>
      <c r="S33" s="212">
        <v>19.16</v>
      </c>
      <c r="T33" s="211" t="s">
        <v>61</v>
      </c>
      <c r="U33" s="211"/>
      <c r="V33" s="211"/>
      <c r="W33" s="211"/>
      <c r="X33" s="211"/>
      <c r="Y33" s="211"/>
      <c r="Z33" s="211" t="s">
        <v>111</v>
      </c>
      <c r="AA33" s="211" t="s">
        <v>63</v>
      </c>
      <c r="AB33" s="211" t="s">
        <v>164</v>
      </c>
      <c r="AC33" s="211" t="s">
        <v>238</v>
      </c>
      <c r="AD33" s="211" t="s">
        <v>217</v>
      </c>
      <c r="AE33" s="211">
        <v>3</v>
      </c>
      <c r="AF33" s="211" t="s">
        <v>237</v>
      </c>
      <c r="AG33" s="211">
        <v>8</v>
      </c>
      <c r="AH33" s="211">
        <v>2430</v>
      </c>
      <c r="AI33" s="211">
        <v>2430</v>
      </c>
      <c r="AJ33" s="211">
        <v>548</v>
      </c>
      <c r="AK33" s="212">
        <v>3.0168051017999999E-2</v>
      </c>
      <c r="AL33" s="213">
        <v>0</v>
      </c>
      <c r="AM33" s="214">
        <v>0</v>
      </c>
      <c r="AN33" s="214">
        <v>9.5008689999999998</v>
      </c>
      <c r="AO33" s="214">
        <v>1.6986330000000001</v>
      </c>
      <c r="AP33" s="214">
        <v>0</v>
      </c>
      <c r="AQ33" s="214">
        <v>0</v>
      </c>
      <c r="AR33" s="213">
        <v>0</v>
      </c>
      <c r="AS33" s="213">
        <v>0</v>
      </c>
      <c r="AT33" s="214">
        <v>0</v>
      </c>
      <c r="AU33" s="214">
        <v>0</v>
      </c>
    </row>
    <row r="34" spans="1:47" s="210" customFormat="1">
      <c r="A34" s="211">
        <v>45</v>
      </c>
      <c r="B34" s="211" t="s">
        <v>107</v>
      </c>
      <c r="C34" s="211" t="s">
        <v>240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56</v>
      </c>
      <c r="J34" s="211" t="s">
        <v>57</v>
      </c>
      <c r="K34" s="211">
        <v>0</v>
      </c>
      <c r="L34" s="211">
        <v>21</v>
      </c>
      <c r="M34" s="212">
        <v>-81.244879999999995</v>
      </c>
      <c r="N34" s="212">
        <v>28.99146</v>
      </c>
      <c r="O34" s="211" t="s">
        <v>109</v>
      </c>
      <c r="P34" s="211" t="s">
        <v>59</v>
      </c>
      <c r="Q34" s="211" t="s">
        <v>239</v>
      </c>
      <c r="R34" s="212">
        <v>31.44</v>
      </c>
      <c r="S34" s="212">
        <v>19.16</v>
      </c>
      <c r="T34" s="211" t="s">
        <v>61</v>
      </c>
      <c r="U34" s="211"/>
      <c r="V34" s="211"/>
      <c r="W34" s="211"/>
      <c r="X34" s="211"/>
      <c r="Y34" s="211"/>
      <c r="Z34" s="211" t="s">
        <v>111</v>
      </c>
      <c r="AA34" s="211" t="s">
        <v>63</v>
      </c>
      <c r="AB34" s="211" t="s">
        <v>164</v>
      </c>
      <c r="AC34" s="211" t="s">
        <v>238</v>
      </c>
      <c r="AD34" s="211" t="s">
        <v>217</v>
      </c>
      <c r="AE34" s="211">
        <v>3</v>
      </c>
      <c r="AF34" s="211" t="s">
        <v>237</v>
      </c>
      <c r="AG34" s="211">
        <v>8</v>
      </c>
      <c r="AH34" s="211">
        <v>2430</v>
      </c>
      <c r="AI34" s="211">
        <v>2430</v>
      </c>
      <c r="AJ34" s="211">
        <v>548</v>
      </c>
      <c r="AK34" s="212">
        <v>3.5350258862000002E-2</v>
      </c>
      <c r="AL34" s="213">
        <v>0</v>
      </c>
      <c r="AM34" s="214">
        <v>0</v>
      </c>
      <c r="AN34" s="214">
        <v>9.5008689999999998</v>
      </c>
      <c r="AO34" s="214">
        <v>1.6986330000000001</v>
      </c>
      <c r="AP34" s="214">
        <v>0</v>
      </c>
      <c r="AQ34" s="214">
        <v>0</v>
      </c>
      <c r="AR34" s="213">
        <v>0</v>
      </c>
      <c r="AS34" s="213">
        <v>0</v>
      </c>
      <c r="AT34" s="214">
        <v>0</v>
      </c>
      <c r="AU34" s="214">
        <v>0</v>
      </c>
    </row>
    <row r="35" spans="1:47" s="210" customFormat="1">
      <c r="A35" s="211">
        <v>45</v>
      </c>
      <c r="B35" s="211" t="s">
        <v>107</v>
      </c>
      <c r="C35" s="211" t="s">
        <v>240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56</v>
      </c>
      <c r="J35" s="211" t="s">
        <v>57</v>
      </c>
      <c r="K35" s="211">
        <v>0</v>
      </c>
      <c r="L35" s="211">
        <v>21</v>
      </c>
      <c r="M35" s="212">
        <v>-81.244879999999995</v>
      </c>
      <c r="N35" s="212">
        <v>28.99146</v>
      </c>
      <c r="O35" s="211" t="s">
        <v>109</v>
      </c>
      <c r="P35" s="211" t="s">
        <v>59</v>
      </c>
      <c r="Q35" s="211" t="s">
        <v>239</v>
      </c>
      <c r="R35" s="212">
        <v>31.44</v>
      </c>
      <c r="S35" s="212">
        <v>19.16</v>
      </c>
      <c r="T35" s="211" t="s">
        <v>61</v>
      </c>
      <c r="U35" s="211"/>
      <c r="V35" s="211"/>
      <c r="W35" s="211"/>
      <c r="X35" s="211"/>
      <c r="Y35" s="211"/>
      <c r="Z35" s="211" t="s">
        <v>111</v>
      </c>
      <c r="AA35" s="211" t="s">
        <v>63</v>
      </c>
      <c r="AB35" s="211" t="s">
        <v>164</v>
      </c>
      <c r="AC35" s="211" t="s">
        <v>238</v>
      </c>
      <c r="AD35" s="211" t="s">
        <v>217</v>
      </c>
      <c r="AE35" s="211">
        <v>3</v>
      </c>
      <c r="AF35" s="211" t="s">
        <v>188</v>
      </c>
      <c r="AG35" s="211">
        <v>1</v>
      </c>
      <c r="AH35" s="211">
        <v>1100</v>
      </c>
      <c r="AI35" s="211">
        <v>1100</v>
      </c>
      <c r="AJ35" s="211">
        <v>541</v>
      </c>
      <c r="AK35" s="212">
        <v>8.4456497734999997E-2</v>
      </c>
      <c r="AL35" s="213">
        <v>0</v>
      </c>
      <c r="AM35" s="214">
        <v>0</v>
      </c>
      <c r="AN35" s="214">
        <v>4.7747520000000003</v>
      </c>
      <c r="AO35" s="214">
        <v>0.83717600000000003</v>
      </c>
      <c r="AP35" s="214">
        <v>0</v>
      </c>
      <c r="AQ35" s="214">
        <v>0</v>
      </c>
      <c r="AR35" s="213">
        <v>0</v>
      </c>
      <c r="AS35" s="213">
        <v>0</v>
      </c>
      <c r="AT35" s="214">
        <v>0</v>
      </c>
      <c r="AU35" s="214">
        <v>0</v>
      </c>
    </row>
    <row r="36" spans="1:47" s="210" customFormat="1">
      <c r="A36" s="211">
        <v>45</v>
      </c>
      <c r="B36" s="211" t="s">
        <v>107</v>
      </c>
      <c r="C36" s="211" t="s">
        <v>240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1"/>
      <c r="I36" s="211" t="s">
        <v>56</v>
      </c>
      <c r="J36" s="211" t="s">
        <v>57</v>
      </c>
      <c r="K36" s="211">
        <v>0</v>
      </c>
      <c r="L36" s="211">
        <v>21</v>
      </c>
      <c r="M36" s="212">
        <v>-81.244879999999995</v>
      </c>
      <c r="N36" s="212">
        <v>28.99146</v>
      </c>
      <c r="O36" s="211" t="s">
        <v>109</v>
      </c>
      <c r="P36" s="211" t="s">
        <v>59</v>
      </c>
      <c r="Q36" s="211" t="s">
        <v>239</v>
      </c>
      <c r="R36" s="212">
        <v>31.44</v>
      </c>
      <c r="S36" s="212">
        <v>19.16</v>
      </c>
      <c r="T36" s="211" t="s">
        <v>61</v>
      </c>
      <c r="U36" s="211"/>
      <c r="V36" s="211"/>
      <c r="W36" s="211"/>
      <c r="X36" s="211"/>
      <c r="Y36" s="211"/>
      <c r="Z36" s="211" t="s">
        <v>111</v>
      </c>
      <c r="AA36" s="211" t="s">
        <v>63</v>
      </c>
      <c r="AB36" s="211" t="s">
        <v>164</v>
      </c>
      <c r="AC36" s="211" t="s">
        <v>238</v>
      </c>
      <c r="AD36" s="211" t="s">
        <v>217</v>
      </c>
      <c r="AE36" s="211">
        <v>3</v>
      </c>
      <c r="AF36" s="211" t="s">
        <v>161</v>
      </c>
      <c r="AG36" s="211">
        <v>4</v>
      </c>
      <c r="AH36" s="211">
        <v>8140</v>
      </c>
      <c r="AI36" s="211">
        <v>8140</v>
      </c>
      <c r="AJ36" s="211">
        <v>544</v>
      </c>
      <c r="AK36" s="212">
        <v>0.445165341479</v>
      </c>
      <c r="AL36" s="213">
        <v>0</v>
      </c>
      <c r="AM36" s="214">
        <v>0</v>
      </c>
      <c r="AN36" s="214">
        <v>9.7782199999999992</v>
      </c>
      <c r="AO36" s="214">
        <v>1.4948600000000001</v>
      </c>
      <c r="AP36" s="214">
        <v>0</v>
      </c>
      <c r="AQ36" s="214">
        <v>0</v>
      </c>
      <c r="AR36" s="213">
        <v>0</v>
      </c>
      <c r="AS36" s="213">
        <v>0</v>
      </c>
      <c r="AT36" s="214">
        <v>0</v>
      </c>
      <c r="AU36" s="214">
        <v>0</v>
      </c>
    </row>
    <row r="37" spans="1:47">
      <c r="AT37" s="214">
        <f>SUM(AT2:AT36)</f>
        <v>0</v>
      </c>
      <c r="AU37" s="214">
        <f>SUM(AU2:AU36)</f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U31"/>
  <sheetViews>
    <sheetView topLeftCell="Y1" workbookViewId="0">
      <selection activeCell="AT31" sqref="AT31:AU31"/>
    </sheetView>
  </sheetViews>
  <sheetFormatPr defaultRowHeight="15"/>
  <cols>
    <col min="1" max="1" width="3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3.285156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46</v>
      </c>
      <c r="B2" s="211" t="s">
        <v>246</v>
      </c>
      <c r="C2" s="211" t="s">
        <v>245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168</v>
      </c>
      <c r="J2" s="211" t="s">
        <v>57</v>
      </c>
      <c r="K2" s="211">
        <v>0</v>
      </c>
      <c r="L2" s="211">
        <v>0</v>
      </c>
      <c r="M2" s="212">
        <v>-81.258219999999994</v>
      </c>
      <c r="N2" s="212">
        <v>28.951211000000001</v>
      </c>
      <c r="O2" s="211" t="s">
        <v>244</v>
      </c>
      <c r="P2" s="211" t="s">
        <v>59</v>
      </c>
      <c r="Q2" s="211" t="s">
        <v>243</v>
      </c>
      <c r="R2" s="212">
        <v>30.22</v>
      </c>
      <c r="S2" s="212">
        <v>30.22</v>
      </c>
      <c r="T2" s="211" t="s">
        <v>61</v>
      </c>
      <c r="U2" s="211"/>
      <c r="V2" s="211"/>
      <c r="W2" s="211"/>
      <c r="X2" s="211"/>
      <c r="Y2" s="211"/>
      <c r="Z2" s="211" t="s">
        <v>242</v>
      </c>
      <c r="AA2" s="211" t="s">
        <v>63</v>
      </c>
      <c r="AB2" s="211" t="s">
        <v>164</v>
      </c>
      <c r="AC2" s="211" t="s">
        <v>241</v>
      </c>
      <c r="AD2" s="211" t="s">
        <v>217</v>
      </c>
      <c r="AE2" s="211">
        <v>3</v>
      </c>
      <c r="AF2" s="211" t="s">
        <v>161</v>
      </c>
      <c r="AG2" s="211">
        <v>4</v>
      </c>
      <c r="AH2" s="211">
        <v>8140</v>
      </c>
      <c r="AI2" s="211">
        <v>8140</v>
      </c>
      <c r="AJ2" s="211">
        <v>544</v>
      </c>
      <c r="AK2" s="212">
        <v>4.8338948192000002</v>
      </c>
      <c r="AL2" s="213">
        <v>0</v>
      </c>
      <c r="AM2" s="214">
        <v>0</v>
      </c>
      <c r="AN2" s="214">
        <v>9.7782199999999992</v>
      </c>
      <c r="AO2" s="214">
        <v>1.4948600000000001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46</v>
      </c>
      <c r="B3" s="211" t="s">
        <v>246</v>
      </c>
      <c r="C3" s="211" t="s">
        <v>245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168</v>
      </c>
      <c r="J3" s="211" t="s">
        <v>57</v>
      </c>
      <c r="K3" s="211">
        <v>0</v>
      </c>
      <c r="L3" s="211">
        <v>0</v>
      </c>
      <c r="M3" s="212">
        <v>-81.258219999999994</v>
      </c>
      <c r="N3" s="212">
        <v>28.951211000000001</v>
      </c>
      <c r="O3" s="211" t="s">
        <v>244</v>
      </c>
      <c r="P3" s="211" t="s">
        <v>59</v>
      </c>
      <c r="Q3" s="211" t="s">
        <v>243</v>
      </c>
      <c r="R3" s="212">
        <v>30.22</v>
      </c>
      <c r="S3" s="212">
        <v>30.22</v>
      </c>
      <c r="T3" s="211" t="s">
        <v>61</v>
      </c>
      <c r="U3" s="211"/>
      <c r="V3" s="211"/>
      <c r="W3" s="211"/>
      <c r="X3" s="211"/>
      <c r="Y3" s="211"/>
      <c r="Z3" s="211" t="s">
        <v>242</v>
      </c>
      <c r="AA3" s="211" t="s">
        <v>63</v>
      </c>
      <c r="AB3" s="211" t="s">
        <v>164</v>
      </c>
      <c r="AC3" s="211" t="s">
        <v>241</v>
      </c>
      <c r="AD3" s="211" t="s">
        <v>217</v>
      </c>
      <c r="AE3" s="211">
        <v>3</v>
      </c>
      <c r="AF3" s="211" t="s">
        <v>180</v>
      </c>
      <c r="AG3" s="211">
        <v>11</v>
      </c>
      <c r="AH3" s="211">
        <v>4130</v>
      </c>
      <c r="AI3" s="211">
        <v>4130</v>
      </c>
      <c r="AJ3" s="211">
        <v>551</v>
      </c>
      <c r="AK3" s="212">
        <v>7.7241652771399993E-2</v>
      </c>
      <c r="AL3" s="213">
        <v>0</v>
      </c>
      <c r="AM3" s="214">
        <v>0</v>
      </c>
      <c r="AN3" s="214">
        <v>4.2593800000000002</v>
      </c>
      <c r="AO3" s="214">
        <v>0.14995700000000001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46</v>
      </c>
      <c r="B4" s="211" t="s">
        <v>246</v>
      </c>
      <c r="C4" s="211" t="s">
        <v>245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168</v>
      </c>
      <c r="J4" s="211" t="s">
        <v>57</v>
      </c>
      <c r="K4" s="211">
        <v>0</v>
      </c>
      <c r="L4" s="211">
        <v>0</v>
      </c>
      <c r="M4" s="212">
        <v>-81.258219999999994</v>
      </c>
      <c r="N4" s="212">
        <v>28.951211000000001</v>
      </c>
      <c r="O4" s="211" t="s">
        <v>244</v>
      </c>
      <c r="P4" s="211" t="s">
        <v>59</v>
      </c>
      <c r="Q4" s="211" t="s">
        <v>243</v>
      </c>
      <c r="R4" s="212">
        <v>30.22</v>
      </c>
      <c r="S4" s="212">
        <v>30.22</v>
      </c>
      <c r="T4" s="211" t="s">
        <v>61</v>
      </c>
      <c r="U4" s="211"/>
      <c r="V4" s="211"/>
      <c r="W4" s="211"/>
      <c r="X4" s="211"/>
      <c r="Y4" s="211"/>
      <c r="Z4" s="211" t="s">
        <v>242</v>
      </c>
      <c r="AA4" s="211" t="s">
        <v>63</v>
      </c>
      <c r="AB4" s="211" t="s">
        <v>164</v>
      </c>
      <c r="AC4" s="211" t="s">
        <v>241</v>
      </c>
      <c r="AD4" s="211" t="s">
        <v>217</v>
      </c>
      <c r="AE4" s="211">
        <v>3</v>
      </c>
      <c r="AF4" s="211" t="s">
        <v>180</v>
      </c>
      <c r="AG4" s="211">
        <v>11</v>
      </c>
      <c r="AH4" s="211">
        <v>4130</v>
      </c>
      <c r="AI4" s="211">
        <v>4130</v>
      </c>
      <c r="AJ4" s="211">
        <v>551</v>
      </c>
      <c r="AK4" s="212">
        <v>5.2401154842400002E-2</v>
      </c>
      <c r="AL4" s="213">
        <v>0</v>
      </c>
      <c r="AM4" s="214">
        <v>0</v>
      </c>
      <c r="AN4" s="214">
        <v>4.2593800000000002</v>
      </c>
      <c r="AO4" s="214">
        <v>0.14995700000000001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46</v>
      </c>
      <c r="B5" s="211" t="s">
        <v>246</v>
      </c>
      <c r="C5" s="211" t="s">
        <v>245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168</v>
      </c>
      <c r="J5" s="211" t="s">
        <v>57</v>
      </c>
      <c r="K5" s="211">
        <v>0</v>
      </c>
      <c r="L5" s="211">
        <v>0</v>
      </c>
      <c r="M5" s="212">
        <v>-81.258219999999994</v>
      </c>
      <c r="N5" s="212">
        <v>28.951211000000001</v>
      </c>
      <c r="O5" s="211" t="s">
        <v>244</v>
      </c>
      <c r="P5" s="211" t="s">
        <v>59</v>
      </c>
      <c r="Q5" s="211" t="s">
        <v>243</v>
      </c>
      <c r="R5" s="212">
        <v>30.22</v>
      </c>
      <c r="S5" s="212">
        <v>30.22</v>
      </c>
      <c r="T5" s="211" t="s">
        <v>61</v>
      </c>
      <c r="U5" s="211"/>
      <c r="V5" s="211"/>
      <c r="W5" s="211"/>
      <c r="X5" s="211"/>
      <c r="Y5" s="211"/>
      <c r="Z5" s="211" t="s">
        <v>242</v>
      </c>
      <c r="AA5" s="211" t="s">
        <v>63</v>
      </c>
      <c r="AB5" s="211" t="s">
        <v>164</v>
      </c>
      <c r="AC5" s="211" t="s">
        <v>241</v>
      </c>
      <c r="AD5" s="211" t="s">
        <v>217</v>
      </c>
      <c r="AE5" s="211">
        <v>3</v>
      </c>
      <c r="AF5" s="211" t="s">
        <v>180</v>
      </c>
      <c r="AG5" s="211">
        <v>11</v>
      </c>
      <c r="AH5" s="211">
        <v>4130</v>
      </c>
      <c r="AI5" s="211">
        <v>4130</v>
      </c>
      <c r="AJ5" s="211">
        <v>551</v>
      </c>
      <c r="AK5" s="212">
        <v>0.52563757666800004</v>
      </c>
      <c r="AL5" s="213">
        <v>0</v>
      </c>
      <c r="AM5" s="214">
        <v>0</v>
      </c>
      <c r="AN5" s="214">
        <v>4.2593800000000002</v>
      </c>
      <c r="AO5" s="214">
        <v>0.14995700000000001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46</v>
      </c>
      <c r="B6" s="211" t="s">
        <v>246</v>
      </c>
      <c r="C6" s="211" t="s">
        <v>245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168</v>
      </c>
      <c r="J6" s="211" t="s">
        <v>57</v>
      </c>
      <c r="K6" s="211">
        <v>0</v>
      </c>
      <c r="L6" s="211">
        <v>0</v>
      </c>
      <c r="M6" s="212">
        <v>-81.258219999999994</v>
      </c>
      <c r="N6" s="212">
        <v>28.951211000000001</v>
      </c>
      <c r="O6" s="211" t="s">
        <v>244</v>
      </c>
      <c r="P6" s="211" t="s">
        <v>59</v>
      </c>
      <c r="Q6" s="211" t="s">
        <v>243</v>
      </c>
      <c r="R6" s="212">
        <v>30.22</v>
      </c>
      <c r="S6" s="212">
        <v>30.22</v>
      </c>
      <c r="T6" s="211" t="s">
        <v>61</v>
      </c>
      <c r="U6" s="211"/>
      <c r="V6" s="211"/>
      <c r="W6" s="211"/>
      <c r="X6" s="211"/>
      <c r="Y6" s="211"/>
      <c r="Z6" s="211" t="s">
        <v>242</v>
      </c>
      <c r="AA6" s="211" t="s">
        <v>63</v>
      </c>
      <c r="AB6" s="211" t="s">
        <v>164</v>
      </c>
      <c r="AC6" s="211" t="s">
        <v>241</v>
      </c>
      <c r="AD6" s="211" t="s">
        <v>217</v>
      </c>
      <c r="AE6" s="211">
        <v>3</v>
      </c>
      <c r="AF6" s="211" t="s">
        <v>180</v>
      </c>
      <c r="AG6" s="211">
        <v>11</v>
      </c>
      <c r="AH6" s="211">
        <v>4130</v>
      </c>
      <c r="AI6" s="211">
        <v>4130</v>
      </c>
      <c r="AJ6" s="211">
        <v>551</v>
      </c>
      <c r="AK6" s="212">
        <v>2.4833931750299998</v>
      </c>
      <c r="AL6" s="213">
        <v>0</v>
      </c>
      <c r="AM6" s="214">
        <v>0</v>
      </c>
      <c r="AN6" s="214">
        <v>4.2593800000000002</v>
      </c>
      <c r="AO6" s="214">
        <v>0.14995700000000001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 s="210" customFormat="1">
      <c r="A7" s="211">
        <v>46</v>
      </c>
      <c r="B7" s="211" t="s">
        <v>246</v>
      </c>
      <c r="C7" s="211" t="s">
        <v>245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168</v>
      </c>
      <c r="J7" s="211" t="s">
        <v>57</v>
      </c>
      <c r="K7" s="211">
        <v>0</v>
      </c>
      <c r="L7" s="211">
        <v>0</v>
      </c>
      <c r="M7" s="212">
        <v>-81.258219999999994</v>
      </c>
      <c r="N7" s="212">
        <v>28.951211000000001</v>
      </c>
      <c r="O7" s="211" t="s">
        <v>244</v>
      </c>
      <c r="P7" s="211" t="s">
        <v>59</v>
      </c>
      <c r="Q7" s="211" t="s">
        <v>243</v>
      </c>
      <c r="R7" s="212">
        <v>30.22</v>
      </c>
      <c r="S7" s="212">
        <v>30.22</v>
      </c>
      <c r="T7" s="211" t="s">
        <v>61</v>
      </c>
      <c r="U7" s="211"/>
      <c r="V7" s="211"/>
      <c r="W7" s="211"/>
      <c r="X7" s="211"/>
      <c r="Y7" s="211"/>
      <c r="Z7" s="211" t="s">
        <v>242</v>
      </c>
      <c r="AA7" s="211" t="s">
        <v>63</v>
      </c>
      <c r="AB7" s="211" t="s">
        <v>164</v>
      </c>
      <c r="AC7" s="211" t="s">
        <v>241</v>
      </c>
      <c r="AD7" s="211" t="s">
        <v>217</v>
      </c>
      <c r="AE7" s="211">
        <v>3</v>
      </c>
      <c r="AF7" s="211" t="s">
        <v>171</v>
      </c>
      <c r="AG7" s="211">
        <v>10</v>
      </c>
      <c r="AH7" s="211">
        <v>3200</v>
      </c>
      <c r="AI7" s="211">
        <v>1900</v>
      </c>
      <c r="AJ7" s="211">
        <v>550</v>
      </c>
      <c r="AK7" s="212">
        <v>0.193469506677</v>
      </c>
      <c r="AL7" s="213">
        <v>0</v>
      </c>
      <c r="AM7" s="214">
        <v>0</v>
      </c>
      <c r="AN7" s="214">
        <v>4.6187519999999997</v>
      </c>
      <c r="AO7" s="214">
        <v>0.163464</v>
      </c>
      <c r="AP7" s="214">
        <v>0</v>
      </c>
      <c r="AQ7" s="214">
        <v>0</v>
      </c>
      <c r="AR7" s="213">
        <v>0</v>
      </c>
      <c r="AS7" s="213">
        <v>0</v>
      </c>
      <c r="AT7" s="214">
        <v>0</v>
      </c>
      <c r="AU7" s="214">
        <v>0</v>
      </c>
    </row>
    <row r="8" spans="1:47" s="210" customFormat="1">
      <c r="A8" s="211">
        <v>46</v>
      </c>
      <c r="B8" s="211" t="s">
        <v>246</v>
      </c>
      <c r="C8" s="211" t="s">
        <v>245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168</v>
      </c>
      <c r="J8" s="211" t="s">
        <v>57</v>
      </c>
      <c r="K8" s="211">
        <v>0</v>
      </c>
      <c r="L8" s="211">
        <v>0</v>
      </c>
      <c r="M8" s="212">
        <v>-81.258219999999994</v>
      </c>
      <c r="N8" s="212">
        <v>28.951211000000001</v>
      </c>
      <c r="O8" s="211" t="s">
        <v>244</v>
      </c>
      <c r="P8" s="211" t="s">
        <v>59</v>
      </c>
      <c r="Q8" s="211" t="s">
        <v>243</v>
      </c>
      <c r="R8" s="212">
        <v>30.22</v>
      </c>
      <c r="S8" s="212">
        <v>30.22</v>
      </c>
      <c r="T8" s="211" t="s">
        <v>61</v>
      </c>
      <c r="U8" s="211"/>
      <c r="V8" s="211"/>
      <c r="W8" s="211"/>
      <c r="X8" s="211"/>
      <c r="Y8" s="211"/>
      <c r="Z8" s="211" t="s">
        <v>242</v>
      </c>
      <c r="AA8" s="211" t="s">
        <v>63</v>
      </c>
      <c r="AB8" s="211" t="s">
        <v>164</v>
      </c>
      <c r="AC8" s="211" t="s">
        <v>241</v>
      </c>
      <c r="AD8" s="211" t="s">
        <v>217</v>
      </c>
      <c r="AE8" s="211">
        <v>3</v>
      </c>
      <c r="AF8" s="211" t="s">
        <v>247</v>
      </c>
      <c r="AG8" s="211">
        <v>3</v>
      </c>
      <c r="AH8" s="211">
        <v>1300</v>
      </c>
      <c r="AI8" s="211">
        <v>1300</v>
      </c>
      <c r="AJ8" s="211">
        <v>543</v>
      </c>
      <c r="AK8" s="212">
        <v>3.0441366310900001E-5</v>
      </c>
      <c r="AL8" s="213">
        <v>0</v>
      </c>
      <c r="AM8" s="214">
        <v>0</v>
      </c>
      <c r="AN8" s="214">
        <v>8.6662009999999992</v>
      </c>
      <c r="AO8" s="214">
        <v>1.3677539999999999</v>
      </c>
      <c r="AP8" s="214">
        <v>0</v>
      </c>
      <c r="AQ8" s="214">
        <v>0</v>
      </c>
      <c r="AR8" s="213">
        <v>0</v>
      </c>
      <c r="AS8" s="213">
        <v>0</v>
      </c>
      <c r="AT8" s="214">
        <v>0</v>
      </c>
      <c r="AU8" s="214">
        <v>0</v>
      </c>
    </row>
    <row r="9" spans="1:47" s="210" customFormat="1">
      <c r="A9" s="211">
        <v>46</v>
      </c>
      <c r="B9" s="211" t="s">
        <v>246</v>
      </c>
      <c r="C9" s="211" t="s">
        <v>245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168</v>
      </c>
      <c r="J9" s="211" t="s">
        <v>57</v>
      </c>
      <c r="K9" s="211">
        <v>0</v>
      </c>
      <c r="L9" s="211">
        <v>0</v>
      </c>
      <c r="M9" s="212">
        <v>-81.258219999999994</v>
      </c>
      <c r="N9" s="212">
        <v>28.951211000000001</v>
      </c>
      <c r="O9" s="211" t="s">
        <v>244</v>
      </c>
      <c r="P9" s="211" t="s">
        <v>59</v>
      </c>
      <c r="Q9" s="211" t="s">
        <v>243</v>
      </c>
      <c r="R9" s="212">
        <v>30.22</v>
      </c>
      <c r="S9" s="212">
        <v>30.22</v>
      </c>
      <c r="T9" s="211" t="s">
        <v>61</v>
      </c>
      <c r="U9" s="211"/>
      <c r="V9" s="211"/>
      <c r="W9" s="211"/>
      <c r="X9" s="211"/>
      <c r="Y9" s="211"/>
      <c r="Z9" s="211" t="s">
        <v>242</v>
      </c>
      <c r="AA9" s="211" t="s">
        <v>63</v>
      </c>
      <c r="AB9" s="211" t="s">
        <v>164</v>
      </c>
      <c r="AC9" s="211" t="s">
        <v>241</v>
      </c>
      <c r="AD9" s="211" t="s">
        <v>217</v>
      </c>
      <c r="AE9" s="211">
        <v>3</v>
      </c>
      <c r="AF9" s="211" t="s">
        <v>161</v>
      </c>
      <c r="AG9" s="211">
        <v>4</v>
      </c>
      <c r="AH9" s="211">
        <v>8140</v>
      </c>
      <c r="AI9" s="211">
        <v>8140</v>
      </c>
      <c r="AJ9" s="211">
        <v>544</v>
      </c>
      <c r="AK9" s="212">
        <v>0.93220061164900003</v>
      </c>
      <c r="AL9" s="213">
        <v>0</v>
      </c>
      <c r="AM9" s="214">
        <v>0</v>
      </c>
      <c r="AN9" s="214">
        <v>9.7782199999999992</v>
      </c>
      <c r="AO9" s="214">
        <v>1.4948600000000001</v>
      </c>
      <c r="AP9" s="214">
        <v>0</v>
      </c>
      <c r="AQ9" s="214">
        <v>0</v>
      </c>
      <c r="AR9" s="213">
        <v>0</v>
      </c>
      <c r="AS9" s="213">
        <v>0</v>
      </c>
      <c r="AT9" s="214">
        <v>0</v>
      </c>
      <c r="AU9" s="214">
        <v>0</v>
      </c>
    </row>
    <row r="10" spans="1:47" s="210" customFormat="1">
      <c r="A10" s="211">
        <v>46</v>
      </c>
      <c r="B10" s="211" t="s">
        <v>246</v>
      </c>
      <c r="C10" s="211" t="s">
        <v>245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168</v>
      </c>
      <c r="J10" s="211" t="s">
        <v>57</v>
      </c>
      <c r="K10" s="211">
        <v>0</v>
      </c>
      <c r="L10" s="211">
        <v>0</v>
      </c>
      <c r="M10" s="212">
        <v>-81.258219999999994</v>
      </c>
      <c r="N10" s="212">
        <v>28.951211000000001</v>
      </c>
      <c r="O10" s="211" t="s">
        <v>244</v>
      </c>
      <c r="P10" s="211" t="s">
        <v>59</v>
      </c>
      <c r="Q10" s="211" t="s">
        <v>243</v>
      </c>
      <c r="R10" s="212">
        <v>30.22</v>
      </c>
      <c r="S10" s="212">
        <v>30.22</v>
      </c>
      <c r="T10" s="211" t="s">
        <v>61</v>
      </c>
      <c r="U10" s="211"/>
      <c r="V10" s="211"/>
      <c r="W10" s="211"/>
      <c r="X10" s="211"/>
      <c r="Y10" s="211"/>
      <c r="Z10" s="211" t="s">
        <v>242</v>
      </c>
      <c r="AA10" s="211" t="s">
        <v>63</v>
      </c>
      <c r="AB10" s="211" t="s">
        <v>164</v>
      </c>
      <c r="AC10" s="211" t="s">
        <v>241</v>
      </c>
      <c r="AD10" s="211" t="s">
        <v>217</v>
      </c>
      <c r="AE10" s="211">
        <v>3</v>
      </c>
      <c r="AF10" s="211" t="s">
        <v>180</v>
      </c>
      <c r="AG10" s="211">
        <v>11</v>
      </c>
      <c r="AH10" s="211">
        <v>4130</v>
      </c>
      <c r="AI10" s="211">
        <v>4130</v>
      </c>
      <c r="AJ10" s="211">
        <v>551</v>
      </c>
      <c r="AK10" s="212">
        <v>0.51582515716199995</v>
      </c>
      <c r="AL10" s="213">
        <v>0</v>
      </c>
      <c r="AM10" s="214">
        <v>0</v>
      </c>
      <c r="AN10" s="214">
        <v>4.2593800000000002</v>
      </c>
      <c r="AO10" s="214">
        <v>0.14995700000000001</v>
      </c>
      <c r="AP10" s="214">
        <v>0</v>
      </c>
      <c r="AQ10" s="214">
        <v>0</v>
      </c>
      <c r="AR10" s="213">
        <v>0</v>
      </c>
      <c r="AS10" s="213">
        <v>0</v>
      </c>
      <c r="AT10" s="214">
        <v>0</v>
      </c>
      <c r="AU10" s="214">
        <v>0</v>
      </c>
    </row>
    <row r="11" spans="1:47" s="210" customFormat="1">
      <c r="A11" s="211">
        <v>46</v>
      </c>
      <c r="B11" s="211" t="s">
        <v>246</v>
      </c>
      <c r="C11" s="211" t="s">
        <v>245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168</v>
      </c>
      <c r="J11" s="211" t="s">
        <v>57</v>
      </c>
      <c r="K11" s="211">
        <v>0</v>
      </c>
      <c r="L11" s="211">
        <v>0</v>
      </c>
      <c r="M11" s="212">
        <v>-81.258219999999994</v>
      </c>
      <c r="N11" s="212">
        <v>28.951211000000001</v>
      </c>
      <c r="O11" s="211" t="s">
        <v>244</v>
      </c>
      <c r="P11" s="211" t="s">
        <v>59</v>
      </c>
      <c r="Q11" s="211" t="s">
        <v>243</v>
      </c>
      <c r="R11" s="212">
        <v>30.22</v>
      </c>
      <c r="S11" s="212">
        <v>30.22</v>
      </c>
      <c r="T11" s="211" t="s">
        <v>61</v>
      </c>
      <c r="U11" s="211"/>
      <c r="V11" s="211"/>
      <c r="W11" s="211"/>
      <c r="X11" s="211"/>
      <c r="Y11" s="211"/>
      <c r="Z11" s="211" t="s">
        <v>242</v>
      </c>
      <c r="AA11" s="211" t="s">
        <v>63</v>
      </c>
      <c r="AB11" s="211" t="s">
        <v>164</v>
      </c>
      <c r="AC11" s="211" t="s">
        <v>241</v>
      </c>
      <c r="AD11" s="211" t="s">
        <v>217</v>
      </c>
      <c r="AE11" s="211">
        <v>3</v>
      </c>
      <c r="AF11" s="211" t="s">
        <v>180</v>
      </c>
      <c r="AG11" s="211">
        <v>11</v>
      </c>
      <c r="AH11" s="211">
        <v>4130</v>
      </c>
      <c r="AI11" s="211">
        <v>4130</v>
      </c>
      <c r="AJ11" s="211">
        <v>551</v>
      </c>
      <c r="AK11" s="212">
        <v>0.31290645263700001</v>
      </c>
      <c r="AL11" s="213">
        <v>0</v>
      </c>
      <c r="AM11" s="214">
        <v>0</v>
      </c>
      <c r="AN11" s="214">
        <v>4.2593800000000002</v>
      </c>
      <c r="AO11" s="214">
        <v>0.14995700000000001</v>
      </c>
      <c r="AP11" s="214">
        <v>0</v>
      </c>
      <c r="AQ11" s="214">
        <v>0</v>
      </c>
      <c r="AR11" s="213">
        <v>0</v>
      </c>
      <c r="AS11" s="213">
        <v>0</v>
      </c>
      <c r="AT11" s="214">
        <v>0</v>
      </c>
      <c r="AU11" s="214">
        <v>0</v>
      </c>
    </row>
    <row r="12" spans="1:47" s="210" customFormat="1">
      <c r="A12" s="211">
        <v>46</v>
      </c>
      <c r="B12" s="211" t="s">
        <v>246</v>
      </c>
      <c r="C12" s="211" t="s">
        <v>245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168</v>
      </c>
      <c r="J12" s="211" t="s">
        <v>57</v>
      </c>
      <c r="K12" s="211">
        <v>0</v>
      </c>
      <c r="L12" s="211">
        <v>0</v>
      </c>
      <c r="M12" s="212">
        <v>-81.258219999999994</v>
      </c>
      <c r="N12" s="212">
        <v>28.951211000000001</v>
      </c>
      <c r="O12" s="211" t="s">
        <v>244</v>
      </c>
      <c r="P12" s="211" t="s">
        <v>59</v>
      </c>
      <c r="Q12" s="211" t="s">
        <v>243</v>
      </c>
      <c r="R12" s="212">
        <v>30.22</v>
      </c>
      <c r="S12" s="212">
        <v>30.22</v>
      </c>
      <c r="T12" s="211" t="s">
        <v>61</v>
      </c>
      <c r="U12" s="211"/>
      <c r="V12" s="211"/>
      <c r="W12" s="211"/>
      <c r="X12" s="211"/>
      <c r="Y12" s="211"/>
      <c r="Z12" s="211" t="s">
        <v>242</v>
      </c>
      <c r="AA12" s="211" t="s">
        <v>63</v>
      </c>
      <c r="AB12" s="211" t="s">
        <v>164</v>
      </c>
      <c r="AC12" s="211" t="s">
        <v>241</v>
      </c>
      <c r="AD12" s="211" t="s">
        <v>217</v>
      </c>
      <c r="AE12" s="211">
        <v>3</v>
      </c>
      <c r="AF12" s="211" t="s">
        <v>161</v>
      </c>
      <c r="AG12" s="211">
        <v>4</v>
      </c>
      <c r="AH12" s="211">
        <v>8140</v>
      </c>
      <c r="AI12" s="211">
        <v>8140</v>
      </c>
      <c r="AJ12" s="211">
        <v>544</v>
      </c>
      <c r="AK12" s="212">
        <v>1.2805572678299999</v>
      </c>
      <c r="AL12" s="213">
        <v>0</v>
      </c>
      <c r="AM12" s="214">
        <v>0</v>
      </c>
      <c r="AN12" s="214">
        <v>9.7782199999999992</v>
      </c>
      <c r="AO12" s="214">
        <v>1.4948600000000001</v>
      </c>
      <c r="AP12" s="214">
        <v>0</v>
      </c>
      <c r="AQ12" s="214">
        <v>0</v>
      </c>
      <c r="AR12" s="213">
        <v>0</v>
      </c>
      <c r="AS12" s="213">
        <v>0</v>
      </c>
      <c r="AT12" s="214">
        <v>0</v>
      </c>
      <c r="AU12" s="214">
        <v>0</v>
      </c>
    </row>
    <row r="13" spans="1:47" s="210" customFormat="1">
      <c r="A13" s="211">
        <v>46</v>
      </c>
      <c r="B13" s="211" t="s">
        <v>246</v>
      </c>
      <c r="C13" s="211" t="s">
        <v>245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168</v>
      </c>
      <c r="J13" s="211" t="s">
        <v>57</v>
      </c>
      <c r="K13" s="211">
        <v>0</v>
      </c>
      <c r="L13" s="211">
        <v>0</v>
      </c>
      <c r="M13" s="212">
        <v>-81.258219999999994</v>
      </c>
      <c r="N13" s="212">
        <v>28.951211000000001</v>
      </c>
      <c r="O13" s="211" t="s">
        <v>244</v>
      </c>
      <c r="P13" s="211" t="s">
        <v>59</v>
      </c>
      <c r="Q13" s="211" t="s">
        <v>243</v>
      </c>
      <c r="R13" s="212">
        <v>30.22</v>
      </c>
      <c r="S13" s="212">
        <v>30.22</v>
      </c>
      <c r="T13" s="211" t="s">
        <v>61</v>
      </c>
      <c r="U13" s="211"/>
      <c r="V13" s="211"/>
      <c r="W13" s="211"/>
      <c r="X13" s="211"/>
      <c r="Y13" s="211"/>
      <c r="Z13" s="211" t="s">
        <v>242</v>
      </c>
      <c r="AA13" s="211" t="s">
        <v>63</v>
      </c>
      <c r="AB13" s="211" t="s">
        <v>164</v>
      </c>
      <c r="AC13" s="211" t="s">
        <v>241</v>
      </c>
      <c r="AD13" s="211" t="s">
        <v>217</v>
      </c>
      <c r="AE13" s="211">
        <v>3</v>
      </c>
      <c r="AF13" s="211" t="s">
        <v>180</v>
      </c>
      <c r="AG13" s="211">
        <v>11</v>
      </c>
      <c r="AH13" s="211">
        <v>4130</v>
      </c>
      <c r="AI13" s="211">
        <v>4130</v>
      </c>
      <c r="AJ13" s="211">
        <v>551</v>
      </c>
      <c r="AK13" s="212">
        <v>0.13572080087999999</v>
      </c>
      <c r="AL13" s="213">
        <v>0</v>
      </c>
      <c r="AM13" s="214">
        <v>0</v>
      </c>
      <c r="AN13" s="214">
        <v>4.2593800000000002</v>
      </c>
      <c r="AO13" s="214">
        <v>0.14995700000000001</v>
      </c>
      <c r="AP13" s="214">
        <v>0</v>
      </c>
      <c r="AQ13" s="214">
        <v>0</v>
      </c>
      <c r="AR13" s="213">
        <v>0</v>
      </c>
      <c r="AS13" s="213">
        <v>0</v>
      </c>
      <c r="AT13" s="214">
        <v>0</v>
      </c>
      <c r="AU13" s="214">
        <v>0</v>
      </c>
    </row>
    <row r="14" spans="1:47" s="210" customFormat="1">
      <c r="A14" s="211">
        <v>46</v>
      </c>
      <c r="B14" s="211" t="s">
        <v>246</v>
      </c>
      <c r="C14" s="211" t="s">
        <v>245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168</v>
      </c>
      <c r="J14" s="211" t="s">
        <v>57</v>
      </c>
      <c r="K14" s="211">
        <v>0</v>
      </c>
      <c r="L14" s="211">
        <v>0</v>
      </c>
      <c r="M14" s="212">
        <v>-81.258219999999994</v>
      </c>
      <c r="N14" s="212">
        <v>28.951211000000001</v>
      </c>
      <c r="O14" s="211" t="s">
        <v>244</v>
      </c>
      <c r="P14" s="211" t="s">
        <v>59</v>
      </c>
      <c r="Q14" s="211" t="s">
        <v>243</v>
      </c>
      <c r="R14" s="212">
        <v>30.22</v>
      </c>
      <c r="S14" s="212">
        <v>30.22</v>
      </c>
      <c r="T14" s="211" t="s">
        <v>61</v>
      </c>
      <c r="U14" s="211"/>
      <c r="V14" s="211"/>
      <c r="W14" s="211"/>
      <c r="X14" s="211"/>
      <c r="Y14" s="211"/>
      <c r="Z14" s="211" t="s">
        <v>242</v>
      </c>
      <c r="AA14" s="211" t="s">
        <v>63</v>
      </c>
      <c r="AB14" s="211" t="s">
        <v>164</v>
      </c>
      <c r="AC14" s="211" t="s">
        <v>241</v>
      </c>
      <c r="AD14" s="211" t="s">
        <v>217</v>
      </c>
      <c r="AE14" s="211">
        <v>3</v>
      </c>
      <c r="AF14" s="211" t="s">
        <v>180</v>
      </c>
      <c r="AG14" s="211">
        <v>11</v>
      </c>
      <c r="AH14" s="211">
        <v>4130</v>
      </c>
      <c r="AI14" s="211">
        <v>4130</v>
      </c>
      <c r="AJ14" s="211">
        <v>551</v>
      </c>
      <c r="AK14" s="212">
        <v>4.3364681185600003E-2</v>
      </c>
      <c r="AL14" s="213">
        <v>0</v>
      </c>
      <c r="AM14" s="214">
        <v>0</v>
      </c>
      <c r="AN14" s="214">
        <v>4.2593800000000002</v>
      </c>
      <c r="AO14" s="214">
        <v>0.14995700000000001</v>
      </c>
      <c r="AP14" s="214">
        <v>0</v>
      </c>
      <c r="AQ14" s="214">
        <v>0</v>
      </c>
      <c r="AR14" s="213">
        <v>0</v>
      </c>
      <c r="AS14" s="213">
        <v>0</v>
      </c>
      <c r="AT14" s="214">
        <v>0</v>
      </c>
      <c r="AU14" s="214">
        <v>0</v>
      </c>
    </row>
    <row r="15" spans="1:47" s="210" customFormat="1">
      <c r="A15" s="211">
        <v>46</v>
      </c>
      <c r="B15" s="211" t="s">
        <v>246</v>
      </c>
      <c r="C15" s="211" t="s">
        <v>245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168</v>
      </c>
      <c r="J15" s="211" t="s">
        <v>57</v>
      </c>
      <c r="K15" s="211">
        <v>0</v>
      </c>
      <c r="L15" s="211">
        <v>0</v>
      </c>
      <c r="M15" s="212">
        <v>-81.258219999999994</v>
      </c>
      <c r="N15" s="212">
        <v>28.951211000000001</v>
      </c>
      <c r="O15" s="211" t="s">
        <v>244</v>
      </c>
      <c r="P15" s="211" t="s">
        <v>59</v>
      </c>
      <c r="Q15" s="211" t="s">
        <v>243</v>
      </c>
      <c r="R15" s="212">
        <v>30.22</v>
      </c>
      <c r="S15" s="212">
        <v>30.22</v>
      </c>
      <c r="T15" s="211" t="s">
        <v>61</v>
      </c>
      <c r="U15" s="211"/>
      <c r="V15" s="211"/>
      <c r="W15" s="211"/>
      <c r="X15" s="211"/>
      <c r="Y15" s="211"/>
      <c r="Z15" s="211" t="s">
        <v>242</v>
      </c>
      <c r="AA15" s="211" t="s">
        <v>63</v>
      </c>
      <c r="AB15" s="211" t="s">
        <v>164</v>
      </c>
      <c r="AC15" s="211" t="s">
        <v>241</v>
      </c>
      <c r="AD15" s="211" t="s">
        <v>217</v>
      </c>
      <c r="AE15" s="211">
        <v>3</v>
      </c>
      <c r="AF15" s="211" t="s">
        <v>180</v>
      </c>
      <c r="AG15" s="211">
        <v>11</v>
      </c>
      <c r="AH15" s="211">
        <v>4130</v>
      </c>
      <c r="AI15" s="211">
        <v>4130</v>
      </c>
      <c r="AJ15" s="211">
        <v>551</v>
      </c>
      <c r="AK15" s="212">
        <v>0.182161706309</v>
      </c>
      <c r="AL15" s="213">
        <v>0</v>
      </c>
      <c r="AM15" s="214">
        <v>0</v>
      </c>
      <c r="AN15" s="214">
        <v>4.2593800000000002</v>
      </c>
      <c r="AO15" s="214">
        <v>0.14995700000000001</v>
      </c>
      <c r="AP15" s="214">
        <v>0</v>
      </c>
      <c r="AQ15" s="214">
        <v>0</v>
      </c>
      <c r="AR15" s="213">
        <v>0</v>
      </c>
      <c r="AS15" s="213">
        <v>0</v>
      </c>
      <c r="AT15" s="214">
        <v>0</v>
      </c>
      <c r="AU15" s="214">
        <v>0</v>
      </c>
    </row>
    <row r="16" spans="1:47" s="210" customFormat="1">
      <c r="A16" s="211">
        <v>46</v>
      </c>
      <c r="B16" s="211" t="s">
        <v>246</v>
      </c>
      <c r="C16" s="211" t="s">
        <v>245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168</v>
      </c>
      <c r="J16" s="211" t="s">
        <v>57</v>
      </c>
      <c r="K16" s="211">
        <v>0</v>
      </c>
      <c r="L16" s="211">
        <v>0</v>
      </c>
      <c r="M16" s="212">
        <v>-81.258219999999994</v>
      </c>
      <c r="N16" s="212">
        <v>28.951211000000001</v>
      </c>
      <c r="O16" s="211" t="s">
        <v>244</v>
      </c>
      <c r="P16" s="211" t="s">
        <v>59</v>
      </c>
      <c r="Q16" s="211" t="s">
        <v>243</v>
      </c>
      <c r="R16" s="212">
        <v>30.22</v>
      </c>
      <c r="S16" s="212">
        <v>30.22</v>
      </c>
      <c r="T16" s="211" t="s">
        <v>61</v>
      </c>
      <c r="U16" s="211"/>
      <c r="V16" s="211"/>
      <c r="W16" s="211"/>
      <c r="X16" s="211"/>
      <c r="Y16" s="211"/>
      <c r="Z16" s="211" t="s">
        <v>242</v>
      </c>
      <c r="AA16" s="211" t="s">
        <v>63</v>
      </c>
      <c r="AB16" s="211" t="s">
        <v>164</v>
      </c>
      <c r="AC16" s="211" t="s">
        <v>241</v>
      </c>
      <c r="AD16" s="211" t="s">
        <v>217</v>
      </c>
      <c r="AE16" s="211">
        <v>3</v>
      </c>
      <c r="AF16" s="211" t="s">
        <v>161</v>
      </c>
      <c r="AG16" s="211">
        <v>4</v>
      </c>
      <c r="AH16" s="211">
        <v>8140</v>
      </c>
      <c r="AI16" s="211">
        <v>8140</v>
      </c>
      <c r="AJ16" s="211">
        <v>544</v>
      </c>
      <c r="AK16" s="212">
        <v>2.2449223206700002</v>
      </c>
      <c r="AL16" s="213">
        <v>0</v>
      </c>
      <c r="AM16" s="214">
        <v>0</v>
      </c>
      <c r="AN16" s="214">
        <v>9.7782199999999992</v>
      </c>
      <c r="AO16" s="214">
        <v>1.4948600000000001</v>
      </c>
      <c r="AP16" s="214">
        <v>0</v>
      </c>
      <c r="AQ16" s="214">
        <v>0</v>
      </c>
      <c r="AR16" s="213">
        <v>0</v>
      </c>
      <c r="AS16" s="213">
        <v>0</v>
      </c>
      <c r="AT16" s="214">
        <v>0</v>
      </c>
      <c r="AU16" s="214">
        <v>0</v>
      </c>
    </row>
    <row r="17" spans="1:47" s="210" customFormat="1">
      <c r="A17" s="211">
        <v>46</v>
      </c>
      <c r="B17" s="211" t="s">
        <v>246</v>
      </c>
      <c r="C17" s="211" t="s">
        <v>245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168</v>
      </c>
      <c r="J17" s="211" t="s">
        <v>57</v>
      </c>
      <c r="K17" s="211">
        <v>0</v>
      </c>
      <c r="L17" s="211">
        <v>0</v>
      </c>
      <c r="M17" s="212">
        <v>-81.258219999999994</v>
      </c>
      <c r="N17" s="212">
        <v>28.951211000000001</v>
      </c>
      <c r="O17" s="211" t="s">
        <v>244</v>
      </c>
      <c r="P17" s="211" t="s">
        <v>59</v>
      </c>
      <c r="Q17" s="211" t="s">
        <v>243</v>
      </c>
      <c r="R17" s="212">
        <v>30.22</v>
      </c>
      <c r="S17" s="212">
        <v>30.22</v>
      </c>
      <c r="T17" s="211" t="s">
        <v>61</v>
      </c>
      <c r="U17" s="211"/>
      <c r="V17" s="211"/>
      <c r="W17" s="211"/>
      <c r="X17" s="211"/>
      <c r="Y17" s="211"/>
      <c r="Z17" s="211" t="s">
        <v>242</v>
      </c>
      <c r="AA17" s="211" t="s">
        <v>63</v>
      </c>
      <c r="AB17" s="211" t="s">
        <v>164</v>
      </c>
      <c r="AC17" s="211" t="s">
        <v>241</v>
      </c>
      <c r="AD17" s="211" t="s">
        <v>217</v>
      </c>
      <c r="AE17" s="211">
        <v>3</v>
      </c>
      <c r="AF17" s="211" t="s">
        <v>180</v>
      </c>
      <c r="AG17" s="211">
        <v>11</v>
      </c>
      <c r="AH17" s="211">
        <v>4130</v>
      </c>
      <c r="AI17" s="211">
        <v>4130</v>
      </c>
      <c r="AJ17" s="211">
        <v>551</v>
      </c>
      <c r="AK17" s="212">
        <v>6.2350537719800002E-2</v>
      </c>
      <c r="AL17" s="213">
        <v>0</v>
      </c>
      <c r="AM17" s="214">
        <v>0</v>
      </c>
      <c r="AN17" s="214">
        <v>4.2593800000000002</v>
      </c>
      <c r="AO17" s="214">
        <v>0.14995700000000001</v>
      </c>
      <c r="AP17" s="214">
        <v>0</v>
      </c>
      <c r="AQ17" s="214">
        <v>0</v>
      </c>
      <c r="AR17" s="213">
        <v>0</v>
      </c>
      <c r="AS17" s="213">
        <v>0</v>
      </c>
      <c r="AT17" s="214">
        <v>0</v>
      </c>
      <c r="AU17" s="214">
        <v>0</v>
      </c>
    </row>
    <row r="18" spans="1:47" s="210" customFormat="1">
      <c r="A18" s="211">
        <v>46</v>
      </c>
      <c r="B18" s="211" t="s">
        <v>246</v>
      </c>
      <c r="C18" s="211" t="s">
        <v>245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168</v>
      </c>
      <c r="J18" s="211" t="s">
        <v>57</v>
      </c>
      <c r="K18" s="211">
        <v>0</v>
      </c>
      <c r="L18" s="211">
        <v>0</v>
      </c>
      <c r="M18" s="212">
        <v>-81.258219999999994</v>
      </c>
      <c r="N18" s="212">
        <v>28.951211000000001</v>
      </c>
      <c r="O18" s="211" t="s">
        <v>244</v>
      </c>
      <c r="P18" s="211" t="s">
        <v>59</v>
      </c>
      <c r="Q18" s="211" t="s">
        <v>243</v>
      </c>
      <c r="R18" s="212">
        <v>30.22</v>
      </c>
      <c r="S18" s="212">
        <v>30.22</v>
      </c>
      <c r="T18" s="211" t="s">
        <v>61</v>
      </c>
      <c r="U18" s="211"/>
      <c r="V18" s="211"/>
      <c r="W18" s="211"/>
      <c r="X18" s="211"/>
      <c r="Y18" s="211"/>
      <c r="Z18" s="211" t="s">
        <v>242</v>
      </c>
      <c r="AA18" s="211" t="s">
        <v>63</v>
      </c>
      <c r="AB18" s="211" t="s">
        <v>164</v>
      </c>
      <c r="AC18" s="211" t="s">
        <v>241</v>
      </c>
      <c r="AD18" s="211" t="s">
        <v>217</v>
      </c>
      <c r="AE18" s="211">
        <v>3</v>
      </c>
      <c r="AF18" s="211" t="s">
        <v>180</v>
      </c>
      <c r="AG18" s="211">
        <v>11</v>
      </c>
      <c r="AH18" s="211">
        <v>4130</v>
      </c>
      <c r="AI18" s="211">
        <v>4130</v>
      </c>
      <c r="AJ18" s="211">
        <v>551</v>
      </c>
      <c r="AK18" s="212">
        <v>0.66248207942100001</v>
      </c>
      <c r="AL18" s="213">
        <v>0</v>
      </c>
      <c r="AM18" s="214">
        <v>0</v>
      </c>
      <c r="AN18" s="214">
        <v>4.2593800000000002</v>
      </c>
      <c r="AO18" s="214">
        <v>0.14995700000000001</v>
      </c>
      <c r="AP18" s="214">
        <v>0</v>
      </c>
      <c r="AQ18" s="214">
        <v>0</v>
      </c>
      <c r="AR18" s="213">
        <v>0</v>
      </c>
      <c r="AS18" s="213">
        <v>0</v>
      </c>
      <c r="AT18" s="214">
        <v>0</v>
      </c>
      <c r="AU18" s="214">
        <v>0</v>
      </c>
    </row>
    <row r="19" spans="1:47" s="210" customFormat="1">
      <c r="A19" s="211">
        <v>46</v>
      </c>
      <c r="B19" s="211" t="s">
        <v>246</v>
      </c>
      <c r="C19" s="211" t="s">
        <v>245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168</v>
      </c>
      <c r="J19" s="211" t="s">
        <v>57</v>
      </c>
      <c r="K19" s="211">
        <v>0</v>
      </c>
      <c r="L19" s="211">
        <v>0</v>
      </c>
      <c r="M19" s="212">
        <v>-81.258219999999994</v>
      </c>
      <c r="N19" s="212">
        <v>28.951211000000001</v>
      </c>
      <c r="O19" s="211" t="s">
        <v>244</v>
      </c>
      <c r="P19" s="211" t="s">
        <v>59</v>
      </c>
      <c r="Q19" s="211" t="s">
        <v>243</v>
      </c>
      <c r="R19" s="212">
        <v>30.22</v>
      </c>
      <c r="S19" s="212">
        <v>30.22</v>
      </c>
      <c r="T19" s="211" t="s">
        <v>61</v>
      </c>
      <c r="U19" s="211"/>
      <c r="V19" s="211"/>
      <c r="W19" s="211"/>
      <c r="X19" s="211"/>
      <c r="Y19" s="211"/>
      <c r="Z19" s="211" t="s">
        <v>242</v>
      </c>
      <c r="AA19" s="211" t="s">
        <v>63</v>
      </c>
      <c r="AB19" s="211" t="s">
        <v>164</v>
      </c>
      <c r="AC19" s="211" t="s">
        <v>241</v>
      </c>
      <c r="AD19" s="211" t="s">
        <v>217</v>
      </c>
      <c r="AE19" s="211">
        <v>3</v>
      </c>
      <c r="AF19" s="211" t="s">
        <v>201</v>
      </c>
      <c r="AG19" s="211">
        <v>13</v>
      </c>
      <c r="AH19" s="211">
        <v>6440</v>
      </c>
      <c r="AI19" s="211">
        <v>6440</v>
      </c>
      <c r="AJ19" s="211">
        <v>553</v>
      </c>
      <c r="AK19" s="212">
        <v>4.5128589843300001E-3</v>
      </c>
      <c r="AL19" s="213">
        <v>0</v>
      </c>
      <c r="AM19" s="214">
        <v>0</v>
      </c>
      <c r="AN19" s="214">
        <v>2.7629709999999998</v>
      </c>
      <c r="AO19" s="214">
        <v>9.2766000000000001E-2</v>
      </c>
      <c r="AP19" s="214">
        <v>0</v>
      </c>
      <c r="AQ19" s="214">
        <v>0</v>
      </c>
      <c r="AR19" s="213">
        <v>0</v>
      </c>
      <c r="AS19" s="213">
        <v>0</v>
      </c>
      <c r="AT19" s="214">
        <v>0</v>
      </c>
      <c r="AU19" s="214">
        <v>0</v>
      </c>
    </row>
    <row r="20" spans="1:47" s="210" customFormat="1">
      <c r="A20" s="211">
        <v>46</v>
      </c>
      <c r="B20" s="211" t="s">
        <v>246</v>
      </c>
      <c r="C20" s="211" t="s">
        <v>245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168</v>
      </c>
      <c r="J20" s="211" t="s">
        <v>57</v>
      </c>
      <c r="K20" s="211">
        <v>0</v>
      </c>
      <c r="L20" s="211">
        <v>0</v>
      </c>
      <c r="M20" s="212">
        <v>-81.258219999999994</v>
      </c>
      <c r="N20" s="212">
        <v>28.951211000000001</v>
      </c>
      <c r="O20" s="211" t="s">
        <v>244</v>
      </c>
      <c r="P20" s="211" t="s">
        <v>59</v>
      </c>
      <c r="Q20" s="211" t="s">
        <v>243</v>
      </c>
      <c r="R20" s="212">
        <v>30.22</v>
      </c>
      <c r="S20" s="212">
        <v>30.22</v>
      </c>
      <c r="T20" s="211" t="s">
        <v>61</v>
      </c>
      <c r="U20" s="211"/>
      <c r="V20" s="211"/>
      <c r="W20" s="211"/>
      <c r="X20" s="211"/>
      <c r="Y20" s="211"/>
      <c r="Z20" s="211" t="s">
        <v>242</v>
      </c>
      <c r="AA20" s="211" t="s">
        <v>63</v>
      </c>
      <c r="AB20" s="211" t="s">
        <v>164</v>
      </c>
      <c r="AC20" s="211" t="s">
        <v>241</v>
      </c>
      <c r="AD20" s="211" t="s">
        <v>217</v>
      </c>
      <c r="AE20" s="211">
        <v>3</v>
      </c>
      <c r="AF20" s="211" t="s">
        <v>171</v>
      </c>
      <c r="AG20" s="211">
        <v>10</v>
      </c>
      <c r="AH20" s="211">
        <v>3200</v>
      </c>
      <c r="AI20" s="211">
        <v>1900</v>
      </c>
      <c r="AJ20" s="211">
        <v>550</v>
      </c>
      <c r="AK20" s="212">
        <v>0.16825360762899999</v>
      </c>
      <c r="AL20" s="213">
        <v>0</v>
      </c>
      <c r="AM20" s="214">
        <v>0</v>
      </c>
      <c r="AN20" s="214">
        <v>4.6187519999999997</v>
      </c>
      <c r="AO20" s="214">
        <v>0.163464</v>
      </c>
      <c r="AP20" s="214">
        <v>0</v>
      </c>
      <c r="AQ20" s="214">
        <v>0</v>
      </c>
      <c r="AR20" s="213">
        <v>0</v>
      </c>
      <c r="AS20" s="213">
        <v>0</v>
      </c>
      <c r="AT20" s="214">
        <v>0</v>
      </c>
      <c r="AU20" s="214">
        <v>0</v>
      </c>
    </row>
    <row r="21" spans="1:47" s="210" customFormat="1">
      <c r="A21" s="211">
        <v>46</v>
      </c>
      <c r="B21" s="211" t="s">
        <v>246</v>
      </c>
      <c r="C21" s="211" t="s">
        <v>245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168</v>
      </c>
      <c r="J21" s="211" t="s">
        <v>57</v>
      </c>
      <c r="K21" s="211">
        <v>0</v>
      </c>
      <c r="L21" s="211">
        <v>0</v>
      </c>
      <c r="M21" s="212">
        <v>-81.258219999999994</v>
      </c>
      <c r="N21" s="212">
        <v>28.951211000000001</v>
      </c>
      <c r="O21" s="211" t="s">
        <v>244</v>
      </c>
      <c r="P21" s="211" t="s">
        <v>59</v>
      </c>
      <c r="Q21" s="211" t="s">
        <v>243</v>
      </c>
      <c r="R21" s="212">
        <v>30.22</v>
      </c>
      <c r="S21" s="212">
        <v>30.22</v>
      </c>
      <c r="T21" s="211" t="s">
        <v>61</v>
      </c>
      <c r="U21" s="211"/>
      <c r="V21" s="211"/>
      <c r="W21" s="211"/>
      <c r="X21" s="211"/>
      <c r="Y21" s="211"/>
      <c r="Z21" s="211" t="s">
        <v>242</v>
      </c>
      <c r="AA21" s="211" t="s">
        <v>63</v>
      </c>
      <c r="AB21" s="211" t="s">
        <v>164</v>
      </c>
      <c r="AC21" s="211" t="s">
        <v>241</v>
      </c>
      <c r="AD21" s="211" t="s">
        <v>217</v>
      </c>
      <c r="AE21" s="211">
        <v>3</v>
      </c>
      <c r="AF21" s="211" t="s">
        <v>161</v>
      </c>
      <c r="AG21" s="211">
        <v>4</v>
      </c>
      <c r="AH21" s="211">
        <v>8140</v>
      </c>
      <c r="AI21" s="211">
        <v>8140</v>
      </c>
      <c r="AJ21" s="211">
        <v>544</v>
      </c>
      <c r="AK21" s="212">
        <v>1.8698816517200001</v>
      </c>
      <c r="AL21" s="213">
        <v>0</v>
      </c>
      <c r="AM21" s="214">
        <v>0</v>
      </c>
      <c r="AN21" s="214">
        <v>9.7782199999999992</v>
      </c>
      <c r="AO21" s="214">
        <v>1.4948600000000001</v>
      </c>
      <c r="AP21" s="214">
        <v>0</v>
      </c>
      <c r="AQ21" s="214">
        <v>0</v>
      </c>
      <c r="AR21" s="213">
        <v>0</v>
      </c>
      <c r="AS21" s="213">
        <v>0</v>
      </c>
      <c r="AT21" s="214">
        <v>0</v>
      </c>
      <c r="AU21" s="214">
        <v>0</v>
      </c>
    </row>
    <row r="22" spans="1:47" s="210" customFormat="1">
      <c r="A22" s="211">
        <v>46</v>
      </c>
      <c r="B22" s="211" t="s">
        <v>246</v>
      </c>
      <c r="C22" s="211" t="s">
        <v>245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168</v>
      </c>
      <c r="J22" s="211" t="s">
        <v>57</v>
      </c>
      <c r="K22" s="211">
        <v>0</v>
      </c>
      <c r="L22" s="211">
        <v>0</v>
      </c>
      <c r="M22" s="212">
        <v>-81.258219999999994</v>
      </c>
      <c r="N22" s="212">
        <v>28.951211000000001</v>
      </c>
      <c r="O22" s="211" t="s">
        <v>244</v>
      </c>
      <c r="P22" s="211" t="s">
        <v>59</v>
      </c>
      <c r="Q22" s="211" t="s">
        <v>243</v>
      </c>
      <c r="R22" s="212">
        <v>30.22</v>
      </c>
      <c r="S22" s="212">
        <v>30.22</v>
      </c>
      <c r="T22" s="211" t="s">
        <v>61</v>
      </c>
      <c r="U22" s="211"/>
      <c r="V22" s="211"/>
      <c r="W22" s="211"/>
      <c r="X22" s="211"/>
      <c r="Y22" s="211"/>
      <c r="Z22" s="211" t="s">
        <v>242</v>
      </c>
      <c r="AA22" s="211" t="s">
        <v>63</v>
      </c>
      <c r="AB22" s="211" t="s">
        <v>164</v>
      </c>
      <c r="AC22" s="211" t="s">
        <v>241</v>
      </c>
      <c r="AD22" s="211" t="s">
        <v>217</v>
      </c>
      <c r="AE22" s="211">
        <v>3</v>
      </c>
      <c r="AF22" s="211" t="s">
        <v>180</v>
      </c>
      <c r="AG22" s="211">
        <v>11</v>
      </c>
      <c r="AH22" s="211">
        <v>4130</v>
      </c>
      <c r="AI22" s="211">
        <v>4130</v>
      </c>
      <c r="AJ22" s="211">
        <v>551</v>
      </c>
      <c r="AK22" s="212">
        <v>1.2090251085699999</v>
      </c>
      <c r="AL22" s="213">
        <v>0</v>
      </c>
      <c r="AM22" s="214">
        <v>0</v>
      </c>
      <c r="AN22" s="214">
        <v>4.2593800000000002</v>
      </c>
      <c r="AO22" s="214">
        <v>0.14995700000000001</v>
      </c>
      <c r="AP22" s="214">
        <v>0</v>
      </c>
      <c r="AQ22" s="214">
        <v>0</v>
      </c>
      <c r="AR22" s="213">
        <v>0</v>
      </c>
      <c r="AS22" s="213">
        <v>0</v>
      </c>
      <c r="AT22" s="214">
        <v>0</v>
      </c>
      <c r="AU22" s="214">
        <v>0</v>
      </c>
    </row>
    <row r="23" spans="1:47" s="210" customFormat="1">
      <c r="A23" s="211">
        <v>46</v>
      </c>
      <c r="B23" s="211" t="s">
        <v>246</v>
      </c>
      <c r="C23" s="211" t="s">
        <v>245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168</v>
      </c>
      <c r="J23" s="211" t="s">
        <v>57</v>
      </c>
      <c r="K23" s="211">
        <v>0</v>
      </c>
      <c r="L23" s="211">
        <v>0</v>
      </c>
      <c r="M23" s="212">
        <v>-81.258219999999994</v>
      </c>
      <c r="N23" s="212">
        <v>28.951211000000001</v>
      </c>
      <c r="O23" s="211" t="s">
        <v>244</v>
      </c>
      <c r="P23" s="211" t="s">
        <v>59</v>
      </c>
      <c r="Q23" s="211" t="s">
        <v>243</v>
      </c>
      <c r="R23" s="212">
        <v>30.22</v>
      </c>
      <c r="S23" s="212">
        <v>30.22</v>
      </c>
      <c r="T23" s="211" t="s">
        <v>61</v>
      </c>
      <c r="U23" s="211"/>
      <c r="V23" s="211"/>
      <c r="W23" s="211"/>
      <c r="X23" s="211"/>
      <c r="Y23" s="211"/>
      <c r="Z23" s="211" t="s">
        <v>242</v>
      </c>
      <c r="AA23" s="211" t="s">
        <v>63</v>
      </c>
      <c r="AB23" s="211" t="s">
        <v>164</v>
      </c>
      <c r="AC23" s="211" t="s">
        <v>241</v>
      </c>
      <c r="AD23" s="211" t="s">
        <v>217</v>
      </c>
      <c r="AE23" s="211">
        <v>3</v>
      </c>
      <c r="AF23" s="211" t="s">
        <v>171</v>
      </c>
      <c r="AG23" s="211">
        <v>10</v>
      </c>
      <c r="AH23" s="211">
        <v>3200</v>
      </c>
      <c r="AI23" s="211">
        <v>1900</v>
      </c>
      <c r="AJ23" s="211">
        <v>550</v>
      </c>
      <c r="AK23" s="212">
        <v>0.184952367723</v>
      </c>
      <c r="AL23" s="213">
        <v>0</v>
      </c>
      <c r="AM23" s="214">
        <v>0</v>
      </c>
      <c r="AN23" s="214">
        <v>4.6187519999999997</v>
      </c>
      <c r="AO23" s="214">
        <v>0.163464</v>
      </c>
      <c r="AP23" s="214">
        <v>0</v>
      </c>
      <c r="AQ23" s="214">
        <v>0</v>
      </c>
      <c r="AR23" s="213">
        <v>0</v>
      </c>
      <c r="AS23" s="213">
        <v>0</v>
      </c>
      <c r="AT23" s="214">
        <v>0</v>
      </c>
      <c r="AU23" s="214">
        <v>0</v>
      </c>
    </row>
    <row r="24" spans="1:47" s="210" customFormat="1">
      <c r="A24" s="211">
        <v>46</v>
      </c>
      <c r="B24" s="211" t="s">
        <v>246</v>
      </c>
      <c r="C24" s="211" t="s">
        <v>245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168</v>
      </c>
      <c r="J24" s="211" t="s">
        <v>57</v>
      </c>
      <c r="K24" s="211">
        <v>0</v>
      </c>
      <c r="L24" s="211">
        <v>0</v>
      </c>
      <c r="M24" s="212">
        <v>-81.258219999999994</v>
      </c>
      <c r="N24" s="212">
        <v>28.951211000000001</v>
      </c>
      <c r="O24" s="211" t="s">
        <v>244</v>
      </c>
      <c r="P24" s="211" t="s">
        <v>59</v>
      </c>
      <c r="Q24" s="211" t="s">
        <v>243</v>
      </c>
      <c r="R24" s="212">
        <v>30.22</v>
      </c>
      <c r="S24" s="212">
        <v>30.22</v>
      </c>
      <c r="T24" s="211" t="s">
        <v>61</v>
      </c>
      <c r="U24" s="211"/>
      <c r="V24" s="211"/>
      <c r="W24" s="211"/>
      <c r="X24" s="211"/>
      <c r="Y24" s="211"/>
      <c r="Z24" s="211" t="s">
        <v>242</v>
      </c>
      <c r="AA24" s="211" t="s">
        <v>63</v>
      </c>
      <c r="AB24" s="211" t="s">
        <v>164</v>
      </c>
      <c r="AC24" s="211" t="s">
        <v>241</v>
      </c>
      <c r="AD24" s="211" t="s">
        <v>217</v>
      </c>
      <c r="AE24" s="211">
        <v>3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544</v>
      </c>
      <c r="AK24" s="212">
        <v>7.2934116641299997</v>
      </c>
      <c r="AL24" s="213">
        <v>0</v>
      </c>
      <c r="AM24" s="214">
        <v>0</v>
      </c>
      <c r="AN24" s="214">
        <v>9.7782199999999992</v>
      </c>
      <c r="AO24" s="214">
        <v>1.4948600000000001</v>
      </c>
      <c r="AP24" s="214">
        <v>0</v>
      </c>
      <c r="AQ24" s="214">
        <v>0</v>
      </c>
      <c r="AR24" s="213">
        <v>0</v>
      </c>
      <c r="AS24" s="213">
        <v>0</v>
      </c>
      <c r="AT24" s="214">
        <v>0</v>
      </c>
      <c r="AU24" s="214">
        <v>0</v>
      </c>
    </row>
    <row r="25" spans="1:47" s="210" customFormat="1">
      <c r="A25" s="211">
        <v>46</v>
      </c>
      <c r="B25" s="211" t="s">
        <v>246</v>
      </c>
      <c r="C25" s="211" t="s">
        <v>245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168</v>
      </c>
      <c r="J25" s="211" t="s">
        <v>57</v>
      </c>
      <c r="K25" s="211">
        <v>0</v>
      </c>
      <c r="L25" s="211">
        <v>0</v>
      </c>
      <c r="M25" s="212">
        <v>-81.258219999999994</v>
      </c>
      <c r="N25" s="212">
        <v>28.951211000000001</v>
      </c>
      <c r="O25" s="211" t="s">
        <v>244</v>
      </c>
      <c r="P25" s="211" t="s">
        <v>59</v>
      </c>
      <c r="Q25" s="211" t="s">
        <v>243</v>
      </c>
      <c r="R25" s="212">
        <v>30.22</v>
      </c>
      <c r="S25" s="212">
        <v>30.22</v>
      </c>
      <c r="T25" s="211" t="s">
        <v>61</v>
      </c>
      <c r="U25" s="211"/>
      <c r="V25" s="211"/>
      <c r="W25" s="211"/>
      <c r="X25" s="211"/>
      <c r="Y25" s="211"/>
      <c r="Z25" s="211" t="s">
        <v>242</v>
      </c>
      <c r="AA25" s="211" t="s">
        <v>63</v>
      </c>
      <c r="AB25" s="211" t="s">
        <v>164</v>
      </c>
      <c r="AC25" s="211" t="s">
        <v>241</v>
      </c>
      <c r="AD25" s="211" t="s">
        <v>217</v>
      </c>
      <c r="AE25" s="211">
        <v>3</v>
      </c>
      <c r="AF25" s="211" t="s">
        <v>171</v>
      </c>
      <c r="AG25" s="211">
        <v>10</v>
      </c>
      <c r="AH25" s="211">
        <v>3200</v>
      </c>
      <c r="AI25" s="211">
        <v>1900</v>
      </c>
      <c r="AJ25" s="211">
        <v>550</v>
      </c>
      <c r="AK25" s="212">
        <v>1.89959638123E-5</v>
      </c>
      <c r="AL25" s="213">
        <v>0</v>
      </c>
      <c r="AM25" s="214">
        <v>0</v>
      </c>
      <c r="AN25" s="214">
        <v>4.6187519999999997</v>
      </c>
      <c r="AO25" s="214">
        <v>0.163464</v>
      </c>
      <c r="AP25" s="214">
        <v>0</v>
      </c>
      <c r="AQ25" s="214">
        <v>0</v>
      </c>
      <c r="AR25" s="213">
        <v>0</v>
      </c>
      <c r="AS25" s="213">
        <v>0</v>
      </c>
      <c r="AT25" s="214">
        <v>0</v>
      </c>
      <c r="AU25" s="214">
        <v>0</v>
      </c>
    </row>
    <row r="26" spans="1:47" s="210" customFormat="1">
      <c r="A26" s="211">
        <v>46</v>
      </c>
      <c r="B26" s="211" t="s">
        <v>246</v>
      </c>
      <c r="C26" s="211" t="s">
        <v>245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168</v>
      </c>
      <c r="J26" s="211" t="s">
        <v>57</v>
      </c>
      <c r="K26" s="211">
        <v>0</v>
      </c>
      <c r="L26" s="211">
        <v>0</v>
      </c>
      <c r="M26" s="212">
        <v>-81.258219999999994</v>
      </c>
      <c r="N26" s="212">
        <v>28.951211000000001</v>
      </c>
      <c r="O26" s="211" t="s">
        <v>244</v>
      </c>
      <c r="P26" s="211" t="s">
        <v>59</v>
      </c>
      <c r="Q26" s="211" t="s">
        <v>243</v>
      </c>
      <c r="R26" s="212">
        <v>30.22</v>
      </c>
      <c r="S26" s="212">
        <v>30.22</v>
      </c>
      <c r="T26" s="211" t="s">
        <v>61</v>
      </c>
      <c r="U26" s="211"/>
      <c r="V26" s="211"/>
      <c r="W26" s="211"/>
      <c r="X26" s="211"/>
      <c r="Y26" s="211"/>
      <c r="Z26" s="211" t="s">
        <v>242</v>
      </c>
      <c r="AA26" s="211" t="s">
        <v>63</v>
      </c>
      <c r="AB26" s="211" t="s">
        <v>164</v>
      </c>
      <c r="AC26" s="211" t="s">
        <v>241</v>
      </c>
      <c r="AD26" s="211" t="s">
        <v>217</v>
      </c>
      <c r="AE26" s="211">
        <v>3</v>
      </c>
      <c r="AF26" s="211" t="s">
        <v>247</v>
      </c>
      <c r="AG26" s="211">
        <v>3</v>
      </c>
      <c r="AH26" s="211">
        <v>1300</v>
      </c>
      <c r="AI26" s="211">
        <v>1300</v>
      </c>
      <c r="AJ26" s="211">
        <v>543</v>
      </c>
      <c r="AK26" s="212">
        <v>9.8110563985700002E-3</v>
      </c>
      <c r="AL26" s="213">
        <v>0</v>
      </c>
      <c r="AM26" s="214">
        <v>0</v>
      </c>
      <c r="AN26" s="214">
        <v>8.6662009999999992</v>
      </c>
      <c r="AO26" s="214">
        <v>1.3677539999999999</v>
      </c>
      <c r="AP26" s="214">
        <v>0</v>
      </c>
      <c r="AQ26" s="214">
        <v>0</v>
      </c>
      <c r="AR26" s="213">
        <v>0</v>
      </c>
      <c r="AS26" s="213">
        <v>0</v>
      </c>
      <c r="AT26" s="214">
        <v>0</v>
      </c>
      <c r="AU26" s="214">
        <v>0</v>
      </c>
    </row>
    <row r="27" spans="1:47" s="210" customFormat="1">
      <c r="A27" s="211">
        <v>46</v>
      </c>
      <c r="B27" s="211" t="s">
        <v>246</v>
      </c>
      <c r="C27" s="211" t="s">
        <v>245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168</v>
      </c>
      <c r="J27" s="211" t="s">
        <v>57</v>
      </c>
      <c r="K27" s="211">
        <v>0</v>
      </c>
      <c r="L27" s="211">
        <v>0</v>
      </c>
      <c r="M27" s="212">
        <v>-81.258219999999994</v>
      </c>
      <c r="N27" s="212">
        <v>28.951211000000001</v>
      </c>
      <c r="O27" s="211" t="s">
        <v>244</v>
      </c>
      <c r="P27" s="211" t="s">
        <v>59</v>
      </c>
      <c r="Q27" s="211" t="s">
        <v>243</v>
      </c>
      <c r="R27" s="212">
        <v>30.22</v>
      </c>
      <c r="S27" s="212">
        <v>30.22</v>
      </c>
      <c r="T27" s="211" t="s">
        <v>61</v>
      </c>
      <c r="U27" s="211"/>
      <c r="V27" s="211"/>
      <c r="W27" s="211"/>
      <c r="X27" s="211"/>
      <c r="Y27" s="211"/>
      <c r="Z27" s="211" t="s">
        <v>242</v>
      </c>
      <c r="AA27" s="211" t="s">
        <v>63</v>
      </c>
      <c r="AB27" s="211" t="s">
        <v>164</v>
      </c>
      <c r="AC27" s="211" t="s">
        <v>241</v>
      </c>
      <c r="AD27" s="211" t="s">
        <v>217</v>
      </c>
      <c r="AE27" s="211">
        <v>3</v>
      </c>
      <c r="AF27" s="211" t="s">
        <v>247</v>
      </c>
      <c r="AG27" s="211">
        <v>3</v>
      </c>
      <c r="AH27" s="211">
        <v>1300</v>
      </c>
      <c r="AI27" s="211">
        <v>1300</v>
      </c>
      <c r="AJ27" s="211">
        <v>543</v>
      </c>
      <c r="AK27" s="212">
        <v>0.160427400449</v>
      </c>
      <c r="AL27" s="213">
        <v>0</v>
      </c>
      <c r="AM27" s="214">
        <v>0</v>
      </c>
      <c r="AN27" s="214">
        <v>8.6662009999999992</v>
      </c>
      <c r="AO27" s="214">
        <v>1.3677539999999999</v>
      </c>
      <c r="AP27" s="214">
        <v>0</v>
      </c>
      <c r="AQ27" s="214">
        <v>0</v>
      </c>
      <c r="AR27" s="213">
        <v>0</v>
      </c>
      <c r="AS27" s="213">
        <v>0</v>
      </c>
      <c r="AT27" s="214">
        <v>0</v>
      </c>
      <c r="AU27" s="214">
        <v>0</v>
      </c>
    </row>
    <row r="28" spans="1:47" s="210" customFormat="1">
      <c r="A28" s="211">
        <v>46</v>
      </c>
      <c r="B28" s="211" t="s">
        <v>246</v>
      </c>
      <c r="C28" s="211" t="s">
        <v>245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168</v>
      </c>
      <c r="J28" s="211" t="s">
        <v>57</v>
      </c>
      <c r="K28" s="211">
        <v>0</v>
      </c>
      <c r="L28" s="211">
        <v>0</v>
      </c>
      <c r="M28" s="212">
        <v>-81.258219999999994</v>
      </c>
      <c r="N28" s="212">
        <v>28.951211000000001</v>
      </c>
      <c r="O28" s="211" t="s">
        <v>244</v>
      </c>
      <c r="P28" s="211" t="s">
        <v>59</v>
      </c>
      <c r="Q28" s="211" t="s">
        <v>243</v>
      </c>
      <c r="R28" s="212">
        <v>30.22</v>
      </c>
      <c r="S28" s="212">
        <v>30.22</v>
      </c>
      <c r="T28" s="211" t="s">
        <v>61</v>
      </c>
      <c r="U28" s="211"/>
      <c r="V28" s="211"/>
      <c r="W28" s="211"/>
      <c r="X28" s="211"/>
      <c r="Y28" s="211"/>
      <c r="Z28" s="211" t="s">
        <v>242</v>
      </c>
      <c r="AA28" s="211" t="s">
        <v>63</v>
      </c>
      <c r="AB28" s="211" t="s">
        <v>164</v>
      </c>
      <c r="AC28" s="211" t="s">
        <v>241</v>
      </c>
      <c r="AD28" s="211" t="s">
        <v>217</v>
      </c>
      <c r="AE28" s="211">
        <v>3</v>
      </c>
      <c r="AF28" s="211" t="s">
        <v>161</v>
      </c>
      <c r="AG28" s="211">
        <v>4</v>
      </c>
      <c r="AH28" s="211">
        <v>8140</v>
      </c>
      <c r="AI28" s="211">
        <v>8140</v>
      </c>
      <c r="AJ28" s="211">
        <v>544</v>
      </c>
      <c r="AK28" s="212">
        <v>2.3182245178400001</v>
      </c>
      <c r="AL28" s="213">
        <v>0</v>
      </c>
      <c r="AM28" s="214">
        <v>0</v>
      </c>
      <c r="AN28" s="214">
        <v>9.7782199999999992</v>
      </c>
      <c r="AO28" s="214">
        <v>1.4948600000000001</v>
      </c>
      <c r="AP28" s="214">
        <v>0</v>
      </c>
      <c r="AQ28" s="214">
        <v>0</v>
      </c>
      <c r="AR28" s="213">
        <v>0</v>
      </c>
      <c r="AS28" s="213">
        <v>0</v>
      </c>
      <c r="AT28" s="214">
        <v>0</v>
      </c>
      <c r="AU28" s="214">
        <v>0</v>
      </c>
    </row>
    <row r="29" spans="1:47" s="210" customFormat="1">
      <c r="A29" s="211">
        <v>46</v>
      </c>
      <c r="B29" s="211" t="s">
        <v>246</v>
      </c>
      <c r="C29" s="211" t="s">
        <v>245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168</v>
      </c>
      <c r="J29" s="211" t="s">
        <v>57</v>
      </c>
      <c r="K29" s="211">
        <v>0</v>
      </c>
      <c r="L29" s="211">
        <v>0</v>
      </c>
      <c r="M29" s="212">
        <v>-81.258219999999994</v>
      </c>
      <c r="N29" s="212">
        <v>28.951211000000001</v>
      </c>
      <c r="O29" s="211" t="s">
        <v>244</v>
      </c>
      <c r="P29" s="211" t="s">
        <v>59</v>
      </c>
      <c r="Q29" s="211" t="s">
        <v>243</v>
      </c>
      <c r="R29" s="212">
        <v>30.22</v>
      </c>
      <c r="S29" s="212">
        <v>30.22</v>
      </c>
      <c r="T29" s="211" t="s">
        <v>61</v>
      </c>
      <c r="U29" s="211"/>
      <c r="V29" s="211"/>
      <c r="W29" s="211"/>
      <c r="X29" s="211"/>
      <c r="Y29" s="211"/>
      <c r="Z29" s="211" t="s">
        <v>242</v>
      </c>
      <c r="AA29" s="211" t="s">
        <v>63</v>
      </c>
      <c r="AB29" s="211" t="s">
        <v>164</v>
      </c>
      <c r="AC29" s="211" t="s">
        <v>241</v>
      </c>
      <c r="AD29" s="211" t="s">
        <v>217</v>
      </c>
      <c r="AE29" s="211">
        <v>3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544</v>
      </c>
      <c r="AK29" s="212">
        <v>3.9017660730000001</v>
      </c>
      <c r="AL29" s="213">
        <v>0</v>
      </c>
      <c r="AM29" s="214">
        <v>0</v>
      </c>
      <c r="AN29" s="214">
        <v>9.7782199999999992</v>
      </c>
      <c r="AO29" s="214">
        <v>1.4948600000000001</v>
      </c>
      <c r="AP29" s="214">
        <v>0</v>
      </c>
      <c r="AQ29" s="214">
        <v>0</v>
      </c>
      <c r="AR29" s="213">
        <v>0</v>
      </c>
      <c r="AS29" s="213">
        <v>0</v>
      </c>
      <c r="AT29" s="214">
        <v>0</v>
      </c>
      <c r="AU29" s="214">
        <v>0</v>
      </c>
    </row>
    <row r="30" spans="1:47" s="210" customFormat="1">
      <c r="A30" s="211">
        <v>46</v>
      </c>
      <c r="B30" s="211" t="s">
        <v>246</v>
      </c>
      <c r="C30" s="211" t="s">
        <v>245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168</v>
      </c>
      <c r="J30" s="211" t="s">
        <v>57</v>
      </c>
      <c r="K30" s="211">
        <v>0</v>
      </c>
      <c r="L30" s="211">
        <v>0</v>
      </c>
      <c r="M30" s="212">
        <v>-81.258219999999994</v>
      </c>
      <c r="N30" s="212">
        <v>28.951211000000001</v>
      </c>
      <c r="O30" s="211" t="s">
        <v>244</v>
      </c>
      <c r="P30" s="211" t="s">
        <v>59</v>
      </c>
      <c r="Q30" s="211" t="s">
        <v>243</v>
      </c>
      <c r="R30" s="212">
        <v>30.22</v>
      </c>
      <c r="S30" s="212">
        <v>30.22</v>
      </c>
      <c r="T30" s="211" t="s">
        <v>61</v>
      </c>
      <c r="U30" s="211"/>
      <c r="V30" s="211"/>
      <c r="W30" s="211"/>
      <c r="X30" s="211"/>
      <c r="Y30" s="211"/>
      <c r="Z30" s="211" t="s">
        <v>242</v>
      </c>
      <c r="AA30" s="211" t="s">
        <v>63</v>
      </c>
      <c r="AB30" s="211" t="s">
        <v>164</v>
      </c>
      <c r="AC30" s="211" t="s">
        <v>241</v>
      </c>
      <c r="AD30" s="211" t="s">
        <v>217</v>
      </c>
      <c r="AE30" s="211">
        <v>3</v>
      </c>
      <c r="AF30" s="211" t="s">
        <v>161</v>
      </c>
      <c r="AG30" s="211">
        <v>4</v>
      </c>
      <c r="AH30" s="211">
        <v>8140</v>
      </c>
      <c r="AI30" s="211">
        <v>8140</v>
      </c>
      <c r="AJ30" s="211">
        <v>544</v>
      </c>
      <c r="AK30" s="212">
        <v>2.0155203512000002</v>
      </c>
      <c r="AL30" s="213">
        <v>0</v>
      </c>
      <c r="AM30" s="214">
        <v>0</v>
      </c>
      <c r="AN30" s="214">
        <v>9.7782199999999992</v>
      </c>
      <c r="AO30" s="214">
        <v>1.4948600000000001</v>
      </c>
      <c r="AP30" s="214">
        <v>0</v>
      </c>
      <c r="AQ30" s="214">
        <v>0</v>
      </c>
      <c r="AR30" s="213">
        <v>0</v>
      </c>
      <c r="AS30" s="213">
        <v>0</v>
      </c>
      <c r="AT30" s="214">
        <v>0</v>
      </c>
      <c r="AU30" s="214">
        <v>0</v>
      </c>
    </row>
    <row r="31" spans="1:47">
      <c r="AT31" s="214">
        <f>SUM(AT2:AT30)</f>
        <v>0</v>
      </c>
      <c r="AU31" s="214">
        <f>SUM(AU2:AU30)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X22"/>
  <sheetViews>
    <sheetView topLeftCell="AC1" workbookViewId="0">
      <selection activeCell="AS24" sqref="AS24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285156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2" t="s">
        <v>49</v>
      </c>
      <c r="AO1" s="3" t="s">
        <v>39</v>
      </c>
      <c r="AP1" s="4" t="s">
        <v>40</v>
      </c>
      <c r="AQ1" s="4" t="s">
        <v>41</v>
      </c>
      <c r="AR1" s="5" t="s">
        <v>42</v>
      </c>
      <c r="AS1" s="4" t="s">
        <v>43</v>
      </c>
      <c r="AT1" s="4" t="s">
        <v>44</v>
      </c>
      <c r="AU1" s="3" t="s">
        <v>45</v>
      </c>
      <c r="AV1" s="3" t="s">
        <v>46</v>
      </c>
      <c r="AW1" s="4" t="s">
        <v>47</v>
      </c>
      <c r="AX1" s="4" t="s">
        <v>48</v>
      </c>
    </row>
    <row r="2" spans="1:50">
      <c r="A2" s="97">
        <v>1</v>
      </c>
      <c r="B2" s="97" t="s">
        <v>50</v>
      </c>
      <c r="C2" s="97" t="s">
        <v>51</v>
      </c>
      <c r="D2" s="97" t="s">
        <v>52</v>
      </c>
      <c r="E2" s="97" t="s">
        <v>53</v>
      </c>
      <c r="F2" s="97" t="s">
        <v>54</v>
      </c>
      <c r="G2" s="97" t="s">
        <v>55</v>
      </c>
      <c r="H2" s="96"/>
      <c r="I2" s="97" t="s">
        <v>56</v>
      </c>
      <c r="J2" s="97" t="s">
        <v>57</v>
      </c>
      <c r="K2" s="97">
        <v>0</v>
      </c>
      <c r="L2" s="97">
        <v>55</v>
      </c>
      <c r="M2" s="98">
        <v>-81.214830000000006</v>
      </c>
      <c r="N2" s="98">
        <v>29.018519999999999</v>
      </c>
      <c r="O2" s="97" t="s">
        <v>58</v>
      </c>
      <c r="P2" s="97" t="s">
        <v>59</v>
      </c>
      <c r="Q2" s="97" t="s">
        <v>60</v>
      </c>
      <c r="R2" s="98">
        <v>21.63</v>
      </c>
      <c r="S2" s="98">
        <v>19.5</v>
      </c>
      <c r="T2" s="97" t="s">
        <v>61</v>
      </c>
      <c r="U2" s="96"/>
      <c r="V2" s="96"/>
      <c r="W2" s="96"/>
      <c r="X2" s="96"/>
      <c r="Y2" s="96"/>
      <c r="Z2" s="97" t="s">
        <v>62</v>
      </c>
      <c r="AA2" s="97" t="s">
        <v>63</v>
      </c>
      <c r="AB2" s="97" t="s">
        <v>64</v>
      </c>
      <c r="AC2" s="97" t="s">
        <v>65</v>
      </c>
      <c r="AD2" s="97" t="s">
        <v>66</v>
      </c>
      <c r="AE2" s="97" t="s">
        <v>67</v>
      </c>
      <c r="AF2" s="97">
        <v>130163</v>
      </c>
      <c r="AG2" s="97" t="s">
        <v>68</v>
      </c>
      <c r="AH2" s="97">
        <v>1</v>
      </c>
      <c r="AI2" s="97" t="s">
        <v>69</v>
      </c>
      <c r="AJ2" s="97">
        <v>11</v>
      </c>
      <c r="AK2" s="97">
        <v>4110</v>
      </c>
      <c r="AL2" s="97">
        <v>1920</v>
      </c>
      <c r="AM2" s="97">
        <v>111</v>
      </c>
      <c r="AN2" s="98">
        <v>3.7704123924799999</v>
      </c>
      <c r="AO2" s="99">
        <v>1</v>
      </c>
      <c r="AP2" s="100">
        <f>AN2*AO2</f>
        <v>3.7704123924799999</v>
      </c>
      <c r="AQ2" s="100">
        <v>4.2217599999999997</v>
      </c>
      <c r="AR2" s="101">
        <v>0.14412</v>
      </c>
      <c r="AS2" s="100">
        <f>AP2*AQ2</f>
        <v>15.917776222076364</v>
      </c>
      <c r="AT2" s="100">
        <f>AP2*AR2</f>
        <v>0.54339183400421753</v>
      </c>
      <c r="AU2" s="99">
        <v>0.873</v>
      </c>
      <c r="AV2" s="99">
        <v>0.76949999999999996</v>
      </c>
      <c r="AW2" s="100">
        <f>AS2*AU2</f>
        <v>13.896218641872666</v>
      </c>
      <c r="AX2" s="100">
        <f>AT2*AV2</f>
        <v>0.41814001626624536</v>
      </c>
    </row>
    <row r="3" spans="1:50">
      <c r="A3" s="97">
        <v>1</v>
      </c>
      <c r="B3" s="97" t="s">
        <v>50</v>
      </c>
      <c r="C3" s="97" t="s">
        <v>51</v>
      </c>
      <c r="D3" s="97" t="s">
        <v>52</v>
      </c>
      <c r="E3" s="97" t="s">
        <v>53</v>
      </c>
      <c r="F3" s="97" t="s">
        <v>54</v>
      </c>
      <c r="G3" s="97" t="s">
        <v>55</v>
      </c>
      <c r="H3" s="96"/>
      <c r="I3" s="97" t="s">
        <v>56</v>
      </c>
      <c r="J3" s="97" t="s">
        <v>57</v>
      </c>
      <c r="K3" s="97">
        <v>0</v>
      </c>
      <c r="L3" s="97">
        <v>55</v>
      </c>
      <c r="M3" s="98">
        <v>-81.214830000000006</v>
      </c>
      <c r="N3" s="98">
        <v>29.018519999999999</v>
      </c>
      <c r="O3" s="97" t="s">
        <v>58</v>
      </c>
      <c r="P3" s="97" t="s">
        <v>59</v>
      </c>
      <c r="Q3" s="97" t="s">
        <v>60</v>
      </c>
      <c r="R3" s="98">
        <v>21.63</v>
      </c>
      <c r="S3" s="98">
        <v>19.5</v>
      </c>
      <c r="T3" s="97" t="s">
        <v>61</v>
      </c>
      <c r="U3" s="96"/>
      <c r="V3" s="96"/>
      <c r="W3" s="96"/>
      <c r="X3" s="96"/>
      <c r="Y3" s="96"/>
      <c r="Z3" s="97" t="s">
        <v>62</v>
      </c>
      <c r="AA3" s="97" t="s">
        <v>63</v>
      </c>
      <c r="AB3" s="97" t="s">
        <v>64</v>
      </c>
      <c r="AC3" s="97" t="s">
        <v>65</v>
      </c>
      <c r="AD3" s="97" t="s">
        <v>66</v>
      </c>
      <c r="AE3" s="97" t="s">
        <v>67</v>
      </c>
      <c r="AF3" s="97">
        <v>130686</v>
      </c>
      <c r="AG3" s="97" t="s">
        <v>68</v>
      </c>
      <c r="AH3" s="97">
        <v>1</v>
      </c>
      <c r="AI3" s="97" t="s">
        <v>70</v>
      </c>
      <c r="AJ3" s="97">
        <v>13</v>
      </c>
      <c r="AK3" s="97">
        <v>6300</v>
      </c>
      <c r="AL3" s="97">
        <v>6300</v>
      </c>
      <c r="AM3" s="97">
        <v>113</v>
      </c>
      <c r="AN3" s="98">
        <v>0.66379071774599996</v>
      </c>
      <c r="AO3" s="99">
        <v>0.999</v>
      </c>
      <c r="AP3" s="214">
        <f t="shared" ref="AP3:AP21" si="0">AN3*AO3</f>
        <v>0.66312692702825393</v>
      </c>
      <c r="AQ3" s="100">
        <v>2.6718839999999999</v>
      </c>
      <c r="AR3" s="101">
        <v>8.8819999999999996E-2</v>
      </c>
      <c r="AS3" s="214">
        <f t="shared" ref="AS3:AS21" si="1">AP3*AQ3</f>
        <v>1.7717982262959593</v>
      </c>
      <c r="AT3" s="214">
        <f t="shared" ref="AT3:AT21" si="2">AP3*AR3</f>
        <v>5.889893365864951E-2</v>
      </c>
      <c r="AU3" s="99">
        <v>0.873</v>
      </c>
      <c r="AV3" s="99">
        <v>0.76949999999999996</v>
      </c>
      <c r="AW3" s="214">
        <f t="shared" ref="AW3:AW21" si="3">AS3*AU3</f>
        <v>1.5467798515563724</v>
      </c>
      <c r="AX3" s="214">
        <f t="shared" ref="AX3:AX21" si="4">AT3*AV3</f>
        <v>4.5322729450330793E-2</v>
      </c>
    </row>
    <row r="4" spans="1:50">
      <c r="A4" s="97">
        <v>1</v>
      </c>
      <c r="B4" s="97" t="s">
        <v>50</v>
      </c>
      <c r="C4" s="97" t="s">
        <v>51</v>
      </c>
      <c r="D4" s="97" t="s">
        <v>52</v>
      </c>
      <c r="E4" s="97" t="s">
        <v>53</v>
      </c>
      <c r="F4" s="97" t="s">
        <v>54</v>
      </c>
      <c r="G4" s="97" t="s">
        <v>55</v>
      </c>
      <c r="H4" s="96"/>
      <c r="I4" s="97" t="s">
        <v>56</v>
      </c>
      <c r="J4" s="97" t="s">
        <v>57</v>
      </c>
      <c r="K4" s="97">
        <v>0</v>
      </c>
      <c r="L4" s="97">
        <v>55</v>
      </c>
      <c r="M4" s="98">
        <v>-81.214830000000006</v>
      </c>
      <c r="N4" s="98">
        <v>29.018519999999999</v>
      </c>
      <c r="O4" s="97" t="s">
        <v>58</v>
      </c>
      <c r="P4" s="97" t="s">
        <v>59</v>
      </c>
      <c r="Q4" s="97" t="s">
        <v>60</v>
      </c>
      <c r="R4" s="98">
        <v>21.63</v>
      </c>
      <c r="S4" s="98">
        <v>19.5</v>
      </c>
      <c r="T4" s="97" t="s">
        <v>61</v>
      </c>
      <c r="U4" s="96"/>
      <c r="V4" s="96"/>
      <c r="W4" s="96"/>
      <c r="X4" s="96"/>
      <c r="Y4" s="96"/>
      <c r="Z4" s="97" t="s">
        <v>62</v>
      </c>
      <c r="AA4" s="97" t="s">
        <v>63</v>
      </c>
      <c r="AB4" s="97" t="s">
        <v>64</v>
      </c>
      <c r="AC4" s="97" t="s">
        <v>65</v>
      </c>
      <c r="AD4" s="97" t="s">
        <v>66</v>
      </c>
      <c r="AE4" s="97" t="s">
        <v>67</v>
      </c>
      <c r="AF4" s="97">
        <v>130873</v>
      </c>
      <c r="AG4" s="97" t="s">
        <v>68</v>
      </c>
      <c r="AH4" s="97">
        <v>1</v>
      </c>
      <c r="AI4" s="97" t="s">
        <v>70</v>
      </c>
      <c r="AJ4" s="97">
        <v>13</v>
      </c>
      <c r="AK4" s="97">
        <v>6210</v>
      </c>
      <c r="AL4" s="97">
        <v>6210</v>
      </c>
      <c r="AM4" s="97">
        <v>113</v>
      </c>
      <c r="AN4" s="98">
        <v>3.4438162229000001E-2</v>
      </c>
      <c r="AO4" s="99">
        <v>0.999</v>
      </c>
      <c r="AP4" s="214">
        <f t="shared" si="0"/>
        <v>3.4403724066771002E-2</v>
      </c>
      <c r="AQ4" s="100">
        <v>2.6718839999999999</v>
      </c>
      <c r="AR4" s="101">
        <v>8.8819999999999996E-2</v>
      </c>
      <c r="AS4" s="214">
        <f t="shared" si="1"/>
        <v>9.1922759874420376E-2</v>
      </c>
      <c r="AT4" s="214">
        <f t="shared" si="2"/>
        <v>3.0557387716106002E-3</v>
      </c>
      <c r="AU4" s="99">
        <v>0.873</v>
      </c>
      <c r="AV4" s="99">
        <v>0.76949999999999996</v>
      </c>
      <c r="AW4" s="214">
        <f t="shared" si="3"/>
        <v>8.0248569370368991E-2</v>
      </c>
      <c r="AX4" s="214">
        <f t="shared" si="4"/>
        <v>2.3513909847543567E-3</v>
      </c>
    </row>
    <row r="5" spans="1:50">
      <c r="A5" s="97">
        <v>1</v>
      </c>
      <c r="B5" s="97" t="s">
        <v>50</v>
      </c>
      <c r="C5" s="97" t="s">
        <v>51</v>
      </c>
      <c r="D5" s="97" t="s">
        <v>52</v>
      </c>
      <c r="E5" s="97" t="s">
        <v>53</v>
      </c>
      <c r="F5" s="97" t="s">
        <v>54</v>
      </c>
      <c r="G5" s="97" t="s">
        <v>55</v>
      </c>
      <c r="H5" s="96"/>
      <c r="I5" s="97" t="s">
        <v>56</v>
      </c>
      <c r="J5" s="97" t="s">
        <v>57</v>
      </c>
      <c r="K5" s="97">
        <v>0</v>
      </c>
      <c r="L5" s="97">
        <v>55</v>
      </c>
      <c r="M5" s="98">
        <v>-81.214830000000006</v>
      </c>
      <c r="N5" s="98">
        <v>29.018519999999999</v>
      </c>
      <c r="O5" s="97" t="s">
        <v>58</v>
      </c>
      <c r="P5" s="97" t="s">
        <v>59</v>
      </c>
      <c r="Q5" s="97" t="s">
        <v>60</v>
      </c>
      <c r="R5" s="98">
        <v>21.63</v>
      </c>
      <c r="S5" s="98">
        <v>19.5</v>
      </c>
      <c r="T5" s="97" t="s">
        <v>61</v>
      </c>
      <c r="U5" s="96"/>
      <c r="V5" s="96"/>
      <c r="W5" s="96"/>
      <c r="X5" s="96"/>
      <c r="Y5" s="96"/>
      <c r="Z5" s="97" t="s">
        <v>62</v>
      </c>
      <c r="AA5" s="97" t="s">
        <v>63</v>
      </c>
      <c r="AB5" s="97" t="s">
        <v>64</v>
      </c>
      <c r="AC5" s="97" t="s">
        <v>65</v>
      </c>
      <c r="AD5" s="97" t="s">
        <v>66</v>
      </c>
      <c r="AE5" s="97" t="s">
        <v>67</v>
      </c>
      <c r="AF5" s="97">
        <v>130163</v>
      </c>
      <c r="AG5" s="97" t="s">
        <v>68</v>
      </c>
      <c r="AH5" s="97">
        <v>1</v>
      </c>
      <c r="AI5" s="97" t="s">
        <v>69</v>
      </c>
      <c r="AJ5" s="97">
        <v>11</v>
      </c>
      <c r="AK5" s="97">
        <v>4110</v>
      </c>
      <c r="AL5" s="97">
        <v>1920</v>
      </c>
      <c r="AM5" s="97">
        <v>111</v>
      </c>
      <c r="AN5" s="98">
        <v>2.0830540811899998</v>
      </c>
      <c r="AO5" s="99">
        <v>1</v>
      </c>
      <c r="AP5" s="214">
        <f t="shared" si="0"/>
        <v>2.0830540811899998</v>
      </c>
      <c r="AQ5" s="100">
        <v>4.2217599999999997</v>
      </c>
      <c r="AR5" s="101">
        <v>0.14412</v>
      </c>
      <c r="AS5" s="214">
        <f t="shared" si="1"/>
        <v>8.794154397804693</v>
      </c>
      <c r="AT5" s="214">
        <f t="shared" si="2"/>
        <v>0.30020975418110274</v>
      </c>
      <c r="AU5" s="99">
        <v>0.873</v>
      </c>
      <c r="AV5" s="99">
        <v>0.76949999999999996</v>
      </c>
      <c r="AW5" s="214">
        <f t="shared" si="3"/>
        <v>7.6772967892834973</v>
      </c>
      <c r="AX5" s="214">
        <f t="shared" si="4"/>
        <v>0.23101140584235855</v>
      </c>
    </row>
    <row r="6" spans="1:50">
      <c r="A6" s="97">
        <v>1</v>
      </c>
      <c r="B6" s="97" t="s">
        <v>50</v>
      </c>
      <c r="C6" s="97" t="s">
        <v>51</v>
      </c>
      <c r="D6" s="97" t="s">
        <v>52</v>
      </c>
      <c r="E6" s="97" t="s">
        <v>53</v>
      </c>
      <c r="F6" s="97" t="s">
        <v>54</v>
      </c>
      <c r="G6" s="97" t="s">
        <v>55</v>
      </c>
      <c r="H6" s="96"/>
      <c r="I6" s="97" t="s">
        <v>56</v>
      </c>
      <c r="J6" s="97" t="s">
        <v>57</v>
      </c>
      <c r="K6" s="97">
        <v>0</v>
      </c>
      <c r="L6" s="97">
        <v>55</v>
      </c>
      <c r="M6" s="98">
        <v>-81.214830000000006</v>
      </c>
      <c r="N6" s="98">
        <v>29.018519999999999</v>
      </c>
      <c r="O6" s="97" t="s">
        <v>58</v>
      </c>
      <c r="P6" s="97" t="s">
        <v>59</v>
      </c>
      <c r="Q6" s="97" t="s">
        <v>60</v>
      </c>
      <c r="R6" s="98">
        <v>21.63</v>
      </c>
      <c r="S6" s="98">
        <v>19.5</v>
      </c>
      <c r="T6" s="97" t="s">
        <v>61</v>
      </c>
      <c r="U6" s="96"/>
      <c r="V6" s="96"/>
      <c r="W6" s="96"/>
      <c r="X6" s="96"/>
      <c r="Y6" s="96"/>
      <c r="Z6" s="97" t="s">
        <v>62</v>
      </c>
      <c r="AA6" s="97" t="s">
        <v>63</v>
      </c>
      <c r="AB6" s="97" t="s">
        <v>64</v>
      </c>
      <c r="AC6" s="97" t="s">
        <v>65</v>
      </c>
      <c r="AD6" s="97" t="s">
        <v>66</v>
      </c>
      <c r="AE6" s="97" t="s">
        <v>67</v>
      </c>
      <c r="AF6" s="97">
        <v>130658</v>
      </c>
      <c r="AG6" s="97" t="s">
        <v>68</v>
      </c>
      <c r="AH6" s="97">
        <v>1</v>
      </c>
      <c r="AI6" s="97" t="s">
        <v>71</v>
      </c>
      <c r="AJ6" s="97">
        <v>4</v>
      </c>
      <c r="AK6" s="97">
        <v>8300</v>
      </c>
      <c r="AL6" s="97">
        <v>8300</v>
      </c>
      <c r="AM6" s="97">
        <v>104</v>
      </c>
      <c r="AN6" s="98">
        <v>0.62217128935599997</v>
      </c>
      <c r="AO6" s="99">
        <v>1</v>
      </c>
      <c r="AP6" s="214">
        <f t="shared" si="0"/>
        <v>0.62217128935599997</v>
      </c>
      <c r="AQ6" s="100">
        <v>9.0373129999999993</v>
      </c>
      <c r="AR6" s="101">
        <v>1.3466499999999999</v>
      </c>
      <c r="AS6" s="214">
        <f t="shared" si="1"/>
        <v>5.6227566815237395</v>
      </c>
      <c r="AT6" s="214">
        <f t="shared" si="2"/>
        <v>0.83784696681125725</v>
      </c>
      <c r="AU6" s="99">
        <v>0.873</v>
      </c>
      <c r="AV6" s="99">
        <v>0.76949999999999996</v>
      </c>
      <c r="AW6" s="214">
        <f t="shared" si="3"/>
        <v>4.9086665829702243</v>
      </c>
      <c r="AX6" s="214">
        <f t="shared" si="4"/>
        <v>0.64472324096126243</v>
      </c>
    </row>
    <row r="7" spans="1:50">
      <c r="A7" s="97">
        <v>1</v>
      </c>
      <c r="B7" s="97" t="s">
        <v>50</v>
      </c>
      <c r="C7" s="97" t="s">
        <v>51</v>
      </c>
      <c r="D7" s="97" t="s">
        <v>52</v>
      </c>
      <c r="E7" s="97" t="s">
        <v>53</v>
      </c>
      <c r="F7" s="97" t="s">
        <v>54</v>
      </c>
      <c r="G7" s="97" t="s">
        <v>55</v>
      </c>
      <c r="H7" s="96"/>
      <c r="I7" s="97" t="s">
        <v>56</v>
      </c>
      <c r="J7" s="97" t="s">
        <v>57</v>
      </c>
      <c r="K7" s="97">
        <v>0</v>
      </c>
      <c r="L7" s="97">
        <v>55</v>
      </c>
      <c r="M7" s="98">
        <v>-81.214830000000006</v>
      </c>
      <c r="N7" s="98">
        <v>29.018519999999999</v>
      </c>
      <c r="O7" s="97" t="s">
        <v>58</v>
      </c>
      <c r="P7" s="97" t="s">
        <v>59</v>
      </c>
      <c r="Q7" s="97" t="s">
        <v>60</v>
      </c>
      <c r="R7" s="98">
        <v>21.63</v>
      </c>
      <c r="S7" s="98">
        <v>19.5</v>
      </c>
      <c r="T7" s="97" t="s">
        <v>61</v>
      </c>
      <c r="U7" s="96"/>
      <c r="V7" s="96"/>
      <c r="W7" s="96"/>
      <c r="X7" s="96"/>
      <c r="Y7" s="96"/>
      <c r="Z7" s="97" t="s">
        <v>62</v>
      </c>
      <c r="AA7" s="97" t="s">
        <v>63</v>
      </c>
      <c r="AB7" s="97" t="s">
        <v>64</v>
      </c>
      <c r="AC7" s="97" t="s">
        <v>65</v>
      </c>
      <c r="AD7" s="97" t="s">
        <v>66</v>
      </c>
      <c r="AE7" s="97" t="s">
        <v>67</v>
      </c>
      <c r="AF7" s="97">
        <v>130686</v>
      </c>
      <c r="AG7" s="97" t="s">
        <v>68</v>
      </c>
      <c r="AH7" s="97">
        <v>1</v>
      </c>
      <c r="AI7" s="97" t="s">
        <v>70</v>
      </c>
      <c r="AJ7" s="97">
        <v>13</v>
      </c>
      <c r="AK7" s="97">
        <v>6300</v>
      </c>
      <c r="AL7" s="97">
        <v>6300</v>
      </c>
      <c r="AM7" s="97">
        <v>113</v>
      </c>
      <c r="AN7" s="98">
        <v>2.98627833287E-3</v>
      </c>
      <c r="AO7" s="99">
        <v>0.999</v>
      </c>
      <c r="AP7" s="214">
        <f t="shared" si="0"/>
        <v>2.9832920545371298E-3</v>
      </c>
      <c r="AQ7" s="100">
        <v>2.6718839999999999</v>
      </c>
      <c r="AR7" s="101">
        <v>8.8819999999999996E-2</v>
      </c>
      <c r="AS7" s="214">
        <f t="shared" si="1"/>
        <v>7.9710103078448839E-3</v>
      </c>
      <c r="AT7" s="214">
        <f t="shared" si="2"/>
        <v>2.6497600028398789E-4</v>
      </c>
      <c r="AU7" s="99">
        <v>0.873</v>
      </c>
      <c r="AV7" s="99">
        <v>0.76949999999999996</v>
      </c>
      <c r="AW7" s="214">
        <f t="shared" si="3"/>
        <v>6.9586919987485833E-3</v>
      </c>
      <c r="AX7" s="214">
        <f t="shared" si="4"/>
        <v>2.0389903221852866E-4</v>
      </c>
    </row>
    <row r="8" spans="1:50">
      <c r="A8" s="97">
        <v>1</v>
      </c>
      <c r="B8" s="97" t="s">
        <v>50</v>
      </c>
      <c r="C8" s="97" t="s">
        <v>51</v>
      </c>
      <c r="D8" s="97" t="s">
        <v>52</v>
      </c>
      <c r="E8" s="97" t="s">
        <v>53</v>
      </c>
      <c r="F8" s="97" t="s">
        <v>54</v>
      </c>
      <c r="G8" s="97" t="s">
        <v>55</v>
      </c>
      <c r="H8" s="96"/>
      <c r="I8" s="97" t="s">
        <v>56</v>
      </c>
      <c r="J8" s="97" t="s">
        <v>57</v>
      </c>
      <c r="K8" s="97">
        <v>0</v>
      </c>
      <c r="L8" s="97">
        <v>55</v>
      </c>
      <c r="M8" s="98">
        <v>-81.214830000000006</v>
      </c>
      <c r="N8" s="98">
        <v>29.018519999999999</v>
      </c>
      <c r="O8" s="97" t="s">
        <v>58</v>
      </c>
      <c r="P8" s="97" t="s">
        <v>59</v>
      </c>
      <c r="Q8" s="97" t="s">
        <v>60</v>
      </c>
      <c r="R8" s="98">
        <v>21.63</v>
      </c>
      <c r="S8" s="98">
        <v>19.5</v>
      </c>
      <c r="T8" s="97" t="s">
        <v>61</v>
      </c>
      <c r="U8" s="96"/>
      <c r="V8" s="96"/>
      <c r="W8" s="96"/>
      <c r="X8" s="96"/>
      <c r="Y8" s="96"/>
      <c r="Z8" s="97" t="s">
        <v>62</v>
      </c>
      <c r="AA8" s="97" t="s">
        <v>63</v>
      </c>
      <c r="AB8" s="97" t="s">
        <v>64</v>
      </c>
      <c r="AC8" s="97" t="s">
        <v>65</v>
      </c>
      <c r="AD8" s="97" t="s">
        <v>66</v>
      </c>
      <c r="AE8" s="97" t="s">
        <v>67</v>
      </c>
      <c r="AF8" s="97">
        <v>130163</v>
      </c>
      <c r="AG8" s="97" t="s">
        <v>68</v>
      </c>
      <c r="AH8" s="97">
        <v>1</v>
      </c>
      <c r="AI8" s="97" t="s">
        <v>69</v>
      </c>
      <c r="AJ8" s="97">
        <v>11</v>
      </c>
      <c r="AK8" s="97">
        <v>4110</v>
      </c>
      <c r="AL8" s="97">
        <v>1920</v>
      </c>
      <c r="AM8" s="97">
        <v>111</v>
      </c>
      <c r="AN8" s="98">
        <v>0.154090402859</v>
      </c>
      <c r="AO8" s="99">
        <v>1</v>
      </c>
      <c r="AP8" s="214">
        <f t="shared" si="0"/>
        <v>0.154090402859</v>
      </c>
      <c r="AQ8" s="100">
        <v>4.2217599999999997</v>
      </c>
      <c r="AR8" s="101">
        <v>0.14412</v>
      </c>
      <c r="AS8" s="214">
        <f t="shared" si="1"/>
        <v>0.6505326991740118</v>
      </c>
      <c r="AT8" s="214">
        <f t="shared" si="2"/>
        <v>2.2207508860039079E-2</v>
      </c>
      <c r="AU8" s="99">
        <v>0.873</v>
      </c>
      <c r="AV8" s="99">
        <v>0.76949999999999996</v>
      </c>
      <c r="AW8" s="214">
        <f t="shared" si="3"/>
        <v>0.56791504637891232</v>
      </c>
      <c r="AX8" s="214">
        <f t="shared" si="4"/>
        <v>1.7088678067800071E-2</v>
      </c>
    </row>
    <row r="9" spans="1:50">
      <c r="A9" s="97">
        <v>1</v>
      </c>
      <c r="B9" s="97" t="s">
        <v>50</v>
      </c>
      <c r="C9" s="97" t="s">
        <v>51</v>
      </c>
      <c r="D9" s="97" t="s">
        <v>52</v>
      </c>
      <c r="E9" s="97" t="s">
        <v>53</v>
      </c>
      <c r="F9" s="97" t="s">
        <v>54</v>
      </c>
      <c r="G9" s="97" t="s">
        <v>55</v>
      </c>
      <c r="H9" s="96"/>
      <c r="I9" s="97" t="s">
        <v>56</v>
      </c>
      <c r="J9" s="97" t="s">
        <v>57</v>
      </c>
      <c r="K9" s="97">
        <v>0</v>
      </c>
      <c r="L9" s="97">
        <v>55</v>
      </c>
      <c r="M9" s="98">
        <v>-81.214830000000006</v>
      </c>
      <c r="N9" s="98">
        <v>29.018519999999999</v>
      </c>
      <c r="O9" s="97" t="s">
        <v>58</v>
      </c>
      <c r="P9" s="97" t="s">
        <v>59</v>
      </c>
      <c r="Q9" s="97" t="s">
        <v>60</v>
      </c>
      <c r="R9" s="98">
        <v>21.63</v>
      </c>
      <c r="S9" s="98">
        <v>19.5</v>
      </c>
      <c r="T9" s="97" t="s">
        <v>61</v>
      </c>
      <c r="U9" s="96"/>
      <c r="V9" s="96"/>
      <c r="W9" s="96"/>
      <c r="X9" s="96"/>
      <c r="Y9" s="96"/>
      <c r="Z9" s="97" t="s">
        <v>62</v>
      </c>
      <c r="AA9" s="97" t="s">
        <v>63</v>
      </c>
      <c r="AB9" s="97" t="s">
        <v>64</v>
      </c>
      <c r="AC9" s="97" t="s">
        <v>65</v>
      </c>
      <c r="AD9" s="97" t="s">
        <v>66</v>
      </c>
      <c r="AE9" s="97" t="s">
        <v>67</v>
      </c>
      <c r="AF9" s="97">
        <v>130526</v>
      </c>
      <c r="AG9" s="97" t="s">
        <v>68</v>
      </c>
      <c r="AH9" s="97">
        <v>1</v>
      </c>
      <c r="AI9" s="97" t="s">
        <v>70</v>
      </c>
      <c r="AJ9" s="97">
        <v>13</v>
      </c>
      <c r="AK9" s="97">
        <v>6210</v>
      </c>
      <c r="AL9" s="97">
        <v>6210</v>
      </c>
      <c r="AM9" s="97">
        <v>113</v>
      </c>
      <c r="AN9" s="98">
        <v>0.67868927029299997</v>
      </c>
      <c r="AO9" s="99">
        <v>0.999</v>
      </c>
      <c r="AP9" s="214">
        <f t="shared" si="0"/>
        <v>0.67801058102270695</v>
      </c>
      <c r="AQ9" s="100">
        <v>2.6718839999999999</v>
      </c>
      <c r="AR9" s="101">
        <v>8.8819999999999996E-2</v>
      </c>
      <c r="AS9" s="214">
        <f t="shared" si="1"/>
        <v>1.8115656232652744</v>
      </c>
      <c r="AT9" s="214">
        <f t="shared" si="2"/>
        <v>6.0220899806436828E-2</v>
      </c>
      <c r="AU9" s="99">
        <v>0.873</v>
      </c>
      <c r="AV9" s="99">
        <v>0.76949999999999996</v>
      </c>
      <c r="AW9" s="214">
        <f t="shared" si="3"/>
        <v>1.5814967891105844</v>
      </c>
      <c r="AX9" s="214">
        <f t="shared" si="4"/>
        <v>4.6339982401053137E-2</v>
      </c>
    </row>
    <row r="10" spans="1:50">
      <c r="A10" s="97">
        <v>1</v>
      </c>
      <c r="B10" s="97" t="s">
        <v>50</v>
      </c>
      <c r="C10" s="97" t="s">
        <v>51</v>
      </c>
      <c r="D10" s="97" t="s">
        <v>52</v>
      </c>
      <c r="E10" s="97" t="s">
        <v>53</v>
      </c>
      <c r="F10" s="97" t="s">
        <v>54</v>
      </c>
      <c r="G10" s="97" t="s">
        <v>55</v>
      </c>
      <c r="H10" s="96"/>
      <c r="I10" s="97" t="s">
        <v>56</v>
      </c>
      <c r="J10" s="97" t="s">
        <v>57</v>
      </c>
      <c r="K10" s="97">
        <v>0</v>
      </c>
      <c r="L10" s="97">
        <v>55</v>
      </c>
      <c r="M10" s="98">
        <v>-81.214830000000006</v>
      </c>
      <c r="N10" s="98">
        <v>29.018519999999999</v>
      </c>
      <c r="O10" s="97" t="s">
        <v>58</v>
      </c>
      <c r="P10" s="97" t="s">
        <v>59</v>
      </c>
      <c r="Q10" s="97" t="s">
        <v>60</v>
      </c>
      <c r="R10" s="98">
        <v>21.63</v>
      </c>
      <c r="S10" s="98">
        <v>19.5</v>
      </c>
      <c r="T10" s="97" t="s">
        <v>61</v>
      </c>
      <c r="U10" s="96"/>
      <c r="V10" s="96"/>
      <c r="W10" s="96"/>
      <c r="X10" s="96"/>
      <c r="Y10" s="96"/>
      <c r="Z10" s="97" t="s">
        <v>62</v>
      </c>
      <c r="AA10" s="97" t="s">
        <v>63</v>
      </c>
      <c r="AB10" s="97" t="s">
        <v>64</v>
      </c>
      <c r="AC10" s="97" t="s">
        <v>65</v>
      </c>
      <c r="AD10" s="97" t="s">
        <v>66</v>
      </c>
      <c r="AE10" s="97" t="s">
        <v>67</v>
      </c>
      <c r="AF10" s="97">
        <v>130163</v>
      </c>
      <c r="AG10" s="97" t="s">
        <v>68</v>
      </c>
      <c r="AH10" s="97">
        <v>1</v>
      </c>
      <c r="AI10" s="97" t="s">
        <v>69</v>
      </c>
      <c r="AJ10" s="97">
        <v>11</v>
      </c>
      <c r="AK10" s="97">
        <v>4110</v>
      </c>
      <c r="AL10" s="97">
        <v>1920</v>
      </c>
      <c r="AM10" s="97">
        <v>111</v>
      </c>
      <c r="AN10" s="98">
        <v>6.5737688654499999</v>
      </c>
      <c r="AO10" s="99">
        <v>1</v>
      </c>
      <c r="AP10" s="214">
        <f t="shared" si="0"/>
        <v>6.5737688654499999</v>
      </c>
      <c r="AQ10" s="100">
        <v>4.2217599999999997</v>
      </c>
      <c r="AR10" s="101">
        <v>0.14412</v>
      </c>
      <c r="AS10" s="214">
        <f t="shared" si="1"/>
        <v>27.752874445402188</v>
      </c>
      <c r="AT10" s="214">
        <f t="shared" si="2"/>
        <v>0.94741156888865397</v>
      </c>
      <c r="AU10" s="99">
        <v>0.873</v>
      </c>
      <c r="AV10" s="99">
        <v>0.76949999999999996</v>
      </c>
      <c r="AW10" s="214">
        <f t="shared" si="3"/>
        <v>24.228259390836111</v>
      </c>
      <c r="AX10" s="214">
        <f t="shared" si="4"/>
        <v>0.72903320225981916</v>
      </c>
    </row>
    <row r="11" spans="1:50">
      <c r="A11" s="97">
        <v>1</v>
      </c>
      <c r="B11" s="97" t="s">
        <v>50</v>
      </c>
      <c r="C11" s="97" t="s">
        <v>51</v>
      </c>
      <c r="D11" s="97" t="s">
        <v>52</v>
      </c>
      <c r="E11" s="97" t="s">
        <v>53</v>
      </c>
      <c r="F11" s="97" t="s">
        <v>54</v>
      </c>
      <c r="G11" s="97" t="s">
        <v>55</v>
      </c>
      <c r="H11" s="96"/>
      <c r="I11" s="97" t="s">
        <v>56</v>
      </c>
      <c r="J11" s="97" t="s">
        <v>57</v>
      </c>
      <c r="K11" s="97">
        <v>0</v>
      </c>
      <c r="L11" s="97">
        <v>55</v>
      </c>
      <c r="M11" s="98">
        <v>-81.214830000000006</v>
      </c>
      <c r="N11" s="98">
        <v>29.018519999999999</v>
      </c>
      <c r="O11" s="97" t="s">
        <v>58</v>
      </c>
      <c r="P11" s="97" t="s">
        <v>59</v>
      </c>
      <c r="Q11" s="97" t="s">
        <v>60</v>
      </c>
      <c r="R11" s="98">
        <v>21.63</v>
      </c>
      <c r="S11" s="98">
        <v>19.5</v>
      </c>
      <c r="T11" s="97" t="s">
        <v>61</v>
      </c>
      <c r="U11" s="96"/>
      <c r="V11" s="96"/>
      <c r="W11" s="96"/>
      <c r="X11" s="96"/>
      <c r="Y11" s="96"/>
      <c r="Z11" s="97" t="s">
        <v>62</v>
      </c>
      <c r="AA11" s="97" t="s">
        <v>63</v>
      </c>
      <c r="AB11" s="97" t="s">
        <v>64</v>
      </c>
      <c r="AC11" s="97" t="s">
        <v>65</v>
      </c>
      <c r="AD11" s="97" t="s">
        <v>66</v>
      </c>
      <c r="AE11" s="97" t="s">
        <v>67</v>
      </c>
      <c r="AF11" s="97">
        <v>130526</v>
      </c>
      <c r="AG11" s="97" t="s">
        <v>68</v>
      </c>
      <c r="AH11" s="97">
        <v>1</v>
      </c>
      <c r="AI11" s="97" t="s">
        <v>70</v>
      </c>
      <c r="AJ11" s="97">
        <v>13</v>
      </c>
      <c r="AK11" s="97">
        <v>6210</v>
      </c>
      <c r="AL11" s="97">
        <v>6210</v>
      </c>
      <c r="AM11" s="97">
        <v>113</v>
      </c>
      <c r="AN11" s="98">
        <v>1.49826324073E-2</v>
      </c>
      <c r="AO11" s="99">
        <v>0.999</v>
      </c>
      <c r="AP11" s="214">
        <f t="shared" si="0"/>
        <v>1.49676497748927E-2</v>
      </c>
      <c r="AQ11" s="100">
        <v>2.6718839999999999</v>
      </c>
      <c r="AR11" s="101">
        <v>8.8819999999999996E-2</v>
      </c>
      <c r="AS11" s="214">
        <f t="shared" si="1"/>
        <v>3.9991823951139406E-2</v>
      </c>
      <c r="AT11" s="214">
        <f t="shared" si="2"/>
        <v>1.3294266530059695E-3</v>
      </c>
      <c r="AU11" s="99">
        <v>0.873</v>
      </c>
      <c r="AV11" s="99">
        <v>0.76949999999999996</v>
      </c>
      <c r="AW11" s="214">
        <f t="shared" si="3"/>
        <v>3.4912862309344699E-2</v>
      </c>
      <c r="AX11" s="214">
        <f t="shared" si="4"/>
        <v>1.0229938094880936E-3</v>
      </c>
    </row>
    <row r="12" spans="1:50">
      <c r="A12" s="97">
        <v>1</v>
      </c>
      <c r="B12" s="97" t="s">
        <v>50</v>
      </c>
      <c r="C12" s="97" t="s">
        <v>51</v>
      </c>
      <c r="D12" s="97" t="s">
        <v>52</v>
      </c>
      <c r="E12" s="97" t="s">
        <v>53</v>
      </c>
      <c r="F12" s="97" t="s">
        <v>54</v>
      </c>
      <c r="G12" s="97" t="s">
        <v>55</v>
      </c>
      <c r="H12" s="96"/>
      <c r="I12" s="97" t="s">
        <v>56</v>
      </c>
      <c r="J12" s="97" t="s">
        <v>57</v>
      </c>
      <c r="K12" s="97">
        <v>0</v>
      </c>
      <c r="L12" s="97">
        <v>55</v>
      </c>
      <c r="M12" s="98">
        <v>-81.214830000000006</v>
      </c>
      <c r="N12" s="98">
        <v>29.018519999999999</v>
      </c>
      <c r="O12" s="97" t="s">
        <v>58</v>
      </c>
      <c r="P12" s="97" t="s">
        <v>59</v>
      </c>
      <c r="Q12" s="97" t="s">
        <v>60</v>
      </c>
      <c r="R12" s="98">
        <v>21.63</v>
      </c>
      <c r="S12" s="98">
        <v>19.5</v>
      </c>
      <c r="T12" s="97" t="s">
        <v>61</v>
      </c>
      <c r="U12" s="96"/>
      <c r="V12" s="96"/>
      <c r="W12" s="96"/>
      <c r="X12" s="96"/>
      <c r="Y12" s="96"/>
      <c r="Z12" s="97" t="s">
        <v>62</v>
      </c>
      <c r="AA12" s="97" t="s">
        <v>63</v>
      </c>
      <c r="AB12" s="97" t="s">
        <v>64</v>
      </c>
      <c r="AC12" s="97" t="s">
        <v>65</v>
      </c>
      <c r="AD12" s="97" t="s">
        <v>66</v>
      </c>
      <c r="AE12" s="97" t="s">
        <v>67</v>
      </c>
      <c r="AF12" s="97">
        <v>130163</v>
      </c>
      <c r="AG12" s="97" t="s">
        <v>68</v>
      </c>
      <c r="AH12" s="97">
        <v>1</v>
      </c>
      <c r="AI12" s="97" t="s">
        <v>69</v>
      </c>
      <c r="AJ12" s="97">
        <v>11</v>
      </c>
      <c r="AK12" s="97">
        <v>4110</v>
      </c>
      <c r="AL12" s="97">
        <v>1920</v>
      </c>
      <c r="AM12" s="97">
        <v>111</v>
      </c>
      <c r="AN12" s="98">
        <v>1.8829884056400001E-2</v>
      </c>
      <c r="AO12" s="99">
        <v>1</v>
      </c>
      <c r="AP12" s="214">
        <f t="shared" si="0"/>
        <v>1.8829884056400001E-2</v>
      </c>
      <c r="AQ12" s="100">
        <v>4.2217599999999997</v>
      </c>
      <c r="AR12" s="101">
        <v>0.14412</v>
      </c>
      <c r="AS12" s="214">
        <f t="shared" si="1"/>
        <v>7.949525131394726E-2</v>
      </c>
      <c r="AT12" s="214">
        <f t="shared" si="2"/>
        <v>2.7137628902083682E-3</v>
      </c>
      <c r="AU12" s="99">
        <v>0.873</v>
      </c>
      <c r="AV12" s="99">
        <v>0.76949999999999996</v>
      </c>
      <c r="AW12" s="214">
        <f t="shared" si="3"/>
        <v>6.9399354397075952E-2</v>
      </c>
      <c r="AX12" s="214">
        <f t="shared" si="4"/>
        <v>2.0882405440153392E-3</v>
      </c>
    </row>
    <row r="13" spans="1:50">
      <c r="A13" s="97">
        <v>1</v>
      </c>
      <c r="B13" s="97" t="s">
        <v>50</v>
      </c>
      <c r="C13" s="97" t="s">
        <v>51</v>
      </c>
      <c r="D13" s="97" t="s">
        <v>52</v>
      </c>
      <c r="E13" s="97" t="s">
        <v>53</v>
      </c>
      <c r="F13" s="97" t="s">
        <v>54</v>
      </c>
      <c r="G13" s="97" t="s">
        <v>55</v>
      </c>
      <c r="H13" s="96"/>
      <c r="I13" s="97" t="s">
        <v>56</v>
      </c>
      <c r="J13" s="97" t="s">
        <v>57</v>
      </c>
      <c r="K13" s="97">
        <v>0</v>
      </c>
      <c r="L13" s="97">
        <v>55</v>
      </c>
      <c r="M13" s="98">
        <v>-81.214830000000006</v>
      </c>
      <c r="N13" s="98">
        <v>29.018519999999999</v>
      </c>
      <c r="O13" s="97" t="s">
        <v>58</v>
      </c>
      <c r="P13" s="97" t="s">
        <v>59</v>
      </c>
      <c r="Q13" s="97" t="s">
        <v>60</v>
      </c>
      <c r="R13" s="98">
        <v>21.63</v>
      </c>
      <c r="S13" s="98">
        <v>19.5</v>
      </c>
      <c r="T13" s="97" t="s">
        <v>61</v>
      </c>
      <c r="U13" s="96"/>
      <c r="V13" s="96"/>
      <c r="W13" s="96"/>
      <c r="X13" s="96"/>
      <c r="Y13" s="96"/>
      <c r="Z13" s="97" t="s">
        <v>62</v>
      </c>
      <c r="AA13" s="97" t="s">
        <v>63</v>
      </c>
      <c r="AB13" s="97" t="s">
        <v>64</v>
      </c>
      <c r="AC13" s="97" t="s">
        <v>65</v>
      </c>
      <c r="AD13" s="97" t="s">
        <v>66</v>
      </c>
      <c r="AE13" s="97" t="s">
        <v>67</v>
      </c>
      <c r="AF13" s="97">
        <v>130163</v>
      </c>
      <c r="AG13" s="97" t="s">
        <v>68</v>
      </c>
      <c r="AH13" s="97">
        <v>1</v>
      </c>
      <c r="AI13" s="97" t="s">
        <v>69</v>
      </c>
      <c r="AJ13" s="97">
        <v>11</v>
      </c>
      <c r="AK13" s="97">
        <v>4110</v>
      </c>
      <c r="AL13" s="97">
        <v>1920</v>
      </c>
      <c r="AM13" s="97">
        <v>111</v>
      </c>
      <c r="AN13" s="98">
        <v>0.45022301355299998</v>
      </c>
      <c r="AO13" s="99">
        <v>1</v>
      </c>
      <c r="AP13" s="214">
        <f t="shared" si="0"/>
        <v>0.45022301355299998</v>
      </c>
      <c r="AQ13" s="100">
        <v>4.2217599999999997</v>
      </c>
      <c r="AR13" s="101">
        <v>0.14412</v>
      </c>
      <c r="AS13" s="214">
        <f t="shared" si="1"/>
        <v>1.9007335096975131</v>
      </c>
      <c r="AT13" s="214">
        <f t="shared" si="2"/>
        <v>6.488614071325835E-2</v>
      </c>
      <c r="AU13" s="99">
        <v>0.873</v>
      </c>
      <c r="AV13" s="99">
        <v>0.76949999999999996</v>
      </c>
      <c r="AW13" s="214">
        <f t="shared" si="3"/>
        <v>1.6593403539659288</v>
      </c>
      <c r="AX13" s="214">
        <f t="shared" si="4"/>
        <v>4.9929885278852296E-2</v>
      </c>
    </row>
    <row r="14" spans="1:50">
      <c r="A14" s="97">
        <v>1</v>
      </c>
      <c r="B14" s="97" t="s">
        <v>50</v>
      </c>
      <c r="C14" s="97" t="s">
        <v>51</v>
      </c>
      <c r="D14" s="97" t="s">
        <v>52</v>
      </c>
      <c r="E14" s="97" t="s">
        <v>53</v>
      </c>
      <c r="F14" s="97" t="s">
        <v>54</v>
      </c>
      <c r="G14" s="97" t="s">
        <v>55</v>
      </c>
      <c r="H14" s="96"/>
      <c r="I14" s="97" t="s">
        <v>56</v>
      </c>
      <c r="J14" s="97" t="s">
        <v>57</v>
      </c>
      <c r="K14" s="97">
        <v>0</v>
      </c>
      <c r="L14" s="97">
        <v>55</v>
      </c>
      <c r="M14" s="98">
        <v>-81.214830000000006</v>
      </c>
      <c r="N14" s="98">
        <v>29.018519999999999</v>
      </c>
      <c r="O14" s="97" t="s">
        <v>58</v>
      </c>
      <c r="P14" s="97" t="s">
        <v>59</v>
      </c>
      <c r="Q14" s="97" t="s">
        <v>60</v>
      </c>
      <c r="R14" s="98">
        <v>21.63</v>
      </c>
      <c r="S14" s="98">
        <v>19.5</v>
      </c>
      <c r="T14" s="97" t="s">
        <v>61</v>
      </c>
      <c r="U14" s="96"/>
      <c r="V14" s="96"/>
      <c r="W14" s="96"/>
      <c r="X14" s="96"/>
      <c r="Y14" s="96"/>
      <c r="Z14" s="97" t="s">
        <v>62</v>
      </c>
      <c r="AA14" s="97" t="s">
        <v>63</v>
      </c>
      <c r="AB14" s="97" t="s">
        <v>64</v>
      </c>
      <c r="AC14" s="97" t="s">
        <v>65</v>
      </c>
      <c r="AD14" s="97" t="s">
        <v>66</v>
      </c>
      <c r="AE14" s="97" t="s">
        <v>67</v>
      </c>
      <c r="AF14" s="97">
        <v>130413</v>
      </c>
      <c r="AG14" s="97" t="s">
        <v>68</v>
      </c>
      <c r="AH14" s="97">
        <v>1</v>
      </c>
      <c r="AI14" s="97" t="s">
        <v>69</v>
      </c>
      <c r="AJ14" s="97">
        <v>11</v>
      </c>
      <c r="AK14" s="97">
        <v>4110</v>
      </c>
      <c r="AL14" s="97">
        <v>4110</v>
      </c>
      <c r="AM14" s="97">
        <v>111</v>
      </c>
      <c r="AN14" s="98">
        <v>0.85568749852100001</v>
      </c>
      <c r="AO14" s="99">
        <v>1</v>
      </c>
      <c r="AP14" s="214">
        <f t="shared" si="0"/>
        <v>0.85568749852100001</v>
      </c>
      <c r="AQ14" s="100">
        <v>4.2217599999999997</v>
      </c>
      <c r="AR14" s="101">
        <v>0.14412</v>
      </c>
      <c r="AS14" s="214">
        <f t="shared" si="1"/>
        <v>3.612507253756017</v>
      </c>
      <c r="AT14" s="214">
        <f t="shared" si="2"/>
        <v>0.12332168228684652</v>
      </c>
      <c r="AU14" s="99">
        <v>0.873</v>
      </c>
      <c r="AV14" s="99">
        <v>0.76949999999999996</v>
      </c>
      <c r="AW14" s="214">
        <f t="shared" si="3"/>
        <v>3.1537188325290026</v>
      </c>
      <c r="AX14" s="214">
        <f t="shared" si="4"/>
        <v>9.4896034519728389E-2</v>
      </c>
    </row>
    <row r="15" spans="1:50">
      <c r="A15" s="97">
        <v>1</v>
      </c>
      <c r="B15" s="97" t="s">
        <v>50</v>
      </c>
      <c r="C15" s="97" t="s">
        <v>51</v>
      </c>
      <c r="D15" s="97" t="s">
        <v>52</v>
      </c>
      <c r="E15" s="97" t="s">
        <v>53</v>
      </c>
      <c r="F15" s="97" t="s">
        <v>54</v>
      </c>
      <c r="G15" s="97" t="s">
        <v>55</v>
      </c>
      <c r="H15" s="96"/>
      <c r="I15" s="97" t="s">
        <v>56</v>
      </c>
      <c r="J15" s="97" t="s">
        <v>57</v>
      </c>
      <c r="K15" s="97">
        <v>0</v>
      </c>
      <c r="L15" s="97">
        <v>55</v>
      </c>
      <c r="M15" s="98">
        <v>-81.214830000000006</v>
      </c>
      <c r="N15" s="98">
        <v>29.018519999999999</v>
      </c>
      <c r="O15" s="97" t="s">
        <v>58</v>
      </c>
      <c r="P15" s="97" t="s">
        <v>59</v>
      </c>
      <c r="Q15" s="97" t="s">
        <v>60</v>
      </c>
      <c r="R15" s="98">
        <v>21.63</v>
      </c>
      <c r="S15" s="98">
        <v>19.5</v>
      </c>
      <c r="T15" s="97" t="s">
        <v>61</v>
      </c>
      <c r="U15" s="96"/>
      <c r="V15" s="96"/>
      <c r="W15" s="96"/>
      <c r="X15" s="96"/>
      <c r="Y15" s="96"/>
      <c r="Z15" s="97" t="s">
        <v>62</v>
      </c>
      <c r="AA15" s="97" t="s">
        <v>63</v>
      </c>
      <c r="AB15" s="97" t="s">
        <v>64</v>
      </c>
      <c r="AC15" s="97" t="s">
        <v>65</v>
      </c>
      <c r="AD15" s="97" t="s">
        <v>66</v>
      </c>
      <c r="AE15" s="97" t="s">
        <v>67</v>
      </c>
      <c r="AF15" s="97">
        <v>130895</v>
      </c>
      <c r="AG15" s="97" t="s">
        <v>68</v>
      </c>
      <c r="AH15" s="97">
        <v>1</v>
      </c>
      <c r="AI15" s="97" t="s">
        <v>71</v>
      </c>
      <c r="AJ15" s="97">
        <v>4</v>
      </c>
      <c r="AK15" s="97">
        <v>1400</v>
      </c>
      <c r="AL15" s="97">
        <v>1400</v>
      </c>
      <c r="AM15" s="97">
        <v>104</v>
      </c>
      <c r="AN15" s="98">
        <v>0.32461537635499998</v>
      </c>
      <c r="AO15" s="99">
        <v>1</v>
      </c>
      <c r="AP15" s="214">
        <f t="shared" si="0"/>
        <v>0.32461537635499998</v>
      </c>
      <c r="AQ15" s="100">
        <v>9.0373129999999993</v>
      </c>
      <c r="AR15" s="101">
        <v>1.3466499999999999</v>
      </c>
      <c r="AS15" s="214">
        <f t="shared" si="1"/>
        <v>2.9336507607329336</v>
      </c>
      <c r="AT15" s="214">
        <f t="shared" si="2"/>
        <v>0.43714329656846068</v>
      </c>
      <c r="AU15" s="99">
        <v>0.873</v>
      </c>
      <c r="AV15" s="99">
        <v>0.76949999999999996</v>
      </c>
      <c r="AW15" s="214">
        <f t="shared" si="3"/>
        <v>2.561077114119851</v>
      </c>
      <c r="AX15" s="214">
        <f t="shared" si="4"/>
        <v>0.33638176670943049</v>
      </c>
    </row>
    <row r="16" spans="1:50">
      <c r="A16" s="97">
        <v>1</v>
      </c>
      <c r="B16" s="97" t="s">
        <v>50</v>
      </c>
      <c r="C16" s="97" t="s">
        <v>51</v>
      </c>
      <c r="D16" s="97" t="s">
        <v>52</v>
      </c>
      <c r="E16" s="97" t="s">
        <v>53</v>
      </c>
      <c r="F16" s="97" t="s">
        <v>54</v>
      </c>
      <c r="G16" s="97" t="s">
        <v>55</v>
      </c>
      <c r="H16" s="96"/>
      <c r="I16" s="97" t="s">
        <v>56</v>
      </c>
      <c r="J16" s="97" t="s">
        <v>57</v>
      </c>
      <c r="K16" s="97">
        <v>0</v>
      </c>
      <c r="L16" s="97">
        <v>55</v>
      </c>
      <c r="M16" s="98">
        <v>-81.214830000000006</v>
      </c>
      <c r="N16" s="98">
        <v>29.018519999999999</v>
      </c>
      <c r="O16" s="97" t="s">
        <v>58</v>
      </c>
      <c r="P16" s="97" t="s">
        <v>59</v>
      </c>
      <c r="Q16" s="97" t="s">
        <v>60</v>
      </c>
      <c r="R16" s="98">
        <v>21.63</v>
      </c>
      <c r="S16" s="98">
        <v>19.5</v>
      </c>
      <c r="T16" s="97" t="s">
        <v>61</v>
      </c>
      <c r="U16" s="96"/>
      <c r="V16" s="96"/>
      <c r="W16" s="96"/>
      <c r="X16" s="96"/>
      <c r="Y16" s="96"/>
      <c r="Z16" s="97" t="s">
        <v>62</v>
      </c>
      <c r="AA16" s="97" t="s">
        <v>63</v>
      </c>
      <c r="AB16" s="97" t="s">
        <v>64</v>
      </c>
      <c r="AC16" s="97" t="s">
        <v>65</v>
      </c>
      <c r="AD16" s="97" t="s">
        <v>66</v>
      </c>
      <c r="AE16" s="97" t="s">
        <v>67</v>
      </c>
      <c r="AF16" s="97">
        <v>130914</v>
      </c>
      <c r="AG16" s="97" t="s">
        <v>68</v>
      </c>
      <c r="AH16" s="97">
        <v>1</v>
      </c>
      <c r="AI16" s="97" t="s">
        <v>71</v>
      </c>
      <c r="AJ16" s="97">
        <v>4</v>
      </c>
      <c r="AK16" s="97">
        <v>1550</v>
      </c>
      <c r="AL16" s="97">
        <v>1550</v>
      </c>
      <c r="AM16" s="97">
        <v>104</v>
      </c>
      <c r="AN16" s="98">
        <v>1.8670755892399999</v>
      </c>
      <c r="AO16" s="99">
        <v>1</v>
      </c>
      <c r="AP16" s="214">
        <f t="shared" si="0"/>
        <v>1.8670755892399999</v>
      </c>
      <c r="AQ16" s="100">
        <v>9.0373129999999993</v>
      </c>
      <c r="AR16" s="101">
        <v>1.3466499999999999</v>
      </c>
      <c r="AS16" s="214">
        <f t="shared" si="1"/>
        <v>16.873346494621309</v>
      </c>
      <c r="AT16" s="214">
        <f t="shared" si="2"/>
        <v>2.5142973422500456</v>
      </c>
      <c r="AU16" s="99">
        <v>0.873</v>
      </c>
      <c r="AV16" s="99">
        <v>0.76949999999999996</v>
      </c>
      <c r="AW16" s="214">
        <f t="shared" si="3"/>
        <v>14.730431489804403</v>
      </c>
      <c r="AX16" s="214">
        <f t="shared" si="4"/>
        <v>1.9347518048614101</v>
      </c>
    </row>
    <row r="17" spans="1:50">
      <c r="A17" s="97">
        <v>1</v>
      </c>
      <c r="B17" s="97" t="s">
        <v>50</v>
      </c>
      <c r="C17" s="97" t="s">
        <v>51</v>
      </c>
      <c r="D17" s="97" t="s">
        <v>52</v>
      </c>
      <c r="E17" s="97" t="s">
        <v>53</v>
      </c>
      <c r="F17" s="97" t="s">
        <v>54</v>
      </c>
      <c r="G17" s="97" t="s">
        <v>55</v>
      </c>
      <c r="H17" s="96"/>
      <c r="I17" s="97" t="s">
        <v>56</v>
      </c>
      <c r="J17" s="97" t="s">
        <v>57</v>
      </c>
      <c r="K17" s="97">
        <v>0</v>
      </c>
      <c r="L17" s="97">
        <v>55</v>
      </c>
      <c r="M17" s="98">
        <v>-81.214830000000006</v>
      </c>
      <c r="N17" s="98">
        <v>29.018519999999999</v>
      </c>
      <c r="O17" s="97" t="s">
        <v>58</v>
      </c>
      <c r="P17" s="97" t="s">
        <v>59</v>
      </c>
      <c r="Q17" s="97" t="s">
        <v>60</v>
      </c>
      <c r="R17" s="98">
        <v>21.63</v>
      </c>
      <c r="S17" s="98">
        <v>19.5</v>
      </c>
      <c r="T17" s="97" t="s">
        <v>61</v>
      </c>
      <c r="U17" s="96"/>
      <c r="V17" s="96"/>
      <c r="W17" s="96"/>
      <c r="X17" s="96"/>
      <c r="Y17" s="96"/>
      <c r="Z17" s="97" t="s">
        <v>62</v>
      </c>
      <c r="AA17" s="97" t="s">
        <v>63</v>
      </c>
      <c r="AB17" s="97" t="s">
        <v>64</v>
      </c>
      <c r="AC17" s="97" t="s">
        <v>65</v>
      </c>
      <c r="AD17" s="97" t="s">
        <v>66</v>
      </c>
      <c r="AE17" s="97" t="s">
        <v>67</v>
      </c>
      <c r="AF17" s="97">
        <v>130163</v>
      </c>
      <c r="AG17" s="97" t="s">
        <v>68</v>
      </c>
      <c r="AH17" s="97">
        <v>1</v>
      </c>
      <c r="AI17" s="97" t="s">
        <v>69</v>
      </c>
      <c r="AJ17" s="97">
        <v>11</v>
      </c>
      <c r="AK17" s="97">
        <v>4110</v>
      </c>
      <c r="AL17" s="97">
        <v>1920</v>
      </c>
      <c r="AM17" s="97">
        <v>111</v>
      </c>
      <c r="AN17" s="98">
        <v>1.0514873917300001</v>
      </c>
      <c r="AO17" s="99">
        <v>1</v>
      </c>
      <c r="AP17" s="214">
        <f t="shared" si="0"/>
        <v>1.0514873917300001</v>
      </c>
      <c r="AQ17" s="100">
        <v>4.2217599999999997</v>
      </c>
      <c r="AR17" s="101">
        <v>0.14412</v>
      </c>
      <c r="AS17" s="214">
        <f t="shared" si="1"/>
        <v>4.4391274109100447</v>
      </c>
      <c r="AT17" s="214">
        <f t="shared" si="2"/>
        <v>0.1515403628961276</v>
      </c>
      <c r="AU17" s="99">
        <v>0.873</v>
      </c>
      <c r="AV17" s="99">
        <v>0.76949999999999996</v>
      </c>
      <c r="AW17" s="214">
        <f t="shared" si="3"/>
        <v>3.8753582297244691</v>
      </c>
      <c r="AX17" s="214">
        <f t="shared" si="4"/>
        <v>0.11661030924857019</v>
      </c>
    </row>
    <row r="18" spans="1:50">
      <c r="A18" s="97">
        <v>1</v>
      </c>
      <c r="B18" s="97" t="s">
        <v>50</v>
      </c>
      <c r="C18" s="97" t="s">
        <v>51</v>
      </c>
      <c r="D18" s="97" t="s">
        <v>52</v>
      </c>
      <c r="E18" s="97" t="s">
        <v>53</v>
      </c>
      <c r="F18" s="97" t="s">
        <v>54</v>
      </c>
      <c r="G18" s="97" t="s">
        <v>55</v>
      </c>
      <c r="H18" s="96"/>
      <c r="I18" s="97" t="s">
        <v>56</v>
      </c>
      <c r="J18" s="97" t="s">
        <v>57</v>
      </c>
      <c r="K18" s="97">
        <v>0</v>
      </c>
      <c r="L18" s="97">
        <v>55</v>
      </c>
      <c r="M18" s="98">
        <v>-81.214830000000006</v>
      </c>
      <c r="N18" s="98">
        <v>29.018519999999999</v>
      </c>
      <c r="O18" s="97" t="s">
        <v>58</v>
      </c>
      <c r="P18" s="97" t="s">
        <v>59</v>
      </c>
      <c r="Q18" s="97" t="s">
        <v>60</v>
      </c>
      <c r="R18" s="98">
        <v>21.63</v>
      </c>
      <c r="S18" s="98">
        <v>19.5</v>
      </c>
      <c r="T18" s="97" t="s">
        <v>61</v>
      </c>
      <c r="U18" s="96"/>
      <c r="V18" s="96"/>
      <c r="W18" s="96"/>
      <c r="X18" s="96"/>
      <c r="Y18" s="96"/>
      <c r="Z18" s="97" t="s">
        <v>62</v>
      </c>
      <c r="AA18" s="97" t="s">
        <v>63</v>
      </c>
      <c r="AB18" s="97" t="s">
        <v>64</v>
      </c>
      <c r="AC18" s="97" t="s">
        <v>65</v>
      </c>
      <c r="AD18" s="97" t="s">
        <v>66</v>
      </c>
      <c r="AE18" s="97" t="s">
        <v>67</v>
      </c>
      <c r="AF18" s="97">
        <v>130895</v>
      </c>
      <c r="AG18" s="97" t="s">
        <v>68</v>
      </c>
      <c r="AH18" s="97">
        <v>1</v>
      </c>
      <c r="AI18" s="97" t="s">
        <v>71</v>
      </c>
      <c r="AJ18" s="97">
        <v>4</v>
      </c>
      <c r="AK18" s="97">
        <v>1400</v>
      </c>
      <c r="AL18" s="97">
        <v>1400</v>
      </c>
      <c r="AM18" s="97">
        <v>104</v>
      </c>
      <c r="AN18" s="98">
        <v>0.81174519068200002</v>
      </c>
      <c r="AO18" s="99">
        <v>1</v>
      </c>
      <c r="AP18" s="214">
        <f t="shared" si="0"/>
        <v>0.81174519068200002</v>
      </c>
      <c r="AQ18" s="100">
        <v>9.0373129999999993</v>
      </c>
      <c r="AR18" s="101">
        <v>1.3466499999999999</v>
      </c>
      <c r="AS18" s="214">
        <f t="shared" si="1"/>
        <v>7.3359953644379168</v>
      </c>
      <c r="AT18" s="214">
        <f t="shared" si="2"/>
        <v>1.0931366610319153</v>
      </c>
      <c r="AU18" s="99">
        <v>0.873</v>
      </c>
      <c r="AV18" s="99">
        <v>0.76949999999999996</v>
      </c>
      <c r="AW18" s="214">
        <f t="shared" si="3"/>
        <v>6.404323953154301</v>
      </c>
      <c r="AX18" s="214">
        <f t="shared" si="4"/>
        <v>0.84116866066405882</v>
      </c>
    </row>
    <row r="19" spans="1:50">
      <c r="A19" s="97">
        <v>1</v>
      </c>
      <c r="B19" s="97" t="s">
        <v>50</v>
      </c>
      <c r="C19" s="97" t="s">
        <v>51</v>
      </c>
      <c r="D19" s="97" t="s">
        <v>52</v>
      </c>
      <c r="E19" s="97" t="s">
        <v>53</v>
      </c>
      <c r="F19" s="97" t="s">
        <v>54</v>
      </c>
      <c r="G19" s="97" t="s">
        <v>55</v>
      </c>
      <c r="H19" s="96"/>
      <c r="I19" s="97" t="s">
        <v>56</v>
      </c>
      <c r="J19" s="97" t="s">
        <v>57</v>
      </c>
      <c r="K19" s="97">
        <v>0</v>
      </c>
      <c r="L19" s="97">
        <v>55</v>
      </c>
      <c r="M19" s="98">
        <v>-81.214830000000006</v>
      </c>
      <c r="N19" s="98">
        <v>29.018519999999999</v>
      </c>
      <c r="O19" s="97" t="s">
        <v>58</v>
      </c>
      <c r="P19" s="97" t="s">
        <v>59</v>
      </c>
      <c r="Q19" s="97" t="s">
        <v>60</v>
      </c>
      <c r="R19" s="98">
        <v>21.63</v>
      </c>
      <c r="S19" s="98">
        <v>19.5</v>
      </c>
      <c r="T19" s="97" t="s">
        <v>61</v>
      </c>
      <c r="U19" s="96"/>
      <c r="V19" s="96"/>
      <c r="W19" s="96"/>
      <c r="X19" s="96"/>
      <c r="Y19" s="96"/>
      <c r="Z19" s="97" t="s">
        <v>62</v>
      </c>
      <c r="AA19" s="97" t="s">
        <v>63</v>
      </c>
      <c r="AB19" s="97" t="s">
        <v>64</v>
      </c>
      <c r="AC19" s="97" t="s">
        <v>65</v>
      </c>
      <c r="AD19" s="97" t="s">
        <v>66</v>
      </c>
      <c r="AE19" s="97" t="s">
        <v>67</v>
      </c>
      <c r="AF19" s="97">
        <v>130914</v>
      </c>
      <c r="AG19" s="97" t="s">
        <v>68</v>
      </c>
      <c r="AH19" s="97">
        <v>1</v>
      </c>
      <c r="AI19" s="97" t="s">
        <v>71</v>
      </c>
      <c r="AJ19" s="97">
        <v>4</v>
      </c>
      <c r="AK19" s="97">
        <v>1550</v>
      </c>
      <c r="AL19" s="97">
        <v>1550</v>
      </c>
      <c r="AM19" s="97">
        <v>104</v>
      </c>
      <c r="AN19" s="98">
        <v>0.16713712415099999</v>
      </c>
      <c r="AO19" s="99">
        <v>1</v>
      </c>
      <c r="AP19" s="214">
        <f t="shared" si="0"/>
        <v>0.16713712415099999</v>
      </c>
      <c r="AQ19" s="100">
        <v>9.0373129999999993</v>
      </c>
      <c r="AR19" s="101">
        <v>1.3466499999999999</v>
      </c>
      <c r="AS19" s="214">
        <f t="shared" si="1"/>
        <v>1.5104705048724461</v>
      </c>
      <c r="AT19" s="214">
        <f t="shared" si="2"/>
        <v>0.22507520823794411</v>
      </c>
      <c r="AU19" s="99">
        <v>0.873</v>
      </c>
      <c r="AV19" s="99">
        <v>0.76949999999999996</v>
      </c>
      <c r="AW19" s="214">
        <f t="shared" si="3"/>
        <v>1.3186407507536455</v>
      </c>
      <c r="AX19" s="214">
        <f t="shared" si="4"/>
        <v>0.17319537273909799</v>
      </c>
    </row>
    <row r="20" spans="1:50">
      <c r="A20" s="97">
        <v>1</v>
      </c>
      <c r="B20" s="97" t="s">
        <v>50</v>
      </c>
      <c r="C20" s="97" t="s">
        <v>51</v>
      </c>
      <c r="D20" s="97" t="s">
        <v>52</v>
      </c>
      <c r="E20" s="97" t="s">
        <v>53</v>
      </c>
      <c r="F20" s="97" t="s">
        <v>54</v>
      </c>
      <c r="G20" s="97" t="s">
        <v>55</v>
      </c>
      <c r="H20" s="96"/>
      <c r="I20" s="97" t="s">
        <v>56</v>
      </c>
      <c r="J20" s="97" t="s">
        <v>57</v>
      </c>
      <c r="K20" s="97">
        <v>0</v>
      </c>
      <c r="L20" s="97">
        <v>55</v>
      </c>
      <c r="M20" s="98">
        <v>-81.214830000000006</v>
      </c>
      <c r="N20" s="98">
        <v>29.018519999999999</v>
      </c>
      <c r="O20" s="97" t="s">
        <v>58</v>
      </c>
      <c r="P20" s="97" t="s">
        <v>59</v>
      </c>
      <c r="Q20" s="97" t="s">
        <v>60</v>
      </c>
      <c r="R20" s="98">
        <v>21.63</v>
      </c>
      <c r="S20" s="98">
        <v>19.5</v>
      </c>
      <c r="T20" s="97" t="s">
        <v>61</v>
      </c>
      <c r="U20" s="96"/>
      <c r="V20" s="96"/>
      <c r="W20" s="96"/>
      <c r="X20" s="96"/>
      <c r="Y20" s="96"/>
      <c r="Z20" s="97" t="s">
        <v>62</v>
      </c>
      <c r="AA20" s="97" t="s">
        <v>63</v>
      </c>
      <c r="AB20" s="97" t="s">
        <v>64</v>
      </c>
      <c r="AC20" s="97" t="s">
        <v>65</v>
      </c>
      <c r="AD20" s="97" t="s">
        <v>66</v>
      </c>
      <c r="AE20" s="97" t="s">
        <v>67</v>
      </c>
      <c r="AF20" s="97">
        <v>130163</v>
      </c>
      <c r="AG20" s="97" t="s">
        <v>68</v>
      </c>
      <c r="AH20" s="97">
        <v>1</v>
      </c>
      <c r="AI20" s="97" t="s">
        <v>69</v>
      </c>
      <c r="AJ20" s="97">
        <v>11</v>
      </c>
      <c r="AK20" s="97">
        <v>4110</v>
      </c>
      <c r="AL20" s="97">
        <v>1920</v>
      </c>
      <c r="AM20" s="97">
        <v>111</v>
      </c>
      <c r="AN20" s="98">
        <v>0.68034730356899997</v>
      </c>
      <c r="AO20" s="99">
        <v>1</v>
      </c>
      <c r="AP20" s="214">
        <f t="shared" si="0"/>
        <v>0.68034730356899997</v>
      </c>
      <c r="AQ20" s="100">
        <v>4.2217599999999997</v>
      </c>
      <c r="AR20" s="101">
        <v>0.14412</v>
      </c>
      <c r="AS20" s="214">
        <f t="shared" si="1"/>
        <v>2.8722630323154612</v>
      </c>
      <c r="AT20" s="214">
        <f t="shared" si="2"/>
        <v>9.8051653390364271E-2</v>
      </c>
      <c r="AU20" s="99">
        <v>0.873</v>
      </c>
      <c r="AV20" s="99">
        <v>0.76949999999999996</v>
      </c>
      <c r="AW20" s="214">
        <f t="shared" si="3"/>
        <v>2.5074856272113974</v>
      </c>
      <c r="AX20" s="214">
        <f t="shared" si="4"/>
        <v>7.5450747283885303E-2</v>
      </c>
    </row>
    <row r="21" spans="1:50">
      <c r="A21" s="97">
        <v>1</v>
      </c>
      <c r="B21" s="97" t="s">
        <v>50</v>
      </c>
      <c r="C21" s="97" t="s">
        <v>51</v>
      </c>
      <c r="D21" s="97" t="s">
        <v>52</v>
      </c>
      <c r="E21" s="97" t="s">
        <v>53</v>
      </c>
      <c r="F21" s="97" t="s">
        <v>54</v>
      </c>
      <c r="G21" s="97" t="s">
        <v>55</v>
      </c>
      <c r="H21" s="96"/>
      <c r="I21" s="97" t="s">
        <v>56</v>
      </c>
      <c r="J21" s="97" t="s">
        <v>57</v>
      </c>
      <c r="K21" s="97">
        <v>0</v>
      </c>
      <c r="L21" s="97">
        <v>55</v>
      </c>
      <c r="M21" s="98">
        <v>-81.214830000000006</v>
      </c>
      <c r="N21" s="98">
        <v>29.018519999999999</v>
      </c>
      <c r="O21" s="97" t="s">
        <v>58</v>
      </c>
      <c r="P21" s="97" t="s">
        <v>59</v>
      </c>
      <c r="Q21" s="97" t="s">
        <v>60</v>
      </c>
      <c r="R21" s="98">
        <v>21.63</v>
      </c>
      <c r="S21" s="98">
        <v>19.5</v>
      </c>
      <c r="T21" s="97" t="s">
        <v>61</v>
      </c>
      <c r="U21" s="96"/>
      <c r="V21" s="96"/>
      <c r="W21" s="96"/>
      <c r="X21" s="96"/>
      <c r="Y21" s="96"/>
      <c r="Z21" s="97" t="s">
        <v>62</v>
      </c>
      <c r="AA21" s="97" t="s">
        <v>63</v>
      </c>
      <c r="AB21" s="97" t="s">
        <v>64</v>
      </c>
      <c r="AC21" s="97" t="s">
        <v>65</v>
      </c>
      <c r="AD21" s="97" t="s">
        <v>66</v>
      </c>
      <c r="AE21" s="97" t="s">
        <v>67</v>
      </c>
      <c r="AF21" s="97">
        <v>130686</v>
      </c>
      <c r="AG21" s="97" t="s">
        <v>68</v>
      </c>
      <c r="AH21" s="97">
        <v>1</v>
      </c>
      <c r="AI21" s="97" t="s">
        <v>70</v>
      </c>
      <c r="AJ21" s="97">
        <v>13</v>
      </c>
      <c r="AK21" s="97">
        <v>6300</v>
      </c>
      <c r="AL21" s="97">
        <v>6300</v>
      </c>
      <c r="AM21" s="97">
        <v>113</v>
      </c>
      <c r="AN21" s="98">
        <v>0.80539829132399998</v>
      </c>
      <c r="AO21" s="99">
        <v>0.999</v>
      </c>
      <c r="AP21" s="214">
        <f t="shared" si="0"/>
        <v>0.804592893032676</v>
      </c>
      <c r="AQ21" s="100">
        <v>2.6718839999999999</v>
      </c>
      <c r="AR21" s="101">
        <v>8.8819999999999996E-2</v>
      </c>
      <c r="AS21" s="214">
        <f t="shared" si="1"/>
        <v>2.1497788774077184</v>
      </c>
      <c r="AT21" s="214">
        <f t="shared" si="2"/>
        <v>7.1463940759162278E-2</v>
      </c>
      <c r="AU21" s="99">
        <v>0.873</v>
      </c>
      <c r="AV21" s="99">
        <v>0.76949999999999996</v>
      </c>
      <c r="AW21" s="214">
        <f t="shared" si="3"/>
        <v>1.8767569599769383</v>
      </c>
      <c r="AX21" s="214">
        <f t="shared" si="4"/>
        <v>5.4991502414175372E-2</v>
      </c>
    </row>
    <row r="22" spans="1:50">
      <c r="AN22" s="110">
        <f>SUM(AN2:AN21)</f>
        <v>21.63093075552457</v>
      </c>
      <c r="AP22" s="214">
        <f>SUM(AP2:AP21)</f>
        <v>21.62873047017224</v>
      </c>
      <c r="AW22" s="214">
        <f>SUM(AW2:AW21)</f>
        <v>92.68528588132385</v>
      </c>
      <c r="AX22" s="214">
        <f>SUM(AX2:AX21)</f>
        <v>5.8147018633385548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U14"/>
  <sheetViews>
    <sheetView topLeftCell="X1" workbookViewId="0">
      <selection activeCell="AU2" sqref="AU2:AU14"/>
    </sheetView>
  </sheetViews>
  <sheetFormatPr defaultRowHeight="15"/>
  <cols>
    <col min="1" max="1" width="3" bestFit="1" customWidth="1"/>
    <col min="2" max="2" width="10.85546875" bestFit="1" customWidth="1"/>
    <col min="3" max="3" width="1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4.7109375" bestFit="1" customWidth="1"/>
    <col min="15" max="15" width="11.42578125" bestFit="1" customWidth="1"/>
    <col min="16" max="16" width="10.14062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10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47</v>
      </c>
      <c r="B2" s="211" t="s">
        <v>208</v>
      </c>
      <c r="C2" s="211" t="s">
        <v>249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136</v>
      </c>
      <c r="J2" s="211" t="s">
        <v>57</v>
      </c>
      <c r="K2" s="211">
        <v>0</v>
      </c>
      <c r="L2" s="211">
        <v>0</v>
      </c>
      <c r="M2" s="212">
        <v>81.296009999999995</v>
      </c>
      <c r="N2" s="212">
        <v>28.85867</v>
      </c>
      <c r="O2" s="211" t="s">
        <v>109</v>
      </c>
      <c r="P2" s="211"/>
      <c r="Q2" s="211" t="s">
        <v>249</v>
      </c>
      <c r="R2" s="212">
        <v>34.96</v>
      </c>
      <c r="S2" s="212">
        <v>34.96</v>
      </c>
      <c r="T2" s="211"/>
      <c r="U2" s="211"/>
      <c r="V2" s="211"/>
      <c r="W2" s="211"/>
      <c r="X2" s="211"/>
      <c r="Y2" s="211"/>
      <c r="Z2" s="211" t="s">
        <v>204</v>
      </c>
      <c r="AA2" s="211" t="s">
        <v>63</v>
      </c>
      <c r="AB2" s="211" t="s">
        <v>164</v>
      </c>
      <c r="AC2" s="211" t="s">
        <v>248</v>
      </c>
      <c r="AD2" s="211" t="s">
        <v>187</v>
      </c>
      <c r="AE2" s="211">
        <v>4</v>
      </c>
      <c r="AF2" s="211" t="s">
        <v>201</v>
      </c>
      <c r="AG2" s="211">
        <v>13</v>
      </c>
      <c r="AH2" s="211">
        <v>6410</v>
      </c>
      <c r="AI2" s="211">
        <v>2120</v>
      </c>
      <c r="AJ2" s="211">
        <v>573</v>
      </c>
      <c r="AK2" s="212">
        <v>0.34471803491300002</v>
      </c>
      <c r="AL2" s="213">
        <v>0.83</v>
      </c>
      <c r="AM2" s="214">
        <f>AK2*AL2</f>
        <v>0.28611596897779001</v>
      </c>
      <c r="AN2" s="214">
        <v>2.0699999999999998</v>
      </c>
      <c r="AO2" s="214">
        <v>0.08</v>
      </c>
      <c r="AP2" s="214">
        <f>AM2*AN2</f>
        <v>0.5922600557840253</v>
      </c>
      <c r="AQ2" s="214">
        <f>AM2*AO2</f>
        <v>2.28892775182232E-2</v>
      </c>
      <c r="AR2" s="213">
        <v>0.99</v>
      </c>
      <c r="AS2" s="213">
        <v>0.98</v>
      </c>
      <c r="AT2" s="214">
        <f>AP2*AR2</f>
        <v>0.58633745522618508</v>
      </c>
      <c r="AU2" s="214">
        <f>AQ2*AS2</f>
        <v>2.2431491967858735E-2</v>
      </c>
    </row>
    <row r="3" spans="1:47" s="210" customFormat="1">
      <c r="A3" s="211">
        <v>47</v>
      </c>
      <c r="B3" s="211" t="s">
        <v>208</v>
      </c>
      <c r="C3" s="211" t="s">
        <v>249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136</v>
      </c>
      <c r="J3" s="211" t="s">
        <v>57</v>
      </c>
      <c r="K3" s="211">
        <v>0</v>
      </c>
      <c r="L3" s="211">
        <v>0</v>
      </c>
      <c r="M3" s="212">
        <v>81.296009999999995</v>
      </c>
      <c r="N3" s="212">
        <v>28.85867</v>
      </c>
      <c r="O3" s="211" t="s">
        <v>109</v>
      </c>
      <c r="P3" s="211"/>
      <c r="Q3" s="211" t="s">
        <v>249</v>
      </c>
      <c r="R3" s="212">
        <v>34.96</v>
      </c>
      <c r="S3" s="212">
        <v>34.96</v>
      </c>
      <c r="T3" s="211"/>
      <c r="U3" s="211"/>
      <c r="V3" s="211"/>
      <c r="W3" s="211"/>
      <c r="X3" s="211"/>
      <c r="Y3" s="211"/>
      <c r="Z3" s="211" t="s">
        <v>204</v>
      </c>
      <c r="AA3" s="211" t="s">
        <v>63</v>
      </c>
      <c r="AB3" s="211" t="s">
        <v>164</v>
      </c>
      <c r="AC3" s="211" t="s">
        <v>248</v>
      </c>
      <c r="AD3" s="211" t="s">
        <v>187</v>
      </c>
      <c r="AE3" s="211">
        <v>4</v>
      </c>
      <c r="AF3" s="211" t="s">
        <v>201</v>
      </c>
      <c r="AG3" s="211">
        <v>13</v>
      </c>
      <c r="AH3" s="211">
        <v>6460</v>
      </c>
      <c r="AI3" s="211">
        <v>6460</v>
      </c>
      <c r="AJ3" s="211">
        <v>573</v>
      </c>
      <c r="AK3" s="212">
        <v>3.8369745412</v>
      </c>
      <c r="AL3" s="213">
        <v>0.83</v>
      </c>
      <c r="AM3" s="214">
        <f t="shared" ref="AM3:AM13" si="0">AK3*AL3</f>
        <v>3.184688869196</v>
      </c>
      <c r="AN3" s="214">
        <v>2.0699999999999998</v>
      </c>
      <c r="AO3" s="214">
        <v>0.08</v>
      </c>
      <c r="AP3" s="214">
        <f t="shared" ref="AP3:AP13" si="1">AM3*AN3</f>
        <v>6.5923059592357198</v>
      </c>
      <c r="AQ3" s="214">
        <f t="shared" ref="AQ3:AQ13" si="2">AM3*AO3</f>
        <v>0.25477510953568</v>
      </c>
      <c r="AR3" s="213">
        <v>0.99</v>
      </c>
      <c r="AS3" s="213">
        <v>0.98</v>
      </c>
      <c r="AT3" s="214">
        <f t="shared" ref="AT3:AT13" si="3">AP3*AR3</f>
        <v>6.5263828996433624</v>
      </c>
      <c r="AU3" s="214">
        <f t="shared" ref="AU3:AU13" si="4">AQ3*AS3</f>
        <v>0.24967960734496639</v>
      </c>
    </row>
    <row r="4" spans="1:47" s="210" customFormat="1">
      <c r="A4" s="211">
        <v>47</v>
      </c>
      <c r="B4" s="211" t="s">
        <v>208</v>
      </c>
      <c r="C4" s="211" t="s">
        <v>249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136</v>
      </c>
      <c r="J4" s="211" t="s">
        <v>57</v>
      </c>
      <c r="K4" s="211">
        <v>0</v>
      </c>
      <c r="L4" s="211">
        <v>0</v>
      </c>
      <c r="M4" s="212">
        <v>81.296009999999995</v>
      </c>
      <c r="N4" s="212">
        <v>28.85867</v>
      </c>
      <c r="O4" s="211" t="s">
        <v>109</v>
      </c>
      <c r="P4" s="211"/>
      <c r="Q4" s="211" t="s">
        <v>249</v>
      </c>
      <c r="R4" s="212">
        <v>34.96</v>
      </c>
      <c r="S4" s="212">
        <v>34.96</v>
      </c>
      <c r="T4" s="211"/>
      <c r="U4" s="211"/>
      <c r="V4" s="211"/>
      <c r="W4" s="211"/>
      <c r="X4" s="211"/>
      <c r="Y4" s="211"/>
      <c r="Z4" s="211" t="s">
        <v>204</v>
      </c>
      <c r="AA4" s="211" t="s">
        <v>63</v>
      </c>
      <c r="AB4" s="211" t="s">
        <v>164</v>
      </c>
      <c r="AC4" s="211" t="s">
        <v>248</v>
      </c>
      <c r="AD4" s="211" t="s">
        <v>187</v>
      </c>
      <c r="AE4" s="211">
        <v>4</v>
      </c>
      <c r="AF4" s="211" t="s">
        <v>201</v>
      </c>
      <c r="AG4" s="211">
        <v>13</v>
      </c>
      <c r="AH4" s="211">
        <v>6410</v>
      </c>
      <c r="AI4" s="211">
        <v>2120</v>
      </c>
      <c r="AJ4" s="211">
        <v>573</v>
      </c>
      <c r="AK4" s="212">
        <v>4.8023214779199996</v>
      </c>
      <c r="AL4" s="213">
        <v>0.83</v>
      </c>
      <c r="AM4" s="214">
        <f t="shared" si="0"/>
        <v>3.9859268266735994</v>
      </c>
      <c r="AN4" s="214">
        <v>2.0699999999999998</v>
      </c>
      <c r="AO4" s="214">
        <v>0.08</v>
      </c>
      <c r="AP4" s="214">
        <f t="shared" si="1"/>
        <v>8.2508685312143495</v>
      </c>
      <c r="AQ4" s="214">
        <f t="shared" si="2"/>
        <v>0.31887414613388798</v>
      </c>
      <c r="AR4" s="213">
        <v>0.99</v>
      </c>
      <c r="AS4" s="213">
        <v>0.98</v>
      </c>
      <c r="AT4" s="214">
        <f t="shared" si="3"/>
        <v>8.1683598459022058</v>
      </c>
      <c r="AU4" s="214">
        <f t="shared" si="4"/>
        <v>0.31249666321121022</v>
      </c>
    </row>
    <row r="5" spans="1:47" s="210" customFormat="1">
      <c r="A5" s="211">
        <v>47</v>
      </c>
      <c r="B5" s="211" t="s">
        <v>208</v>
      </c>
      <c r="C5" s="211" t="s">
        <v>249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136</v>
      </c>
      <c r="J5" s="211" t="s">
        <v>57</v>
      </c>
      <c r="K5" s="211">
        <v>0</v>
      </c>
      <c r="L5" s="211">
        <v>0</v>
      </c>
      <c r="M5" s="212">
        <v>81.296009999999995</v>
      </c>
      <c r="N5" s="212">
        <v>28.85867</v>
      </c>
      <c r="O5" s="211" t="s">
        <v>109</v>
      </c>
      <c r="P5" s="211"/>
      <c r="Q5" s="211" t="s">
        <v>249</v>
      </c>
      <c r="R5" s="212">
        <v>34.96</v>
      </c>
      <c r="S5" s="212">
        <v>34.96</v>
      </c>
      <c r="T5" s="211"/>
      <c r="U5" s="211"/>
      <c r="V5" s="211"/>
      <c r="W5" s="211"/>
      <c r="X5" s="211"/>
      <c r="Y5" s="211"/>
      <c r="Z5" s="211" t="s">
        <v>204</v>
      </c>
      <c r="AA5" s="211" t="s">
        <v>63</v>
      </c>
      <c r="AB5" s="211" t="s">
        <v>164</v>
      </c>
      <c r="AC5" s="211" t="s">
        <v>248</v>
      </c>
      <c r="AD5" s="211" t="s">
        <v>187</v>
      </c>
      <c r="AE5" s="211">
        <v>4</v>
      </c>
      <c r="AF5" s="211" t="s">
        <v>161</v>
      </c>
      <c r="AG5" s="211">
        <v>4</v>
      </c>
      <c r="AH5" s="211">
        <v>8140</v>
      </c>
      <c r="AI5" s="211">
        <v>8140</v>
      </c>
      <c r="AJ5" s="211">
        <v>564</v>
      </c>
      <c r="AK5" s="212">
        <v>12.3004029854</v>
      </c>
      <c r="AL5" s="213">
        <v>1</v>
      </c>
      <c r="AM5" s="214">
        <f t="shared" si="0"/>
        <v>12.3004029854</v>
      </c>
      <c r="AN5" s="214">
        <v>11.39</v>
      </c>
      <c r="AO5" s="214">
        <v>1.78</v>
      </c>
      <c r="AP5" s="214">
        <f t="shared" si="1"/>
        <v>140.10159000370601</v>
      </c>
      <c r="AQ5" s="214">
        <f t="shared" si="2"/>
        <v>21.894717314011999</v>
      </c>
      <c r="AR5" s="213">
        <v>0.99</v>
      </c>
      <c r="AS5" s="213">
        <v>0.98</v>
      </c>
      <c r="AT5" s="214">
        <f t="shared" si="3"/>
        <v>138.70057410366894</v>
      </c>
      <c r="AU5" s="214">
        <f t="shared" si="4"/>
        <v>21.456822967731757</v>
      </c>
    </row>
    <row r="6" spans="1:47" s="210" customFormat="1">
      <c r="A6" s="211">
        <v>47</v>
      </c>
      <c r="B6" s="211" t="s">
        <v>208</v>
      </c>
      <c r="C6" s="211" t="s">
        <v>249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136</v>
      </c>
      <c r="J6" s="211" t="s">
        <v>57</v>
      </c>
      <c r="K6" s="211">
        <v>0</v>
      </c>
      <c r="L6" s="211">
        <v>0</v>
      </c>
      <c r="M6" s="212">
        <v>81.296009999999995</v>
      </c>
      <c r="N6" s="212">
        <v>28.85867</v>
      </c>
      <c r="O6" s="211" t="s">
        <v>109</v>
      </c>
      <c r="P6" s="211"/>
      <c r="Q6" s="211" t="s">
        <v>249</v>
      </c>
      <c r="R6" s="212">
        <v>34.96</v>
      </c>
      <c r="S6" s="212">
        <v>34.96</v>
      </c>
      <c r="T6" s="211"/>
      <c r="U6" s="211"/>
      <c r="V6" s="211"/>
      <c r="W6" s="211"/>
      <c r="X6" s="211"/>
      <c r="Y6" s="211"/>
      <c r="Z6" s="211" t="s">
        <v>204</v>
      </c>
      <c r="AA6" s="211" t="s">
        <v>63</v>
      </c>
      <c r="AB6" s="211" t="s">
        <v>164</v>
      </c>
      <c r="AC6" s="211" t="s">
        <v>248</v>
      </c>
      <c r="AD6" s="211" t="s">
        <v>187</v>
      </c>
      <c r="AE6" s="211">
        <v>4</v>
      </c>
      <c r="AF6" s="211" t="s">
        <v>201</v>
      </c>
      <c r="AG6" s="211">
        <v>13</v>
      </c>
      <c r="AH6" s="211">
        <v>6410</v>
      </c>
      <c r="AI6" s="211">
        <v>6410</v>
      </c>
      <c r="AJ6" s="211">
        <v>573</v>
      </c>
      <c r="AK6" s="212">
        <v>0.31448048888800001</v>
      </c>
      <c r="AL6" s="213">
        <v>0.83</v>
      </c>
      <c r="AM6" s="214">
        <f t="shared" si="0"/>
        <v>0.26101880577704001</v>
      </c>
      <c r="AN6" s="214">
        <v>2.0699999999999998</v>
      </c>
      <c r="AO6" s="214">
        <v>0.08</v>
      </c>
      <c r="AP6" s="214">
        <f t="shared" si="1"/>
        <v>0.54030892795847274</v>
      </c>
      <c r="AQ6" s="214">
        <f t="shared" si="2"/>
        <v>2.0881504462163202E-2</v>
      </c>
      <c r="AR6" s="213">
        <v>0.99</v>
      </c>
      <c r="AS6" s="213">
        <v>0.98</v>
      </c>
      <c r="AT6" s="214">
        <f t="shared" si="3"/>
        <v>0.53490583867888797</v>
      </c>
      <c r="AU6" s="214">
        <f t="shared" si="4"/>
        <v>2.0463874372919938E-2</v>
      </c>
    </row>
    <row r="7" spans="1:47" s="210" customFormat="1">
      <c r="A7" s="211">
        <v>47</v>
      </c>
      <c r="B7" s="211" t="s">
        <v>208</v>
      </c>
      <c r="C7" s="211" t="s">
        <v>249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136</v>
      </c>
      <c r="J7" s="211" t="s">
        <v>57</v>
      </c>
      <c r="K7" s="211">
        <v>0</v>
      </c>
      <c r="L7" s="211">
        <v>0</v>
      </c>
      <c r="M7" s="212">
        <v>81.296009999999995</v>
      </c>
      <c r="N7" s="212">
        <v>28.85867</v>
      </c>
      <c r="O7" s="211" t="s">
        <v>109</v>
      </c>
      <c r="P7" s="211"/>
      <c r="Q7" s="211" t="s">
        <v>249</v>
      </c>
      <c r="R7" s="212">
        <v>34.96</v>
      </c>
      <c r="S7" s="212">
        <v>34.96</v>
      </c>
      <c r="T7" s="211"/>
      <c r="U7" s="211"/>
      <c r="V7" s="211"/>
      <c r="W7" s="211"/>
      <c r="X7" s="211"/>
      <c r="Y7" s="211"/>
      <c r="Z7" s="211" t="s">
        <v>204</v>
      </c>
      <c r="AA7" s="211" t="s">
        <v>63</v>
      </c>
      <c r="AB7" s="211" t="s">
        <v>164</v>
      </c>
      <c r="AC7" s="211" t="s">
        <v>248</v>
      </c>
      <c r="AD7" s="211" t="s">
        <v>187</v>
      </c>
      <c r="AE7" s="211">
        <v>4</v>
      </c>
      <c r="AF7" s="211" t="s">
        <v>201</v>
      </c>
      <c r="AG7" s="211">
        <v>13</v>
      </c>
      <c r="AH7" s="211">
        <v>6460</v>
      </c>
      <c r="AI7" s="211">
        <v>6460</v>
      </c>
      <c r="AJ7" s="211">
        <v>573</v>
      </c>
      <c r="AK7" s="212">
        <v>1.3912953805299999</v>
      </c>
      <c r="AL7" s="213">
        <v>0.83</v>
      </c>
      <c r="AM7" s="214">
        <f t="shared" si="0"/>
        <v>1.1547751658398999</v>
      </c>
      <c r="AN7" s="214">
        <v>2.0699999999999998</v>
      </c>
      <c r="AO7" s="214">
        <v>0.08</v>
      </c>
      <c r="AP7" s="214">
        <f t="shared" si="1"/>
        <v>2.3903845932885925</v>
      </c>
      <c r="AQ7" s="214">
        <f t="shared" si="2"/>
        <v>9.238201326719199E-2</v>
      </c>
      <c r="AR7" s="213">
        <v>0.99</v>
      </c>
      <c r="AS7" s="213">
        <v>0.98</v>
      </c>
      <c r="AT7" s="214">
        <f t="shared" si="3"/>
        <v>2.3664807473557068</v>
      </c>
      <c r="AU7" s="214">
        <f t="shared" si="4"/>
        <v>9.0534373001848148E-2</v>
      </c>
    </row>
    <row r="8" spans="1:47" s="210" customFormat="1">
      <c r="A8" s="211">
        <v>47</v>
      </c>
      <c r="B8" s="211" t="s">
        <v>208</v>
      </c>
      <c r="C8" s="211" t="s">
        <v>249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136</v>
      </c>
      <c r="J8" s="211" t="s">
        <v>57</v>
      </c>
      <c r="K8" s="211">
        <v>0</v>
      </c>
      <c r="L8" s="211">
        <v>0</v>
      </c>
      <c r="M8" s="212">
        <v>81.296009999999995</v>
      </c>
      <c r="N8" s="212">
        <v>28.85867</v>
      </c>
      <c r="O8" s="211" t="s">
        <v>109</v>
      </c>
      <c r="P8" s="211"/>
      <c r="Q8" s="211" t="s">
        <v>249</v>
      </c>
      <c r="R8" s="212">
        <v>34.96</v>
      </c>
      <c r="S8" s="212">
        <v>34.96</v>
      </c>
      <c r="T8" s="211"/>
      <c r="U8" s="211"/>
      <c r="V8" s="211"/>
      <c r="W8" s="211"/>
      <c r="X8" s="211"/>
      <c r="Y8" s="211"/>
      <c r="Z8" s="211" t="s">
        <v>204</v>
      </c>
      <c r="AA8" s="211" t="s">
        <v>63</v>
      </c>
      <c r="AB8" s="211" t="s">
        <v>164</v>
      </c>
      <c r="AC8" s="211" t="s">
        <v>248</v>
      </c>
      <c r="AD8" s="211" t="s">
        <v>187</v>
      </c>
      <c r="AE8" s="211">
        <v>4</v>
      </c>
      <c r="AF8" s="211" t="s">
        <v>201</v>
      </c>
      <c r="AG8" s="211">
        <v>13</v>
      </c>
      <c r="AH8" s="211">
        <v>6170</v>
      </c>
      <c r="AI8" s="211">
        <v>6170</v>
      </c>
      <c r="AJ8" s="211">
        <v>573</v>
      </c>
      <c r="AK8" s="212">
        <v>1.51823349469</v>
      </c>
      <c r="AL8" s="213">
        <v>0.83</v>
      </c>
      <c r="AM8" s="214">
        <f t="shared" si="0"/>
        <v>1.2601338005926999</v>
      </c>
      <c r="AN8" s="214">
        <v>2.0699999999999998</v>
      </c>
      <c r="AO8" s="214">
        <v>0.08</v>
      </c>
      <c r="AP8" s="214">
        <f t="shared" si="1"/>
        <v>2.6084769672268884</v>
      </c>
      <c r="AQ8" s="214">
        <f t="shared" si="2"/>
        <v>0.10081070404741599</v>
      </c>
      <c r="AR8" s="213">
        <v>0.99</v>
      </c>
      <c r="AS8" s="213">
        <v>0.98</v>
      </c>
      <c r="AT8" s="214">
        <f t="shared" si="3"/>
        <v>2.5823921975546194</v>
      </c>
      <c r="AU8" s="214">
        <f t="shared" si="4"/>
        <v>9.8794489966467669E-2</v>
      </c>
    </row>
    <row r="9" spans="1:47" s="210" customFormat="1">
      <c r="A9" s="211">
        <v>47</v>
      </c>
      <c r="B9" s="211" t="s">
        <v>208</v>
      </c>
      <c r="C9" s="211" t="s">
        <v>249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136</v>
      </c>
      <c r="J9" s="211" t="s">
        <v>57</v>
      </c>
      <c r="K9" s="211">
        <v>0</v>
      </c>
      <c r="L9" s="211">
        <v>0</v>
      </c>
      <c r="M9" s="212">
        <v>81.296009999999995</v>
      </c>
      <c r="N9" s="212">
        <v>28.85867</v>
      </c>
      <c r="O9" s="211" t="s">
        <v>109</v>
      </c>
      <c r="P9" s="211"/>
      <c r="Q9" s="211" t="s">
        <v>249</v>
      </c>
      <c r="R9" s="212">
        <v>34.96</v>
      </c>
      <c r="S9" s="212">
        <v>34.96</v>
      </c>
      <c r="T9" s="211"/>
      <c r="U9" s="211"/>
      <c r="V9" s="211"/>
      <c r="W9" s="211"/>
      <c r="X9" s="211"/>
      <c r="Y9" s="211"/>
      <c r="Z9" s="211" t="s">
        <v>204</v>
      </c>
      <c r="AA9" s="211" t="s">
        <v>63</v>
      </c>
      <c r="AB9" s="211" t="s">
        <v>164</v>
      </c>
      <c r="AC9" s="211" t="s">
        <v>248</v>
      </c>
      <c r="AD9" s="211" t="s">
        <v>187</v>
      </c>
      <c r="AE9" s="211">
        <v>4</v>
      </c>
      <c r="AF9" s="211" t="s">
        <v>202</v>
      </c>
      <c r="AG9" s="211">
        <v>12</v>
      </c>
      <c r="AH9" s="211">
        <v>5200</v>
      </c>
      <c r="AI9" s="211">
        <v>5200</v>
      </c>
      <c r="AJ9" s="211">
        <v>572</v>
      </c>
      <c r="AK9" s="212">
        <v>0.31697095439599998</v>
      </c>
      <c r="AL9" s="213">
        <v>0</v>
      </c>
      <c r="AM9" s="214">
        <f t="shared" si="0"/>
        <v>0</v>
      </c>
      <c r="AN9" s="214">
        <v>0</v>
      </c>
      <c r="AO9" s="214">
        <v>0</v>
      </c>
      <c r="AP9" s="214">
        <f t="shared" si="1"/>
        <v>0</v>
      </c>
      <c r="AQ9" s="214">
        <f t="shared" si="2"/>
        <v>0</v>
      </c>
      <c r="AR9" s="213">
        <v>0.99</v>
      </c>
      <c r="AS9" s="213">
        <v>0.98</v>
      </c>
      <c r="AT9" s="214">
        <f t="shared" si="3"/>
        <v>0</v>
      </c>
      <c r="AU9" s="214">
        <f t="shared" si="4"/>
        <v>0</v>
      </c>
    </row>
    <row r="10" spans="1:47" s="210" customFormat="1">
      <c r="A10" s="211">
        <v>47</v>
      </c>
      <c r="B10" s="211" t="s">
        <v>208</v>
      </c>
      <c r="C10" s="211" t="s">
        <v>249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136</v>
      </c>
      <c r="J10" s="211" t="s">
        <v>57</v>
      </c>
      <c r="K10" s="211">
        <v>0</v>
      </c>
      <c r="L10" s="211">
        <v>0</v>
      </c>
      <c r="M10" s="212">
        <v>81.296009999999995</v>
      </c>
      <c r="N10" s="212">
        <v>28.85867</v>
      </c>
      <c r="O10" s="211" t="s">
        <v>109</v>
      </c>
      <c r="P10" s="211"/>
      <c r="Q10" s="211" t="s">
        <v>249</v>
      </c>
      <c r="R10" s="212">
        <v>34.96</v>
      </c>
      <c r="S10" s="212">
        <v>34.96</v>
      </c>
      <c r="T10" s="211"/>
      <c r="U10" s="211"/>
      <c r="V10" s="211"/>
      <c r="W10" s="211"/>
      <c r="X10" s="211"/>
      <c r="Y10" s="211"/>
      <c r="Z10" s="211" t="s">
        <v>204</v>
      </c>
      <c r="AA10" s="211" t="s">
        <v>63</v>
      </c>
      <c r="AB10" s="211" t="s">
        <v>164</v>
      </c>
      <c r="AC10" s="211" t="s">
        <v>248</v>
      </c>
      <c r="AD10" s="211" t="s">
        <v>187</v>
      </c>
      <c r="AE10" s="211">
        <v>4</v>
      </c>
      <c r="AF10" s="211" t="s">
        <v>201</v>
      </c>
      <c r="AG10" s="211">
        <v>13</v>
      </c>
      <c r="AH10" s="211">
        <v>6410</v>
      </c>
      <c r="AI10" s="211">
        <v>2120</v>
      </c>
      <c r="AJ10" s="211">
        <v>573</v>
      </c>
      <c r="AK10" s="212">
        <v>2.0944704076299998</v>
      </c>
      <c r="AL10" s="213">
        <v>0.83</v>
      </c>
      <c r="AM10" s="214">
        <f t="shared" si="0"/>
        <v>1.7384104383328998</v>
      </c>
      <c r="AN10" s="214">
        <v>2.0699999999999998</v>
      </c>
      <c r="AO10" s="214">
        <v>0.08</v>
      </c>
      <c r="AP10" s="214">
        <f t="shared" si="1"/>
        <v>3.5985096073491021</v>
      </c>
      <c r="AQ10" s="214">
        <f t="shared" si="2"/>
        <v>0.13907283506663198</v>
      </c>
      <c r="AR10" s="213">
        <v>0.99</v>
      </c>
      <c r="AS10" s="213">
        <v>0.98</v>
      </c>
      <c r="AT10" s="214">
        <f t="shared" si="3"/>
        <v>3.562524511275611</v>
      </c>
      <c r="AU10" s="214">
        <f t="shared" si="4"/>
        <v>0.13629137836529934</v>
      </c>
    </row>
    <row r="11" spans="1:47" s="210" customFormat="1">
      <c r="A11" s="211">
        <v>47</v>
      </c>
      <c r="B11" s="211" t="s">
        <v>208</v>
      </c>
      <c r="C11" s="211" t="s">
        <v>249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136</v>
      </c>
      <c r="J11" s="211" t="s">
        <v>57</v>
      </c>
      <c r="K11" s="211">
        <v>0</v>
      </c>
      <c r="L11" s="211">
        <v>0</v>
      </c>
      <c r="M11" s="212">
        <v>81.296009999999995</v>
      </c>
      <c r="N11" s="212">
        <v>28.85867</v>
      </c>
      <c r="O11" s="211" t="s">
        <v>109</v>
      </c>
      <c r="P11" s="211"/>
      <c r="Q11" s="211" t="s">
        <v>249</v>
      </c>
      <c r="R11" s="212">
        <v>34.96</v>
      </c>
      <c r="S11" s="212">
        <v>34.96</v>
      </c>
      <c r="T11" s="211"/>
      <c r="U11" s="211"/>
      <c r="V11" s="211"/>
      <c r="W11" s="211"/>
      <c r="X11" s="211"/>
      <c r="Y11" s="211"/>
      <c r="Z11" s="211" t="s">
        <v>204</v>
      </c>
      <c r="AA11" s="211" t="s">
        <v>63</v>
      </c>
      <c r="AB11" s="211" t="s">
        <v>164</v>
      </c>
      <c r="AC11" s="211" t="s">
        <v>248</v>
      </c>
      <c r="AD11" s="211" t="s">
        <v>187</v>
      </c>
      <c r="AE11" s="211">
        <v>4</v>
      </c>
      <c r="AF11" s="211" t="s">
        <v>201</v>
      </c>
      <c r="AG11" s="211">
        <v>13</v>
      </c>
      <c r="AH11" s="211">
        <v>6410</v>
      </c>
      <c r="AI11" s="211">
        <v>2120</v>
      </c>
      <c r="AJ11" s="211">
        <v>573</v>
      </c>
      <c r="AK11" s="212">
        <v>2.1552604827199999E-2</v>
      </c>
      <c r="AL11" s="213">
        <v>0.83</v>
      </c>
      <c r="AM11" s="214">
        <f t="shared" si="0"/>
        <v>1.7888662006576E-2</v>
      </c>
      <c r="AN11" s="214">
        <v>2.0699999999999998</v>
      </c>
      <c r="AO11" s="214">
        <v>0.08</v>
      </c>
      <c r="AP11" s="214">
        <f t="shared" si="1"/>
        <v>3.7029530353612318E-2</v>
      </c>
      <c r="AQ11" s="214">
        <f t="shared" si="2"/>
        <v>1.43109296052608E-3</v>
      </c>
      <c r="AR11" s="213">
        <v>0.99</v>
      </c>
      <c r="AS11" s="213">
        <v>0.98</v>
      </c>
      <c r="AT11" s="214">
        <f t="shared" si="3"/>
        <v>3.6659235050076192E-2</v>
      </c>
      <c r="AU11" s="214">
        <f t="shared" si="4"/>
        <v>1.4024711013155583E-3</v>
      </c>
    </row>
    <row r="12" spans="1:47" s="210" customFormat="1">
      <c r="A12" s="211">
        <v>47</v>
      </c>
      <c r="B12" s="211" t="s">
        <v>208</v>
      </c>
      <c r="C12" s="211" t="s">
        <v>249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136</v>
      </c>
      <c r="J12" s="211" t="s">
        <v>57</v>
      </c>
      <c r="K12" s="211">
        <v>0</v>
      </c>
      <c r="L12" s="211">
        <v>0</v>
      </c>
      <c r="M12" s="212">
        <v>81.296009999999995</v>
      </c>
      <c r="N12" s="212">
        <v>28.85867</v>
      </c>
      <c r="O12" s="211" t="s">
        <v>109</v>
      </c>
      <c r="P12" s="211"/>
      <c r="Q12" s="211" t="s">
        <v>249</v>
      </c>
      <c r="R12" s="212">
        <v>34.96</v>
      </c>
      <c r="S12" s="212">
        <v>34.96</v>
      </c>
      <c r="T12" s="211"/>
      <c r="U12" s="211"/>
      <c r="V12" s="211"/>
      <c r="W12" s="211"/>
      <c r="X12" s="211"/>
      <c r="Y12" s="211"/>
      <c r="Z12" s="211" t="s">
        <v>204</v>
      </c>
      <c r="AA12" s="211" t="s">
        <v>63</v>
      </c>
      <c r="AB12" s="211" t="s">
        <v>164</v>
      </c>
      <c r="AC12" s="211" t="s">
        <v>248</v>
      </c>
      <c r="AD12" s="211" t="s">
        <v>187</v>
      </c>
      <c r="AE12" s="211">
        <v>4</v>
      </c>
      <c r="AF12" s="211" t="s">
        <v>201</v>
      </c>
      <c r="AG12" s="211">
        <v>13</v>
      </c>
      <c r="AH12" s="211">
        <v>6460</v>
      </c>
      <c r="AI12" s="211">
        <v>6460</v>
      </c>
      <c r="AJ12" s="211">
        <v>573</v>
      </c>
      <c r="AK12" s="212">
        <v>2.5895548367299998E-4</v>
      </c>
      <c r="AL12" s="213">
        <v>0.83</v>
      </c>
      <c r="AM12" s="214">
        <f t="shared" si="0"/>
        <v>2.1493305144858999E-4</v>
      </c>
      <c r="AN12" s="214">
        <v>2.0699999999999998</v>
      </c>
      <c r="AO12" s="214">
        <v>0.08</v>
      </c>
      <c r="AP12" s="214">
        <f t="shared" si="1"/>
        <v>4.4491141649858121E-4</v>
      </c>
      <c r="AQ12" s="214">
        <f t="shared" si="2"/>
        <v>1.7194644115887199E-5</v>
      </c>
      <c r="AR12" s="213">
        <v>0.99</v>
      </c>
      <c r="AS12" s="213">
        <v>0.98</v>
      </c>
      <c r="AT12" s="214">
        <f t="shared" si="3"/>
        <v>4.4046230233359541E-4</v>
      </c>
      <c r="AU12" s="214">
        <f t="shared" si="4"/>
        <v>1.6850751233569454E-5</v>
      </c>
    </row>
    <row r="13" spans="1:47" s="210" customFormat="1">
      <c r="A13" s="211">
        <v>47</v>
      </c>
      <c r="B13" s="211" t="s">
        <v>208</v>
      </c>
      <c r="C13" s="211" t="s">
        <v>249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136</v>
      </c>
      <c r="J13" s="211" t="s">
        <v>57</v>
      </c>
      <c r="K13" s="211">
        <v>0</v>
      </c>
      <c r="L13" s="211">
        <v>0</v>
      </c>
      <c r="M13" s="212">
        <v>81.296009999999995</v>
      </c>
      <c r="N13" s="212">
        <v>28.85867</v>
      </c>
      <c r="O13" s="211" t="s">
        <v>109</v>
      </c>
      <c r="P13" s="211"/>
      <c r="Q13" s="211" t="s">
        <v>249</v>
      </c>
      <c r="R13" s="212">
        <v>34.96</v>
      </c>
      <c r="S13" s="212">
        <v>34.96</v>
      </c>
      <c r="T13" s="211"/>
      <c r="U13" s="211"/>
      <c r="V13" s="211"/>
      <c r="W13" s="211"/>
      <c r="X13" s="211"/>
      <c r="Y13" s="211"/>
      <c r="Z13" s="211" t="s">
        <v>204</v>
      </c>
      <c r="AA13" s="211" t="s">
        <v>63</v>
      </c>
      <c r="AB13" s="211" t="s">
        <v>164</v>
      </c>
      <c r="AC13" s="211" t="s">
        <v>248</v>
      </c>
      <c r="AD13" s="211" t="s">
        <v>187</v>
      </c>
      <c r="AE13" s="211">
        <v>4</v>
      </c>
      <c r="AF13" s="211" t="s">
        <v>161</v>
      </c>
      <c r="AG13" s="211">
        <v>4</v>
      </c>
      <c r="AH13" s="211">
        <v>8140</v>
      </c>
      <c r="AI13" s="211">
        <v>8140</v>
      </c>
      <c r="AJ13" s="211">
        <v>564</v>
      </c>
      <c r="AK13" s="212">
        <v>8.0137852288900007</v>
      </c>
      <c r="AL13" s="213">
        <v>1</v>
      </c>
      <c r="AM13" s="214">
        <f t="shared" si="0"/>
        <v>8.0137852288900007</v>
      </c>
      <c r="AN13" s="214">
        <v>11.39</v>
      </c>
      <c r="AO13" s="214">
        <v>1.78</v>
      </c>
      <c r="AP13" s="214">
        <f t="shared" si="1"/>
        <v>91.277013757057105</v>
      </c>
      <c r="AQ13" s="214">
        <f t="shared" si="2"/>
        <v>14.264537707424202</v>
      </c>
      <c r="AR13" s="213">
        <v>0.99</v>
      </c>
      <c r="AS13" s="213">
        <v>0.98</v>
      </c>
      <c r="AT13" s="214">
        <f t="shared" si="3"/>
        <v>90.36424361948653</v>
      </c>
      <c r="AU13" s="214">
        <f t="shared" si="4"/>
        <v>13.979246953275718</v>
      </c>
    </row>
    <row r="14" spans="1:47">
      <c r="AK14" s="212">
        <f>SUM(AK2:AK13)</f>
        <v>34.955464554767879</v>
      </c>
      <c r="AM14" s="214">
        <f>SUM(AM2:AM13)</f>
        <v>32.203361684737956</v>
      </c>
      <c r="AT14" s="214">
        <f>SUM(AT2:AT13)</f>
        <v>253.42930091614443</v>
      </c>
      <c r="AU14" s="214">
        <f>SUM(AU2:AU13)</f>
        <v>36.368181121090593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U43"/>
  <sheetViews>
    <sheetView topLeftCell="X1" workbookViewId="0">
      <pane ySplit="1" topLeftCell="A20" activePane="bottomLeft" state="frozen"/>
      <selection activeCell="X1" sqref="X1"/>
      <selection pane="bottomLeft" activeCell="AU2" sqref="AU2:AU43"/>
    </sheetView>
  </sheetViews>
  <sheetFormatPr defaultRowHeight="15"/>
  <cols>
    <col min="1" max="1" width="3" bestFit="1" customWidth="1"/>
    <col min="2" max="2" width="10.85546875" bestFit="1" customWidth="1"/>
    <col min="3" max="3" width="14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1.42578125" bestFit="1" customWidth="1"/>
    <col min="16" max="17" width="14.85546875" bestFit="1" customWidth="1"/>
    <col min="18" max="18" width="14.7109375" bestFit="1" customWidth="1"/>
    <col min="19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9.5703125" bestFit="1" customWidth="1"/>
    <col min="40" max="40" width="11.42578125" bestFit="1" customWidth="1"/>
    <col min="41" max="41" width="11.140625" bestFit="1" customWidth="1"/>
    <col min="42" max="42" width="10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48</v>
      </c>
      <c r="B2" s="211" t="s">
        <v>200</v>
      </c>
      <c r="C2" s="211" t="s">
        <v>59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136</v>
      </c>
      <c r="J2" s="211" t="s">
        <v>57</v>
      </c>
      <c r="K2" s="211">
        <v>0</v>
      </c>
      <c r="L2" s="211">
        <v>0</v>
      </c>
      <c r="M2" s="212">
        <v>-81.286510000000007</v>
      </c>
      <c r="N2" s="212">
        <v>28.867899999999999</v>
      </c>
      <c r="O2" s="211" t="s">
        <v>109</v>
      </c>
      <c r="P2" s="211" t="s">
        <v>59</v>
      </c>
      <c r="Q2" s="211" t="s">
        <v>59</v>
      </c>
      <c r="R2" s="212">
        <v>14.3</v>
      </c>
      <c r="S2" s="212">
        <v>8</v>
      </c>
      <c r="T2" s="211" t="s">
        <v>61</v>
      </c>
      <c r="U2" s="211"/>
      <c r="V2" s="211"/>
      <c r="W2" s="211"/>
      <c r="X2" s="211"/>
      <c r="Y2" s="211"/>
      <c r="Z2" s="211" t="s">
        <v>196</v>
      </c>
      <c r="AA2" s="211" t="s">
        <v>63</v>
      </c>
      <c r="AB2" s="211" t="s">
        <v>164</v>
      </c>
      <c r="AC2" s="211" t="s">
        <v>250</v>
      </c>
      <c r="AD2" s="211" t="s">
        <v>187</v>
      </c>
      <c r="AE2" s="211">
        <v>4</v>
      </c>
      <c r="AF2" s="211" t="s">
        <v>202</v>
      </c>
      <c r="AG2" s="211">
        <v>12</v>
      </c>
      <c r="AH2" s="211">
        <v>5100</v>
      </c>
      <c r="AI2" s="211">
        <v>5100</v>
      </c>
      <c r="AJ2" s="211">
        <v>572</v>
      </c>
      <c r="AK2" s="212">
        <v>1.16954011847E-6</v>
      </c>
      <c r="AL2" s="213">
        <v>0</v>
      </c>
      <c r="AM2" s="214">
        <f>AK2*AL2</f>
        <v>0</v>
      </c>
      <c r="AN2" s="214">
        <v>0</v>
      </c>
      <c r="AO2" s="214">
        <v>0</v>
      </c>
      <c r="AP2" s="214">
        <f>AM2*AN2</f>
        <v>0</v>
      </c>
      <c r="AQ2" s="214">
        <f>AM2*AO2</f>
        <v>0</v>
      </c>
      <c r="AR2" s="213">
        <v>0.99</v>
      </c>
      <c r="AS2" s="213">
        <v>0.98</v>
      </c>
      <c r="AT2" s="214">
        <f>AP2*AR2</f>
        <v>0</v>
      </c>
      <c r="AU2" s="214">
        <f>AQ2*AS2</f>
        <v>0</v>
      </c>
    </row>
    <row r="3" spans="1:47" s="210" customFormat="1">
      <c r="A3" s="211">
        <v>48</v>
      </c>
      <c r="B3" s="211" t="s">
        <v>200</v>
      </c>
      <c r="C3" s="211" t="s">
        <v>59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136</v>
      </c>
      <c r="J3" s="211" t="s">
        <v>57</v>
      </c>
      <c r="K3" s="211">
        <v>0</v>
      </c>
      <c r="L3" s="211">
        <v>0</v>
      </c>
      <c r="M3" s="212">
        <v>-81.286510000000007</v>
      </c>
      <c r="N3" s="212">
        <v>28.867899999999999</v>
      </c>
      <c r="O3" s="211" t="s">
        <v>109</v>
      </c>
      <c r="P3" s="211" t="s">
        <v>59</v>
      </c>
      <c r="Q3" s="211" t="s">
        <v>59</v>
      </c>
      <c r="R3" s="212">
        <v>14.3</v>
      </c>
      <c r="S3" s="212">
        <v>8</v>
      </c>
      <c r="T3" s="211" t="s">
        <v>61</v>
      </c>
      <c r="U3" s="211"/>
      <c r="V3" s="211"/>
      <c r="W3" s="211"/>
      <c r="X3" s="211"/>
      <c r="Y3" s="211"/>
      <c r="Z3" s="211" t="s">
        <v>196</v>
      </c>
      <c r="AA3" s="211" t="s">
        <v>63</v>
      </c>
      <c r="AB3" s="211" t="s">
        <v>164</v>
      </c>
      <c r="AC3" s="211" t="s">
        <v>250</v>
      </c>
      <c r="AD3" s="211" t="s">
        <v>187</v>
      </c>
      <c r="AE3" s="211">
        <v>4</v>
      </c>
      <c r="AF3" s="211" t="s">
        <v>161</v>
      </c>
      <c r="AG3" s="211">
        <v>4</v>
      </c>
      <c r="AH3" s="211">
        <v>8140</v>
      </c>
      <c r="AI3" s="211">
        <v>8140</v>
      </c>
      <c r="AJ3" s="211">
        <v>564</v>
      </c>
      <c r="AK3" s="212">
        <v>0.19129593482400001</v>
      </c>
      <c r="AL3" s="213">
        <v>1</v>
      </c>
      <c r="AM3" s="214">
        <f t="shared" ref="AM3:AM42" si="0">AK3*AL3</f>
        <v>0.19129593482400001</v>
      </c>
      <c r="AN3" s="214">
        <v>11.39</v>
      </c>
      <c r="AO3" s="214">
        <v>1.78</v>
      </c>
      <c r="AP3" s="214">
        <f t="shared" ref="AP3:AP42" si="1">AM3*AN3</f>
        <v>2.1788606976453604</v>
      </c>
      <c r="AQ3" s="214">
        <f t="shared" ref="AQ3:AQ42" si="2">AM3*AO3</f>
        <v>0.34050676398672003</v>
      </c>
      <c r="AR3" s="213">
        <v>0.99</v>
      </c>
      <c r="AS3" s="213">
        <v>0.98</v>
      </c>
      <c r="AT3" s="214">
        <f t="shared" ref="AT3:AT42" si="3">AP3*AR3</f>
        <v>2.1570720906689069</v>
      </c>
      <c r="AU3" s="214">
        <f t="shared" ref="AU3:AU42" si="4">AQ3*AS3</f>
        <v>0.33369662870698563</v>
      </c>
    </row>
    <row r="4" spans="1:47" s="210" customFormat="1">
      <c r="A4" s="211">
        <v>48</v>
      </c>
      <c r="B4" s="211" t="s">
        <v>200</v>
      </c>
      <c r="C4" s="211" t="s">
        <v>59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136</v>
      </c>
      <c r="J4" s="211" t="s">
        <v>57</v>
      </c>
      <c r="K4" s="211">
        <v>0</v>
      </c>
      <c r="L4" s="211">
        <v>0</v>
      </c>
      <c r="M4" s="212">
        <v>-81.286510000000007</v>
      </c>
      <c r="N4" s="212">
        <v>28.867899999999999</v>
      </c>
      <c r="O4" s="211" t="s">
        <v>109</v>
      </c>
      <c r="P4" s="211" t="s">
        <v>59</v>
      </c>
      <c r="Q4" s="211" t="s">
        <v>59</v>
      </c>
      <c r="R4" s="212">
        <v>14.3</v>
      </c>
      <c r="S4" s="212">
        <v>8</v>
      </c>
      <c r="T4" s="211" t="s">
        <v>61</v>
      </c>
      <c r="U4" s="211"/>
      <c r="V4" s="211"/>
      <c r="W4" s="211"/>
      <c r="X4" s="211"/>
      <c r="Y4" s="211"/>
      <c r="Z4" s="211" t="s">
        <v>196</v>
      </c>
      <c r="AA4" s="211" t="s">
        <v>63</v>
      </c>
      <c r="AB4" s="211" t="s">
        <v>164</v>
      </c>
      <c r="AC4" s="211" t="s">
        <v>250</v>
      </c>
      <c r="AD4" s="211" t="s">
        <v>187</v>
      </c>
      <c r="AE4" s="211">
        <v>4</v>
      </c>
      <c r="AF4" s="211" t="s">
        <v>201</v>
      </c>
      <c r="AG4" s="211">
        <v>13</v>
      </c>
      <c r="AH4" s="211">
        <v>6410</v>
      </c>
      <c r="AI4" s="211">
        <v>6410</v>
      </c>
      <c r="AJ4" s="211">
        <v>573</v>
      </c>
      <c r="AK4" s="212">
        <v>0.152639510684</v>
      </c>
      <c r="AL4" s="213">
        <v>0.83</v>
      </c>
      <c r="AM4" s="214">
        <f t="shared" si="0"/>
        <v>0.12669079386772</v>
      </c>
      <c r="AN4" s="214">
        <v>2.0699999999999998</v>
      </c>
      <c r="AO4" s="214">
        <v>0.08</v>
      </c>
      <c r="AP4" s="214">
        <f t="shared" si="1"/>
        <v>0.2622499433061804</v>
      </c>
      <c r="AQ4" s="214">
        <f t="shared" si="2"/>
        <v>1.01352635094176E-2</v>
      </c>
      <c r="AR4" s="213">
        <v>0.99</v>
      </c>
      <c r="AS4" s="213">
        <v>0.98</v>
      </c>
      <c r="AT4" s="214">
        <f t="shared" si="3"/>
        <v>0.25962744387311859</v>
      </c>
      <c r="AU4" s="214">
        <f t="shared" si="4"/>
        <v>9.9325582392292486E-3</v>
      </c>
    </row>
    <row r="5" spans="1:47" s="210" customFormat="1">
      <c r="A5" s="211">
        <v>48</v>
      </c>
      <c r="B5" s="211" t="s">
        <v>200</v>
      </c>
      <c r="C5" s="211" t="s">
        <v>59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136</v>
      </c>
      <c r="J5" s="211" t="s">
        <v>57</v>
      </c>
      <c r="K5" s="211">
        <v>0</v>
      </c>
      <c r="L5" s="211">
        <v>0</v>
      </c>
      <c r="M5" s="212">
        <v>-81.286510000000007</v>
      </c>
      <c r="N5" s="212">
        <v>28.867899999999999</v>
      </c>
      <c r="O5" s="211" t="s">
        <v>109</v>
      </c>
      <c r="P5" s="211" t="s">
        <v>59</v>
      </c>
      <c r="Q5" s="211" t="s">
        <v>59</v>
      </c>
      <c r="R5" s="212">
        <v>14.3</v>
      </c>
      <c r="S5" s="212">
        <v>8</v>
      </c>
      <c r="T5" s="211" t="s">
        <v>61</v>
      </c>
      <c r="U5" s="211"/>
      <c r="V5" s="211"/>
      <c r="W5" s="211"/>
      <c r="X5" s="211"/>
      <c r="Y5" s="211"/>
      <c r="Z5" s="211" t="s">
        <v>196</v>
      </c>
      <c r="AA5" s="211" t="s">
        <v>63</v>
      </c>
      <c r="AB5" s="211" t="s">
        <v>164</v>
      </c>
      <c r="AC5" s="211" t="s">
        <v>250</v>
      </c>
      <c r="AD5" s="211" t="s">
        <v>187</v>
      </c>
      <c r="AE5" s="211">
        <v>4</v>
      </c>
      <c r="AF5" s="211" t="s">
        <v>201</v>
      </c>
      <c r="AG5" s="211">
        <v>13</v>
      </c>
      <c r="AH5" s="211">
        <v>6410</v>
      </c>
      <c r="AI5" s="211">
        <v>2120</v>
      </c>
      <c r="AJ5" s="211">
        <v>573</v>
      </c>
      <c r="AK5" s="212">
        <v>0.17148580307899999</v>
      </c>
      <c r="AL5" s="213">
        <v>0.83</v>
      </c>
      <c r="AM5" s="214">
        <f t="shared" si="0"/>
        <v>0.14233321655556999</v>
      </c>
      <c r="AN5" s="214">
        <v>2.0699999999999998</v>
      </c>
      <c r="AO5" s="214">
        <v>0.08</v>
      </c>
      <c r="AP5" s="214">
        <f t="shared" si="1"/>
        <v>0.29462975827002985</v>
      </c>
      <c r="AQ5" s="214">
        <f t="shared" si="2"/>
        <v>1.13866573244456E-2</v>
      </c>
      <c r="AR5" s="213">
        <v>0.99</v>
      </c>
      <c r="AS5" s="213">
        <v>0.98</v>
      </c>
      <c r="AT5" s="214">
        <f t="shared" si="3"/>
        <v>0.29168346068732953</v>
      </c>
      <c r="AU5" s="214">
        <f t="shared" si="4"/>
        <v>1.1158924177956688E-2</v>
      </c>
    </row>
    <row r="6" spans="1:47" s="210" customFormat="1">
      <c r="A6" s="211">
        <v>48</v>
      </c>
      <c r="B6" s="211" t="s">
        <v>200</v>
      </c>
      <c r="C6" s="211" t="s">
        <v>59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136</v>
      </c>
      <c r="J6" s="211" t="s">
        <v>57</v>
      </c>
      <c r="K6" s="211">
        <v>0</v>
      </c>
      <c r="L6" s="211">
        <v>0</v>
      </c>
      <c r="M6" s="212">
        <v>-81.286510000000007</v>
      </c>
      <c r="N6" s="212">
        <v>28.867899999999999</v>
      </c>
      <c r="O6" s="211" t="s">
        <v>109</v>
      </c>
      <c r="P6" s="211" t="s">
        <v>59</v>
      </c>
      <c r="Q6" s="211" t="s">
        <v>59</v>
      </c>
      <c r="R6" s="212">
        <v>14.3</v>
      </c>
      <c r="S6" s="212">
        <v>8</v>
      </c>
      <c r="T6" s="211" t="s">
        <v>61</v>
      </c>
      <c r="U6" s="211"/>
      <c r="V6" s="211"/>
      <c r="W6" s="211"/>
      <c r="X6" s="211"/>
      <c r="Y6" s="211"/>
      <c r="Z6" s="211" t="s">
        <v>196</v>
      </c>
      <c r="AA6" s="211" t="s">
        <v>63</v>
      </c>
      <c r="AB6" s="211" t="s">
        <v>164</v>
      </c>
      <c r="AC6" s="211" t="s">
        <v>250</v>
      </c>
      <c r="AD6" s="211" t="s">
        <v>187</v>
      </c>
      <c r="AE6" s="211">
        <v>4</v>
      </c>
      <c r="AF6" s="211" t="s">
        <v>161</v>
      </c>
      <c r="AG6" s="211">
        <v>4</v>
      </c>
      <c r="AH6" s="211">
        <v>8140</v>
      </c>
      <c r="AI6" s="211">
        <v>8140</v>
      </c>
      <c r="AJ6" s="211">
        <v>564</v>
      </c>
      <c r="AK6" s="212">
        <v>0.19185820004099999</v>
      </c>
      <c r="AL6" s="213">
        <v>1</v>
      </c>
      <c r="AM6" s="214">
        <f t="shared" si="0"/>
        <v>0.19185820004099999</v>
      </c>
      <c r="AN6" s="214">
        <v>11.39</v>
      </c>
      <c r="AO6" s="214">
        <v>1.78</v>
      </c>
      <c r="AP6" s="214">
        <f t="shared" si="1"/>
        <v>2.1852648984669898</v>
      </c>
      <c r="AQ6" s="214">
        <f t="shared" si="2"/>
        <v>0.34150759607297998</v>
      </c>
      <c r="AR6" s="213">
        <v>0.99</v>
      </c>
      <c r="AS6" s="213">
        <v>0.98</v>
      </c>
      <c r="AT6" s="214">
        <f t="shared" si="3"/>
        <v>2.1634122494823198</v>
      </c>
      <c r="AU6" s="214">
        <f t="shared" si="4"/>
        <v>0.3346774441515204</v>
      </c>
    </row>
    <row r="7" spans="1:47" s="210" customFormat="1">
      <c r="A7" s="211">
        <v>48</v>
      </c>
      <c r="B7" s="211" t="s">
        <v>200</v>
      </c>
      <c r="C7" s="211" t="s">
        <v>59</v>
      </c>
      <c r="D7" s="211" t="s">
        <v>52</v>
      </c>
      <c r="E7" s="211" t="s">
        <v>53</v>
      </c>
      <c r="F7" s="211" t="s">
        <v>54</v>
      </c>
      <c r="G7" s="211" t="s">
        <v>55</v>
      </c>
      <c r="H7" s="211"/>
      <c r="I7" s="211" t="s">
        <v>136</v>
      </c>
      <c r="J7" s="211" t="s">
        <v>57</v>
      </c>
      <c r="K7" s="211">
        <v>0</v>
      </c>
      <c r="L7" s="211">
        <v>0</v>
      </c>
      <c r="M7" s="212">
        <v>-81.286510000000007</v>
      </c>
      <c r="N7" s="212">
        <v>28.867899999999999</v>
      </c>
      <c r="O7" s="211" t="s">
        <v>109</v>
      </c>
      <c r="P7" s="211" t="s">
        <v>59</v>
      </c>
      <c r="Q7" s="211" t="s">
        <v>59</v>
      </c>
      <c r="R7" s="212">
        <v>14.3</v>
      </c>
      <c r="S7" s="212">
        <v>8</v>
      </c>
      <c r="T7" s="211" t="s">
        <v>61</v>
      </c>
      <c r="U7" s="211"/>
      <c r="V7" s="211"/>
      <c r="W7" s="211"/>
      <c r="X7" s="211"/>
      <c r="Y7" s="211"/>
      <c r="Z7" s="211" t="s">
        <v>196</v>
      </c>
      <c r="AA7" s="211" t="s">
        <v>63</v>
      </c>
      <c r="AB7" s="211" t="s">
        <v>164</v>
      </c>
      <c r="AC7" s="211" t="s">
        <v>250</v>
      </c>
      <c r="AD7" s="211" t="s">
        <v>213</v>
      </c>
      <c r="AE7" s="211">
        <v>5</v>
      </c>
      <c r="AF7" s="211" t="s">
        <v>161</v>
      </c>
      <c r="AG7" s="211">
        <v>4</v>
      </c>
      <c r="AH7" s="211">
        <v>8140</v>
      </c>
      <c r="AI7" s="211">
        <v>8140</v>
      </c>
      <c r="AJ7" s="211">
        <v>584</v>
      </c>
      <c r="AK7" s="212">
        <v>0.43185146643099998</v>
      </c>
      <c r="AL7" s="213">
        <v>1</v>
      </c>
      <c r="AM7" s="214">
        <f t="shared" si="0"/>
        <v>0.43185146643099998</v>
      </c>
      <c r="AN7" s="214">
        <v>9.3343860000000003</v>
      </c>
      <c r="AO7" s="214">
        <v>1.41794</v>
      </c>
      <c r="AP7" s="214">
        <f t="shared" si="1"/>
        <v>4.0310682823329964</v>
      </c>
      <c r="AQ7" s="214">
        <f t="shared" si="2"/>
        <v>0.61233946831117214</v>
      </c>
      <c r="AR7" s="213">
        <v>0.6</v>
      </c>
      <c r="AS7" s="213">
        <v>0.62</v>
      </c>
      <c r="AT7" s="214">
        <f t="shared" si="3"/>
        <v>2.4186409693997977</v>
      </c>
      <c r="AU7" s="214">
        <f t="shared" si="4"/>
        <v>0.37965047035292671</v>
      </c>
    </row>
    <row r="8" spans="1:47" s="210" customFormat="1">
      <c r="A8" s="211">
        <v>48</v>
      </c>
      <c r="B8" s="211" t="s">
        <v>200</v>
      </c>
      <c r="C8" s="211" t="s">
        <v>59</v>
      </c>
      <c r="D8" s="211" t="s">
        <v>52</v>
      </c>
      <c r="E8" s="211" t="s">
        <v>53</v>
      </c>
      <c r="F8" s="211" t="s">
        <v>54</v>
      </c>
      <c r="G8" s="211" t="s">
        <v>55</v>
      </c>
      <c r="H8" s="211"/>
      <c r="I8" s="211" t="s">
        <v>136</v>
      </c>
      <c r="J8" s="211" t="s">
        <v>57</v>
      </c>
      <c r="K8" s="211">
        <v>0</v>
      </c>
      <c r="L8" s="211">
        <v>0</v>
      </c>
      <c r="M8" s="212">
        <v>-81.286510000000007</v>
      </c>
      <c r="N8" s="212">
        <v>28.867899999999999</v>
      </c>
      <c r="O8" s="211" t="s">
        <v>109</v>
      </c>
      <c r="P8" s="211" t="s">
        <v>59</v>
      </c>
      <c r="Q8" s="211" t="s">
        <v>59</v>
      </c>
      <c r="R8" s="212">
        <v>14.3</v>
      </c>
      <c r="S8" s="212">
        <v>8</v>
      </c>
      <c r="T8" s="211" t="s">
        <v>61</v>
      </c>
      <c r="U8" s="211"/>
      <c r="V8" s="211"/>
      <c r="W8" s="211"/>
      <c r="X8" s="211"/>
      <c r="Y8" s="211"/>
      <c r="Z8" s="211" t="s">
        <v>196</v>
      </c>
      <c r="AA8" s="211" t="s">
        <v>63</v>
      </c>
      <c r="AB8" s="211" t="s">
        <v>164</v>
      </c>
      <c r="AC8" s="211" t="s">
        <v>250</v>
      </c>
      <c r="AD8" s="211" t="s">
        <v>187</v>
      </c>
      <c r="AE8" s="211">
        <v>4</v>
      </c>
      <c r="AF8" s="211" t="s">
        <v>161</v>
      </c>
      <c r="AG8" s="211">
        <v>4</v>
      </c>
      <c r="AH8" s="211">
        <v>1400</v>
      </c>
      <c r="AI8" s="211">
        <v>1400</v>
      </c>
      <c r="AJ8" s="211">
        <v>564</v>
      </c>
      <c r="AK8" s="212">
        <v>0.247978559072</v>
      </c>
      <c r="AL8" s="213">
        <v>1</v>
      </c>
      <c r="AM8" s="214">
        <f t="shared" si="0"/>
        <v>0.247978559072</v>
      </c>
      <c r="AN8" s="214">
        <v>11.39</v>
      </c>
      <c r="AO8" s="214">
        <v>1.78</v>
      </c>
      <c r="AP8" s="214">
        <f t="shared" si="1"/>
        <v>2.8244757878300804</v>
      </c>
      <c r="AQ8" s="214">
        <f t="shared" si="2"/>
        <v>0.44140183514816</v>
      </c>
      <c r="AR8" s="213">
        <v>0.99</v>
      </c>
      <c r="AS8" s="213">
        <v>0.98</v>
      </c>
      <c r="AT8" s="214">
        <f t="shared" si="3"/>
        <v>2.7962310299517794</v>
      </c>
      <c r="AU8" s="214">
        <f t="shared" si="4"/>
        <v>0.43257379844519678</v>
      </c>
    </row>
    <row r="9" spans="1:47" s="210" customFormat="1">
      <c r="A9" s="211">
        <v>48</v>
      </c>
      <c r="B9" s="211" t="s">
        <v>200</v>
      </c>
      <c r="C9" s="211" t="s">
        <v>59</v>
      </c>
      <c r="D9" s="211" t="s">
        <v>52</v>
      </c>
      <c r="E9" s="211" t="s">
        <v>53</v>
      </c>
      <c r="F9" s="211" t="s">
        <v>54</v>
      </c>
      <c r="G9" s="211" t="s">
        <v>55</v>
      </c>
      <c r="H9" s="211"/>
      <c r="I9" s="211" t="s">
        <v>136</v>
      </c>
      <c r="J9" s="211" t="s">
        <v>57</v>
      </c>
      <c r="K9" s="211">
        <v>0</v>
      </c>
      <c r="L9" s="211">
        <v>0</v>
      </c>
      <c r="M9" s="212">
        <v>-81.286510000000007</v>
      </c>
      <c r="N9" s="212">
        <v>28.867899999999999</v>
      </c>
      <c r="O9" s="211" t="s">
        <v>109</v>
      </c>
      <c r="P9" s="211" t="s">
        <v>59</v>
      </c>
      <c r="Q9" s="211" t="s">
        <v>59</v>
      </c>
      <c r="R9" s="212">
        <v>14.3</v>
      </c>
      <c r="S9" s="212">
        <v>8</v>
      </c>
      <c r="T9" s="211" t="s">
        <v>61</v>
      </c>
      <c r="U9" s="211"/>
      <c r="V9" s="211"/>
      <c r="W9" s="211"/>
      <c r="X9" s="211"/>
      <c r="Y9" s="211"/>
      <c r="Z9" s="211" t="s">
        <v>196</v>
      </c>
      <c r="AA9" s="211" t="s">
        <v>63</v>
      </c>
      <c r="AB9" s="211" t="s">
        <v>164</v>
      </c>
      <c r="AC9" s="211" t="s">
        <v>250</v>
      </c>
      <c r="AD9" s="211" t="s">
        <v>213</v>
      </c>
      <c r="AE9" s="211">
        <v>5</v>
      </c>
      <c r="AF9" s="211" t="s">
        <v>161</v>
      </c>
      <c r="AG9" s="211">
        <v>4</v>
      </c>
      <c r="AH9" s="211">
        <v>1400</v>
      </c>
      <c r="AI9" s="211">
        <v>1400</v>
      </c>
      <c r="AJ9" s="211">
        <v>584</v>
      </c>
      <c r="AK9" s="212">
        <v>2.18492319521E-2</v>
      </c>
      <c r="AL9" s="213">
        <v>1</v>
      </c>
      <c r="AM9" s="214">
        <f t="shared" si="0"/>
        <v>2.18492319521E-2</v>
      </c>
      <c r="AN9" s="214">
        <v>9.3343860000000003</v>
      </c>
      <c r="AO9" s="214">
        <v>1.41794</v>
      </c>
      <c r="AP9" s="214">
        <f t="shared" si="1"/>
        <v>0.20394916484443493</v>
      </c>
      <c r="AQ9" s="214">
        <f t="shared" si="2"/>
        <v>3.0980899954160673E-2</v>
      </c>
      <c r="AR9" s="213">
        <v>0.6</v>
      </c>
      <c r="AS9" s="213">
        <v>0.62</v>
      </c>
      <c r="AT9" s="214">
        <f t="shared" si="3"/>
        <v>0.12236949890666095</v>
      </c>
      <c r="AU9" s="214">
        <f t="shared" si="4"/>
        <v>1.9208157971579619E-2</v>
      </c>
    </row>
    <row r="10" spans="1:47" s="210" customFormat="1">
      <c r="A10" s="211">
        <v>48</v>
      </c>
      <c r="B10" s="211" t="s">
        <v>200</v>
      </c>
      <c r="C10" s="211" t="s">
        <v>59</v>
      </c>
      <c r="D10" s="211" t="s">
        <v>52</v>
      </c>
      <c r="E10" s="211" t="s">
        <v>53</v>
      </c>
      <c r="F10" s="211" t="s">
        <v>54</v>
      </c>
      <c r="G10" s="211" t="s">
        <v>55</v>
      </c>
      <c r="H10" s="211"/>
      <c r="I10" s="211" t="s">
        <v>136</v>
      </c>
      <c r="J10" s="211" t="s">
        <v>57</v>
      </c>
      <c r="K10" s="211">
        <v>0</v>
      </c>
      <c r="L10" s="211">
        <v>0</v>
      </c>
      <c r="M10" s="212">
        <v>-81.286510000000007</v>
      </c>
      <c r="N10" s="212">
        <v>28.867899999999999</v>
      </c>
      <c r="O10" s="211" t="s">
        <v>109</v>
      </c>
      <c r="P10" s="211" t="s">
        <v>59</v>
      </c>
      <c r="Q10" s="211" t="s">
        <v>59</v>
      </c>
      <c r="R10" s="212">
        <v>14.3</v>
      </c>
      <c r="S10" s="212">
        <v>8</v>
      </c>
      <c r="T10" s="211" t="s">
        <v>61</v>
      </c>
      <c r="U10" s="211"/>
      <c r="V10" s="211"/>
      <c r="W10" s="211"/>
      <c r="X10" s="211"/>
      <c r="Y10" s="211"/>
      <c r="Z10" s="211" t="s">
        <v>196</v>
      </c>
      <c r="AA10" s="211" t="s">
        <v>63</v>
      </c>
      <c r="AB10" s="211" t="s">
        <v>164</v>
      </c>
      <c r="AC10" s="211" t="s">
        <v>250</v>
      </c>
      <c r="AD10" s="211" t="s">
        <v>187</v>
      </c>
      <c r="AE10" s="211">
        <v>4</v>
      </c>
      <c r="AF10" s="211" t="s">
        <v>180</v>
      </c>
      <c r="AG10" s="211">
        <v>11</v>
      </c>
      <c r="AH10" s="211">
        <v>4340</v>
      </c>
      <c r="AI10" s="211">
        <v>4340</v>
      </c>
      <c r="AJ10" s="211">
        <v>571</v>
      </c>
      <c r="AK10" s="212">
        <v>2.5847956407700001E-2</v>
      </c>
      <c r="AL10" s="213">
        <v>1</v>
      </c>
      <c r="AM10" s="214">
        <f t="shared" si="0"/>
        <v>2.5847956407700001E-2</v>
      </c>
      <c r="AN10" s="214">
        <v>3.85</v>
      </c>
      <c r="AO10" s="214">
        <v>0.14000000000000001</v>
      </c>
      <c r="AP10" s="214">
        <f t="shared" si="1"/>
        <v>9.9514632169644998E-2</v>
      </c>
      <c r="AQ10" s="214">
        <f t="shared" si="2"/>
        <v>3.6187138970780004E-3</v>
      </c>
      <c r="AR10" s="213">
        <v>0.99</v>
      </c>
      <c r="AS10" s="213">
        <v>0.98</v>
      </c>
      <c r="AT10" s="214">
        <f t="shared" si="3"/>
        <v>9.8519485847948549E-2</v>
      </c>
      <c r="AU10" s="214">
        <f t="shared" si="4"/>
        <v>3.5463396191364404E-3</v>
      </c>
    </row>
    <row r="11" spans="1:47" s="210" customFormat="1">
      <c r="A11" s="211">
        <v>48</v>
      </c>
      <c r="B11" s="211" t="s">
        <v>200</v>
      </c>
      <c r="C11" s="211" t="s">
        <v>59</v>
      </c>
      <c r="D11" s="211" t="s">
        <v>52</v>
      </c>
      <c r="E11" s="211" t="s">
        <v>53</v>
      </c>
      <c r="F11" s="211" t="s">
        <v>54</v>
      </c>
      <c r="G11" s="211" t="s">
        <v>55</v>
      </c>
      <c r="H11" s="211"/>
      <c r="I11" s="211" t="s">
        <v>136</v>
      </c>
      <c r="J11" s="211" t="s">
        <v>57</v>
      </c>
      <c r="K11" s="211">
        <v>0</v>
      </c>
      <c r="L11" s="211">
        <v>0</v>
      </c>
      <c r="M11" s="212">
        <v>-81.286510000000007</v>
      </c>
      <c r="N11" s="212">
        <v>28.867899999999999</v>
      </c>
      <c r="O11" s="211" t="s">
        <v>109</v>
      </c>
      <c r="P11" s="211" t="s">
        <v>59</v>
      </c>
      <c r="Q11" s="211" t="s">
        <v>59</v>
      </c>
      <c r="R11" s="212">
        <v>14.3</v>
      </c>
      <c r="S11" s="212">
        <v>8</v>
      </c>
      <c r="T11" s="211" t="s">
        <v>61</v>
      </c>
      <c r="U11" s="211"/>
      <c r="V11" s="211"/>
      <c r="W11" s="211"/>
      <c r="X11" s="211"/>
      <c r="Y11" s="211"/>
      <c r="Z11" s="211" t="s">
        <v>196</v>
      </c>
      <c r="AA11" s="211" t="s">
        <v>63</v>
      </c>
      <c r="AB11" s="211" t="s">
        <v>164</v>
      </c>
      <c r="AC11" s="211" t="s">
        <v>250</v>
      </c>
      <c r="AD11" s="211" t="s">
        <v>213</v>
      </c>
      <c r="AE11" s="211">
        <v>5</v>
      </c>
      <c r="AF11" s="211" t="s">
        <v>180</v>
      </c>
      <c r="AG11" s="211">
        <v>11</v>
      </c>
      <c r="AH11" s="211">
        <v>4340</v>
      </c>
      <c r="AI11" s="211">
        <v>4340</v>
      </c>
      <c r="AJ11" s="211">
        <v>591</v>
      </c>
      <c r="AK11" s="212">
        <v>0.20966342186100001</v>
      </c>
      <c r="AL11" s="213">
        <v>1</v>
      </c>
      <c r="AM11" s="214">
        <f t="shared" si="0"/>
        <v>0.20966342186100001</v>
      </c>
      <c r="AN11" s="214">
        <v>2.2688229999999998</v>
      </c>
      <c r="AO11" s="214">
        <v>9.1038999999999995E-2</v>
      </c>
      <c r="AP11" s="214">
        <f t="shared" si="1"/>
        <v>0.47568919377693958</v>
      </c>
      <c r="AQ11" s="214">
        <f t="shared" si="2"/>
        <v>1.908754826280358E-2</v>
      </c>
      <c r="AR11" s="213">
        <v>0.6</v>
      </c>
      <c r="AS11" s="213">
        <v>0.62</v>
      </c>
      <c r="AT11" s="214">
        <f t="shared" si="3"/>
        <v>0.28541351626616374</v>
      </c>
      <c r="AU11" s="214">
        <f t="shared" si="4"/>
        <v>1.183427992293822E-2</v>
      </c>
    </row>
    <row r="12" spans="1:47" s="210" customFormat="1">
      <c r="A12" s="211">
        <v>48</v>
      </c>
      <c r="B12" s="211" t="s">
        <v>200</v>
      </c>
      <c r="C12" s="211" t="s">
        <v>59</v>
      </c>
      <c r="D12" s="211" t="s">
        <v>52</v>
      </c>
      <c r="E12" s="211" t="s">
        <v>53</v>
      </c>
      <c r="F12" s="211" t="s">
        <v>54</v>
      </c>
      <c r="G12" s="211" t="s">
        <v>55</v>
      </c>
      <c r="H12" s="211"/>
      <c r="I12" s="211" t="s">
        <v>136</v>
      </c>
      <c r="J12" s="211" t="s">
        <v>57</v>
      </c>
      <c r="K12" s="211">
        <v>0</v>
      </c>
      <c r="L12" s="211">
        <v>0</v>
      </c>
      <c r="M12" s="212">
        <v>-81.286510000000007</v>
      </c>
      <c r="N12" s="212">
        <v>28.867899999999999</v>
      </c>
      <c r="O12" s="211" t="s">
        <v>109</v>
      </c>
      <c r="P12" s="211" t="s">
        <v>59</v>
      </c>
      <c r="Q12" s="211" t="s">
        <v>59</v>
      </c>
      <c r="R12" s="212">
        <v>14.3</v>
      </c>
      <c r="S12" s="212">
        <v>8</v>
      </c>
      <c r="T12" s="211" t="s">
        <v>61</v>
      </c>
      <c r="U12" s="211"/>
      <c r="V12" s="211"/>
      <c r="W12" s="211"/>
      <c r="X12" s="211"/>
      <c r="Y12" s="211"/>
      <c r="Z12" s="211" t="s">
        <v>196</v>
      </c>
      <c r="AA12" s="211" t="s">
        <v>63</v>
      </c>
      <c r="AB12" s="211" t="s">
        <v>164</v>
      </c>
      <c r="AC12" s="211" t="s">
        <v>250</v>
      </c>
      <c r="AD12" s="211" t="s">
        <v>187</v>
      </c>
      <c r="AE12" s="211">
        <v>4</v>
      </c>
      <c r="AF12" s="211" t="s">
        <v>161</v>
      </c>
      <c r="AG12" s="211">
        <v>4</v>
      </c>
      <c r="AH12" s="211">
        <v>8140</v>
      </c>
      <c r="AI12" s="211">
        <v>8140</v>
      </c>
      <c r="AJ12" s="211">
        <v>564</v>
      </c>
      <c r="AK12" s="212">
        <v>0.59632296024099996</v>
      </c>
      <c r="AL12" s="213">
        <v>1</v>
      </c>
      <c r="AM12" s="214">
        <f t="shared" si="0"/>
        <v>0.59632296024099996</v>
      </c>
      <c r="AN12" s="214">
        <v>11.39</v>
      </c>
      <c r="AO12" s="214">
        <v>1.78</v>
      </c>
      <c r="AP12" s="214">
        <f t="shared" si="1"/>
        <v>6.7921185171449903</v>
      </c>
      <c r="AQ12" s="214">
        <f t="shared" si="2"/>
        <v>1.06145486922898</v>
      </c>
      <c r="AR12" s="213">
        <v>0.99</v>
      </c>
      <c r="AS12" s="213">
        <v>0.98</v>
      </c>
      <c r="AT12" s="214">
        <f t="shared" si="3"/>
        <v>6.7241973319735404</v>
      </c>
      <c r="AU12" s="214">
        <f t="shared" si="4"/>
        <v>1.0402257718444003</v>
      </c>
    </row>
    <row r="13" spans="1:47" s="210" customFormat="1">
      <c r="A13" s="211">
        <v>48</v>
      </c>
      <c r="B13" s="211" t="s">
        <v>200</v>
      </c>
      <c r="C13" s="211" t="s">
        <v>59</v>
      </c>
      <c r="D13" s="211" t="s">
        <v>52</v>
      </c>
      <c r="E13" s="211" t="s">
        <v>53</v>
      </c>
      <c r="F13" s="211" t="s">
        <v>54</v>
      </c>
      <c r="G13" s="211" t="s">
        <v>55</v>
      </c>
      <c r="H13" s="211"/>
      <c r="I13" s="211" t="s">
        <v>136</v>
      </c>
      <c r="J13" s="211" t="s">
        <v>57</v>
      </c>
      <c r="K13" s="211">
        <v>0</v>
      </c>
      <c r="L13" s="211">
        <v>0</v>
      </c>
      <c r="M13" s="212">
        <v>-81.286510000000007</v>
      </c>
      <c r="N13" s="212">
        <v>28.867899999999999</v>
      </c>
      <c r="O13" s="211" t="s">
        <v>109</v>
      </c>
      <c r="P13" s="211" t="s">
        <v>59</v>
      </c>
      <c r="Q13" s="211" t="s">
        <v>59</v>
      </c>
      <c r="R13" s="212">
        <v>14.3</v>
      </c>
      <c r="S13" s="212">
        <v>8</v>
      </c>
      <c r="T13" s="211" t="s">
        <v>61</v>
      </c>
      <c r="U13" s="211"/>
      <c r="V13" s="211"/>
      <c r="W13" s="211"/>
      <c r="X13" s="211"/>
      <c r="Y13" s="211"/>
      <c r="Z13" s="211" t="s">
        <v>196</v>
      </c>
      <c r="AA13" s="211" t="s">
        <v>63</v>
      </c>
      <c r="AB13" s="211" t="s">
        <v>164</v>
      </c>
      <c r="AC13" s="211" t="s">
        <v>250</v>
      </c>
      <c r="AD13" s="211" t="s">
        <v>187</v>
      </c>
      <c r="AE13" s="211">
        <v>4</v>
      </c>
      <c r="AF13" s="211" t="s">
        <v>161</v>
      </c>
      <c r="AG13" s="211">
        <v>4</v>
      </c>
      <c r="AH13" s="211">
        <v>1400</v>
      </c>
      <c r="AI13" s="211">
        <v>1400</v>
      </c>
      <c r="AJ13" s="211">
        <v>564</v>
      </c>
      <c r="AK13" s="212">
        <v>0.42056333446900002</v>
      </c>
      <c r="AL13" s="213">
        <v>1</v>
      </c>
      <c r="AM13" s="214">
        <f t="shared" si="0"/>
        <v>0.42056333446900002</v>
      </c>
      <c r="AN13" s="214">
        <v>11.39</v>
      </c>
      <c r="AO13" s="214">
        <v>1.78</v>
      </c>
      <c r="AP13" s="214">
        <f t="shared" si="1"/>
        <v>4.7902163796019108</v>
      </c>
      <c r="AQ13" s="214">
        <f t="shared" si="2"/>
        <v>0.74860273535482003</v>
      </c>
      <c r="AR13" s="213">
        <v>0.99</v>
      </c>
      <c r="AS13" s="213">
        <v>0.98</v>
      </c>
      <c r="AT13" s="214">
        <f t="shared" si="3"/>
        <v>4.7423142158058917</v>
      </c>
      <c r="AU13" s="214">
        <f t="shared" si="4"/>
        <v>0.73363068064772363</v>
      </c>
    </row>
    <row r="14" spans="1:47" s="210" customFormat="1">
      <c r="A14" s="211">
        <v>48</v>
      </c>
      <c r="B14" s="211" t="s">
        <v>200</v>
      </c>
      <c r="C14" s="211" t="s">
        <v>59</v>
      </c>
      <c r="D14" s="211" t="s">
        <v>52</v>
      </c>
      <c r="E14" s="211" t="s">
        <v>53</v>
      </c>
      <c r="F14" s="211" t="s">
        <v>54</v>
      </c>
      <c r="G14" s="211" t="s">
        <v>55</v>
      </c>
      <c r="H14" s="211"/>
      <c r="I14" s="211" t="s">
        <v>136</v>
      </c>
      <c r="J14" s="211" t="s">
        <v>57</v>
      </c>
      <c r="K14" s="211">
        <v>0</v>
      </c>
      <c r="L14" s="211">
        <v>0</v>
      </c>
      <c r="M14" s="212">
        <v>-81.286510000000007</v>
      </c>
      <c r="N14" s="212">
        <v>28.867899999999999</v>
      </c>
      <c r="O14" s="211" t="s">
        <v>109</v>
      </c>
      <c r="P14" s="211" t="s">
        <v>59</v>
      </c>
      <c r="Q14" s="211" t="s">
        <v>59</v>
      </c>
      <c r="R14" s="212">
        <v>14.3</v>
      </c>
      <c r="S14" s="212">
        <v>8</v>
      </c>
      <c r="T14" s="211" t="s">
        <v>61</v>
      </c>
      <c r="U14" s="211"/>
      <c r="V14" s="211"/>
      <c r="W14" s="211"/>
      <c r="X14" s="211"/>
      <c r="Y14" s="211"/>
      <c r="Z14" s="211" t="s">
        <v>196</v>
      </c>
      <c r="AA14" s="211" t="s">
        <v>63</v>
      </c>
      <c r="AB14" s="211" t="s">
        <v>164</v>
      </c>
      <c r="AC14" s="211" t="s">
        <v>250</v>
      </c>
      <c r="AD14" s="211" t="s">
        <v>187</v>
      </c>
      <c r="AE14" s="211">
        <v>4</v>
      </c>
      <c r="AF14" s="211" t="s">
        <v>180</v>
      </c>
      <c r="AG14" s="211">
        <v>11</v>
      </c>
      <c r="AH14" s="211">
        <v>4340</v>
      </c>
      <c r="AI14" s="211">
        <v>4340</v>
      </c>
      <c r="AJ14" s="211">
        <v>571</v>
      </c>
      <c r="AK14" s="212">
        <v>0.35029575241400002</v>
      </c>
      <c r="AL14" s="213">
        <v>1</v>
      </c>
      <c r="AM14" s="214">
        <f t="shared" si="0"/>
        <v>0.35029575241400002</v>
      </c>
      <c r="AN14" s="214">
        <v>3.85</v>
      </c>
      <c r="AO14" s="214">
        <v>0.14000000000000001</v>
      </c>
      <c r="AP14" s="214">
        <f t="shared" si="1"/>
        <v>1.3486386467939</v>
      </c>
      <c r="AQ14" s="214">
        <f t="shared" si="2"/>
        <v>4.904140533796001E-2</v>
      </c>
      <c r="AR14" s="213">
        <v>0.99</v>
      </c>
      <c r="AS14" s="213">
        <v>0.98</v>
      </c>
      <c r="AT14" s="214">
        <f t="shared" si="3"/>
        <v>1.3351522603259609</v>
      </c>
      <c r="AU14" s="214">
        <f t="shared" si="4"/>
        <v>4.8060577231200809E-2</v>
      </c>
    </row>
    <row r="15" spans="1:47" s="210" customFormat="1">
      <c r="A15" s="211">
        <v>48</v>
      </c>
      <c r="B15" s="211" t="s">
        <v>200</v>
      </c>
      <c r="C15" s="211" t="s">
        <v>59</v>
      </c>
      <c r="D15" s="211" t="s">
        <v>52</v>
      </c>
      <c r="E15" s="211" t="s">
        <v>53</v>
      </c>
      <c r="F15" s="211" t="s">
        <v>54</v>
      </c>
      <c r="G15" s="211" t="s">
        <v>55</v>
      </c>
      <c r="H15" s="211"/>
      <c r="I15" s="211" t="s">
        <v>136</v>
      </c>
      <c r="J15" s="211" t="s">
        <v>57</v>
      </c>
      <c r="K15" s="211">
        <v>0</v>
      </c>
      <c r="L15" s="211">
        <v>0</v>
      </c>
      <c r="M15" s="212">
        <v>-81.286510000000007</v>
      </c>
      <c r="N15" s="212">
        <v>28.867899999999999</v>
      </c>
      <c r="O15" s="211" t="s">
        <v>109</v>
      </c>
      <c r="P15" s="211" t="s">
        <v>59</v>
      </c>
      <c r="Q15" s="211" t="s">
        <v>59</v>
      </c>
      <c r="R15" s="212">
        <v>14.3</v>
      </c>
      <c r="S15" s="212">
        <v>8</v>
      </c>
      <c r="T15" s="211" t="s">
        <v>61</v>
      </c>
      <c r="U15" s="211"/>
      <c r="V15" s="211"/>
      <c r="W15" s="211"/>
      <c r="X15" s="211"/>
      <c r="Y15" s="211"/>
      <c r="Z15" s="211" t="s">
        <v>196</v>
      </c>
      <c r="AA15" s="211" t="s">
        <v>63</v>
      </c>
      <c r="AB15" s="211" t="s">
        <v>164</v>
      </c>
      <c r="AC15" s="211" t="s">
        <v>250</v>
      </c>
      <c r="AD15" s="211" t="s">
        <v>213</v>
      </c>
      <c r="AE15" s="211">
        <v>5</v>
      </c>
      <c r="AF15" s="211" t="s">
        <v>180</v>
      </c>
      <c r="AG15" s="211">
        <v>11</v>
      </c>
      <c r="AH15" s="211">
        <v>4340</v>
      </c>
      <c r="AI15" s="211">
        <v>4340</v>
      </c>
      <c r="AJ15" s="211">
        <v>591</v>
      </c>
      <c r="AK15" s="212">
        <v>5.9348913968600003E-5</v>
      </c>
      <c r="AL15" s="213">
        <v>1</v>
      </c>
      <c r="AM15" s="214">
        <f t="shared" si="0"/>
        <v>5.9348913968600003E-5</v>
      </c>
      <c r="AN15" s="214">
        <v>2.2688229999999998</v>
      </c>
      <c r="AO15" s="214">
        <v>9.1038999999999995E-2</v>
      </c>
      <c r="AP15" s="214">
        <f t="shared" si="1"/>
        <v>1.3465218103698095E-4</v>
      </c>
      <c r="AQ15" s="214">
        <f t="shared" si="2"/>
        <v>5.4030657787873757E-6</v>
      </c>
      <c r="AR15" s="213">
        <v>0.6</v>
      </c>
      <c r="AS15" s="213">
        <v>0.62</v>
      </c>
      <c r="AT15" s="214">
        <f t="shared" si="3"/>
        <v>8.0791308622188562E-5</v>
      </c>
      <c r="AU15" s="214">
        <f t="shared" si="4"/>
        <v>3.349900782848173E-6</v>
      </c>
    </row>
    <row r="16" spans="1:47" s="210" customFormat="1">
      <c r="A16" s="211">
        <v>48</v>
      </c>
      <c r="B16" s="211" t="s">
        <v>200</v>
      </c>
      <c r="C16" s="211" t="s">
        <v>59</v>
      </c>
      <c r="D16" s="211" t="s">
        <v>52</v>
      </c>
      <c r="E16" s="211" t="s">
        <v>53</v>
      </c>
      <c r="F16" s="211" t="s">
        <v>54</v>
      </c>
      <c r="G16" s="211" t="s">
        <v>55</v>
      </c>
      <c r="H16" s="211"/>
      <c r="I16" s="211" t="s">
        <v>136</v>
      </c>
      <c r="J16" s="211" t="s">
        <v>57</v>
      </c>
      <c r="K16" s="211">
        <v>0</v>
      </c>
      <c r="L16" s="211">
        <v>0</v>
      </c>
      <c r="M16" s="212">
        <v>-81.286510000000007</v>
      </c>
      <c r="N16" s="212">
        <v>28.867899999999999</v>
      </c>
      <c r="O16" s="211" t="s">
        <v>109</v>
      </c>
      <c r="P16" s="211" t="s">
        <v>59</v>
      </c>
      <c r="Q16" s="211" t="s">
        <v>59</v>
      </c>
      <c r="R16" s="212">
        <v>14.3</v>
      </c>
      <c r="S16" s="212">
        <v>8</v>
      </c>
      <c r="T16" s="211" t="s">
        <v>61</v>
      </c>
      <c r="U16" s="211"/>
      <c r="V16" s="211"/>
      <c r="W16" s="211"/>
      <c r="X16" s="211"/>
      <c r="Y16" s="211"/>
      <c r="Z16" s="211" t="s">
        <v>196</v>
      </c>
      <c r="AA16" s="211" t="s">
        <v>63</v>
      </c>
      <c r="AB16" s="211" t="s">
        <v>164</v>
      </c>
      <c r="AC16" s="211" t="s">
        <v>250</v>
      </c>
      <c r="AD16" s="211" t="s">
        <v>187</v>
      </c>
      <c r="AE16" s="211">
        <v>4</v>
      </c>
      <c r="AF16" s="211" t="s">
        <v>201</v>
      </c>
      <c r="AG16" s="211">
        <v>13</v>
      </c>
      <c r="AH16" s="211">
        <v>6410</v>
      </c>
      <c r="AI16" s="211">
        <v>6410</v>
      </c>
      <c r="AJ16" s="211">
        <v>573</v>
      </c>
      <c r="AK16" s="212">
        <v>0.101665290437</v>
      </c>
      <c r="AL16" s="213">
        <v>0.83</v>
      </c>
      <c r="AM16" s="214">
        <f t="shared" si="0"/>
        <v>8.4382191062709999E-2</v>
      </c>
      <c r="AN16" s="214">
        <v>2.0699999999999998</v>
      </c>
      <c r="AO16" s="214">
        <v>0.08</v>
      </c>
      <c r="AP16" s="214">
        <f t="shared" si="1"/>
        <v>0.17467113549980967</v>
      </c>
      <c r="AQ16" s="214">
        <f t="shared" si="2"/>
        <v>6.7505752850168001E-3</v>
      </c>
      <c r="AR16" s="213">
        <v>0.99</v>
      </c>
      <c r="AS16" s="213">
        <v>0.98</v>
      </c>
      <c r="AT16" s="214">
        <f t="shared" si="3"/>
        <v>0.17292442414481157</v>
      </c>
      <c r="AU16" s="214">
        <f t="shared" si="4"/>
        <v>6.6155637793164643E-3</v>
      </c>
    </row>
    <row r="17" spans="1:47" s="210" customFormat="1">
      <c r="A17" s="211">
        <v>48</v>
      </c>
      <c r="B17" s="211" t="s">
        <v>200</v>
      </c>
      <c r="C17" s="211" t="s">
        <v>59</v>
      </c>
      <c r="D17" s="211" t="s">
        <v>52</v>
      </c>
      <c r="E17" s="211" t="s">
        <v>53</v>
      </c>
      <c r="F17" s="211" t="s">
        <v>54</v>
      </c>
      <c r="G17" s="211" t="s">
        <v>55</v>
      </c>
      <c r="H17" s="211"/>
      <c r="I17" s="211" t="s">
        <v>136</v>
      </c>
      <c r="J17" s="211" t="s">
        <v>57</v>
      </c>
      <c r="K17" s="211">
        <v>0</v>
      </c>
      <c r="L17" s="211">
        <v>0</v>
      </c>
      <c r="M17" s="212">
        <v>-81.286510000000007</v>
      </c>
      <c r="N17" s="212">
        <v>28.867899999999999</v>
      </c>
      <c r="O17" s="211" t="s">
        <v>109</v>
      </c>
      <c r="P17" s="211" t="s">
        <v>59</v>
      </c>
      <c r="Q17" s="211" t="s">
        <v>59</v>
      </c>
      <c r="R17" s="212">
        <v>14.3</v>
      </c>
      <c r="S17" s="212">
        <v>8</v>
      </c>
      <c r="T17" s="211" t="s">
        <v>61</v>
      </c>
      <c r="U17" s="211"/>
      <c r="V17" s="211"/>
      <c r="W17" s="211"/>
      <c r="X17" s="211"/>
      <c r="Y17" s="211"/>
      <c r="Z17" s="211" t="s">
        <v>196</v>
      </c>
      <c r="AA17" s="211" t="s">
        <v>63</v>
      </c>
      <c r="AB17" s="211" t="s">
        <v>164</v>
      </c>
      <c r="AC17" s="211" t="s">
        <v>250</v>
      </c>
      <c r="AD17" s="211" t="s">
        <v>187</v>
      </c>
      <c r="AE17" s="211">
        <v>4</v>
      </c>
      <c r="AF17" s="211" t="s">
        <v>161</v>
      </c>
      <c r="AG17" s="211">
        <v>4</v>
      </c>
      <c r="AH17" s="211">
        <v>8140</v>
      </c>
      <c r="AI17" s="211">
        <v>8140</v>
      </c>
      <c r="AJ17" s="211">
        <v>564</v>
      </c>
      <c r="AK17" s="212">
        <v>0.91289690217300001</v>
      </c>
      <c r="AL17" s="213">
        <v>1</v>
      </c>
      <c r="AM17" s="214">
        <f t="shared" si="0"/>
        <v>0.91289690217300001</v>
      </c>
      <c r="AN17" s="214">
        <v>11.39</v>
      </c>
      <c r="AO17" s="214">
        <v>1.78</v>
      </c>
      <c r="AP17" s="214">
        <f t="shared" si="1"/>
        <v>10.397895715750471</v>
      </c>
      <c r="AQ17" s="214">
        <f t="shared" si="2"/>
        <v>1.6249564858679399</v>
      </c>
      <c r="AR17" s="213">
        <v>0.99</v>
      </c>
      <c r="AS17" s="213">
        <v>0.98</v>
      </c>
      <c r="AT17" s="214">
        <f t="shared" si="3"/>
        <v>10.293916758592966</v>
      </c>
      <c r="AU17" s="214">
        <f t="shared" si="4"/>
        <v>1.592457356150581</v>
      </c>
    </row>
    <row r="18" spans="1:47" s="210" customFormat="1">
      <c r="A18" s="211">
        <v>48</v>
      </c>
      <c r="B18" s="211" t="s">
        <v>200</v>
      </c>
      <c r="C18" s="211" t="s">
        <v>59</v>
      </c>
      <c r="D18" s="211" t="s">
        <v>52</v>
      </c>
      <c r="E18" s="211" t="s">
        <v>53</v>
      </c>
      <c r="F18" s="211" t="s">
        <v>54</v>
      </c>
      <c r="G18" s="211" t="s">
        <v>55</v>
      </c>
      <c r="H18" s="211"/>
      <c r="I18" s="211" t="s">
        <v>136</v>
      </c>
      <c r="J18" s="211" t="s">
        <v>57</v>
      </c>
      <c r="K18" s="211">
        <v>0</v>
      </c>
      <c r="L18" s="211">
        <v>0</v>
      </c>
      <c r="M18" s="212">
        <v>-81.286510000000007</v>
      </c>
      <c r="N18" s="212">
        <v>28.867899999999999</v>
      </c>
      <c r="O18" s="211" t="s">
        <v>109</v>
      </c>
      <c r="P18" s="211" t="s">
        <v>59</v>
      </c>
      <c r="Q18" s="211" t="s">
        <v>59</v>
      </c>
      <c r="R18" s="212">
        <v>14.3</v>
      </c>
      <c r="S18" s="212">
        <v>8</v>
      </c>
      <c r="T18" s="211" t="s">
        <v>61</v>
      </c>
      <c r="U18" s="211"/>
      <c r="V18" s="211"/>
      <c r="W18" s="211"/>
      <c r="X18" s="211"/>
      <c r="Y18" s="211"/>
      <c r="Z18" s="211" t="s">
        <v>196</v>
      </c>
      <c r="AA18" s="211" t="s">
        <v>63</v>
      </c>
      <c r="AB18" s="211" t="s">
        <v>164</v>
      </c>
      <c r="AC18" s="211" t="s">
        <v>250</v>
      </c>
      <c r="AD18" s="211" t="s">
        <v>187</v>
      </c>
      <c r="AE18" s="211">
        <v>4</v>
      </c>
      <c r="AF18" s="211" t="s">
        <v>161</v>
      </c>
      <c r="AG18" s="211">
        <v>4</v>
      </c>
      <c r="AH18" s="211">
        <v>1400</v>
      </c>
      <c r="AI18" s="211">
        <v>1400</v>
      </c>
      <c r="AJ18" s="211">
        <v>564</v>
      </c>
      <c r="AK18" s="212">
        <v>0.53608131045999996</v>
      </c>
      <c r="AL18" s="213">
        <v>1</v>
      </c>
      <c r="AM18" s="214">
        <f t="shared" si="0"/>
        <v>0.53608131045999996</v>
      </c>
      <c r="AN18" s="214">
        <v>11.39</v>
      </c>
      <c r="AO18" s="214">
        <v>1.78</v>
      </c>
      <c r="AP18" s="214">
        <f t="shared" si="1"/>
        <v>6.1059661261393998</v>
      </c>
      <c r="AQ18" s="214">
        <f t="shared" si="2"/>
        <v>0.95422473261879992</v>
      </c>
      <c r="AR18" s="213">
        <v>0.99</v>
      </c>
      <c r="AS18" s="213">
        <v>0.98</v>
      </c>
      <c r="AT18" s="214">
        <f t="shared" si="3"/>
        <v>6.0449064648780055</v>
      </c>
      <c r="AU18" s="214">
        <f t="shared" si="4"/>
        <v>0.93514023796642387</v>
      </c>
    </row>
    <row r="19" spans="1:47" s="210" customFormat="1">
      <c r="A19" s="211">
        <v>48</v>
      </c>
      <c r="B19" s="211" t="s">
        <v>200</v>
      </c>
      <c r="C19" s="211" t="s">
        <v>59</v>
      </c>
      <c r="D19" s="211" t="s">
        <v>52</v>
      </c>
      <c r="E19" s="211" t="s">
        <v>53</v>
      </c>
      <c r="F19" s="211" t="s">
        <v>54</v>
      </c>
      <c r="G19" s="211" t="s">
        <v>55</v>
      </c>
      <c r="H19" s="211"/>
      <c r="I19" s="211" t="s">
        <v>136</v>
      </c>
      <c r="J19" s="211" t="s">
        <v>57</v>
      </c>
      <c r="K19" s="211">
        <v>0</v>
      </c>
      <c r="L19" s="211">
        <v>0</v>
      </c>
      <c r="M19" s="212">
        <v>-81.286510000000007</v>
      </c>
      <c r="N19" s="212">
        <v>28.867899999999999</v>
      </c>
      <c r="O19" s="211" t="s">
        <v>109</v>
      </c>
      <c r="P19" s="211" t="s">
        <v>59</v>
      </c>
      <c r="Q19" s="211" t="s">
        <v>59</v>
      </c>
      <c r="R19" s="212">
        <v>14.3</v>
      </c>
      <c r="S19" s="212">
        <v>8</v>
      </c>
      <c r="T19" s="211" t="s">
        <v>61</v>
      </c>
      <c r="U19" s="211"/>
      <c r="V19" s="211"/>
      <c r="W19" s="211"/>
      <c r="X19" s="211"/>
      <c r="Y19" s="211"/>
      <c r="Z19" s="211" t="s">
        <v>196</v>
      </c>
      <c r="AA19" s="211" t="s">
        <v>63</v>
      </c>
      <c r="AB19" s="211" t="s">
        <v>164</v>
      </c>
      <c r="AC19" s="211" t="s">
        <v>250</v>
      </c>
      <c r="AD19" s="211" t="s">
        <v>187</v>
      </c>
      <c r="AE19" s="211">
        <v>4</v>
      </c>
      <c r="AF19" s="211" t="s">
        <v>201</v>
      </c>
      <c r="AG19" s="211">
        <v>13</v>
      </c>
      <c r="AH19" s="211">
        <v>6410</v>
      </c>
      <c r="AI19" s="211">
        <v>6410</v>
      </c>
      <c r="AJ19" s="211">
        <v>573</v>
      </c>
      <c r="AK19" s="212">
        <v>0.54392844740000001</v>
      </c>
      <c r="AL19" s="213">
        <v>0.83</v>
      </c>
      <c r="AM19" s="214">
        <f t="shared" si="0"/>
        <v>0.451460611342</v>
      </c>
      <c r="AN19" s="214">
        <v>2.0699999999999998</v>
      </c>
      <c r="AO19" s="214">
        <v>0.08</v>
      </c>
      <c r="AP19" s="214">
        <f t="shared" si="1"/>
        <v>0.93452346547793996</v>
      </c>
      <c r="AQ19" s="214">
        <f t="shared" si="2"/>
        <v>3.611684890736E-2</v>
      </c>
      <c r="AR19" s="213">
        <v>0.99</v>
      </c>
      <c r="AS19" s="213">
        <v>0.98</v>
      </c>
      <c r="AT19" s="214">
        <f t="shared" si="3"/>
        <v>0.92517823082316053</v>
      </c>
      <c r="AU19" s="214">
        <f t="shared" si="4"/>
        <v>3.53945119292128E-2</v>
      </c>
    </row>
    <row r="20" spans="1:47" s="210" customFormat="1">
      <c r="A20" s="211">
        <v>48</v>
      </c>
      <c r="B20" s="211" t="s">
        <v>200</v>
      </c>
      <c r="C20" s="211" t="s">
        <v>59</v>
      </c>
      <c r="D20" s="211" t="s">
        <v>52</v>
      </c>
      <c r="E20" s="211" t="s">
        <v>53</v>
      </c>
      <c r="F20" s="211" t="s">
        <v>54</v>
      </c>
      <c r="G20" s="211" t="s">
        <v>55</v>
      </c>
      <c r="H20" s="211"/>
      <c r="I20" s="211" t="s">
        <v>136</v>
      </c>
      <c r="J20" s="211" t="s">
        <v>57</v>
      </c>
      <c r="K20" s="211">
        <v>0</v>
      </c>
      <c r="L20" s="211">
        <v>0</v>
      </c>
      <c r="M20" s="212">
        <v>-81.286510000000007</v>
      </c>
      <c r="N20" s="212">
        <v>28.867899999999999</v>
      </c>
      <c r="O20" s="211" t="s">
        <v>109</v>
      </c>
      <c r="P20" s="211" t="s">
        <v>59</v>
      </c>
      <c r="Q20" s="211" t="s">
        <v>59</v>
      </c>
      <c r="R20" s="212">
        <v>14.3</v>
      </c>
      <c r="S20" s="212">
        <v>8</v>
      </c>
      <c r="T20" s="211" t="s">
        <v>61</v>
      </c>
      <c r="U20" s="211"/>
      <c r="V20" s="211"/>
      <c r="W20" s="211"/>
      <c r="X20" s="211"/>
      <c r="Y20" s="211"/>
      <c r="Z20" s="211" t="s">
        <v>196</v>
      </c>
      <c r="AA20" s="211" t="s">
        <v>63</v>
      </c>
      <c r="AB20" s="211" t="s">
        <v>164</v>
      </c>
      <c r="AC20" s="211" t="s">
        <v>250</v>
      </c>
      <c r="AD20" s="211" t="s">
        <v>187</v>
      </c>
      <c r="AE20" s="211">
        <v>4</v>
      </c>
      <c r="AF20" s="211" t="s">
        <v>202</v>
      </c>
      <c r="AG20" s="211">
        <v>12</v>
      </c>
      <c r="AH20" s="211">
        <v>5100</v>
      </c>
      <c r="AI20" s="211">
        <v>5100</v>
      </c>
      <c r="AJ20" s="211">
        <v>572</v>
      </c>
      <c r="AK20" s="212">
        <v>0.301423403546</v>
      </c>
      <c r="AL20" s="213">
        <v>0</v>
      </c>
      <c r="AM20" s="214">
        <f t="shared" si="0"/>
        <v>0</v>
      </c>
      <c r="AN20" s="214">
        <v>0</v>
      </c>
      <c r="AO20" s="214">
        <v>0</v>
      </c>
      <c r="AP20" s="214">
        <f t="shared" si="1"/>
        <v>0</v>
      </c>
      <c r="AQ20" s="214">
        <f t="shared" si="2"/>
        <v>0</v>
      </c>
      <c r="AR20" s="213">
        <v>0.99</v>
      </c>
      <c r="AS20" s="213">
        <v>0.98</v>
      </c>
      <c r="AT20" s="214">
        <f t="shared" si="3"/>
        <v>0</v>
      </c>
      <c r="AU20" s="214">
        <f t="shared" si="4"/>
        <v>0</v>
      </c>
    </row>
    <row r="21" spans="1:47" s="210" customFormat="1">
      <c r="A21" s="211">
        <v>48</v>
      </c>
      <c r="B21" s="211" t="s">
        <v>200</v>
      </c>
      <c r="C21" s="211" t="s">
        <v>59</v>
      </c>
      <c r="D21" s="211" t="s">
        <v>52</v>
      </c>
      <c r="E21" s="211" t="s">
        <v>53</v>
      </c>
      <c r="F21" s="211" t="s">
        <v>54</v>
      </c>
      <c r="G21" s="211" t="s">
        <v>55</v>
      </c>
      <c r="H21" s="211"/>
      <c r="I21" s="211" t="s">
        <v>136</v>
      </c>
      <c r="J21" s="211" t="s">
        <v>57</v>
      </c>
      <c r="K21" s="211">
        <v>0</v>
      </c>
      <c r="L21" s="211">
        <v>0</v>
      </c>
      <c r="M21" s="212">
        <v>-81.286510000000007</v>
      </c>
      <c r="N21" s="212">
        <v>28.867899999999999</v>
      </c>
      <c r="O21" s="211" t="s">
        <v>109</v>
      </c>
      <c r="P21" s="211" t="s">
        <v>59</v>
      </c>
      <c r="Q21" s="211" t="s">
        <v>59</v>
      </c>
      <c r="R21" s="212">
        <v>14.3</v>
      </c>
      <c r="S21" s="212">
        <v>8</v>
      </c>
      <c r="T21" s="211" t="s">
        <v>61</v>
      </c>
      <c r="U21" s="211"/>
      <c r="V21" s="211"/>
      <c r="W21" s="211"/>
      <c r="X21" s="211"/>
      <c r="Y21" s="211"/>
      <c r="Z21" s="211" t="s">
        <v>196</v>
      </c>
      <c r="AA21" s="211" t="s">
        <v>63</v>
      </c>
      <c r="AB21" s="211" t="s">
        <v>164</v>
      </c>
      <c r="AC21" s="211" t="s">
        <v>250</v>
      </c>
      <c r="AD21" s="211" t="s">
        <v>187</v>
      </c>
      <c r="AE21" s="211">
        <v>4</v>
      </c>
      <c r="AF21" s="211" t="s">
        <v>161</v>
      </c>
      <c r="AG21" s="211">
        <v>4</v>
      </c>
      <c r="AH21" s="211">
        <v>8140</v>
      </c>
      <c r="AI21" s="211">
        <v>8140</v>
      </c>
      <c r="AJ21" s="211">
        <v>564</v>
      </c>
      <c r="AK21" s="212">
        <v>1.7303239376499999E-2</v>
      </c>
      <c r="AL21" s="213">
        <v>1</v>
      </c>
      <c r="AM21" s="214">
        <f t="shared" si="0"/>
        <v>1.7303239376499999E-2</v>
      </c>
      <c r="AN21" s="214">
        <v>11.39</v>
      </c>
      <c r="AO21" s="214">
        <v>1.78</v>
      </c>
      <c r="AP21" s="214">
        <f t="shared" si="1"/>
        <v>0.19708389649833499</v>
      </c>
      <c r="AQ21" s="214">
        <f t="shared" si="2"/>
        <v>3.0799766090169999E-2</v>
      </c>
      <c r="AR21" s="213">
        <v>0.99</v>
      </c>
      <c r="AS21" s="213">
        <v>0.98</v>
      </c>
      <c r="AT21" s="214">
        <f t="shared" si="3"/>
        <v>0.19511305753335165</v>
      </c>
      <c r="AU21" s="214">
        <f t="shared" si="4"/>
        <v>3.0183770768366598E-2</v>
      </c>
    </row>
    <row r="22" spans="1:47" s="210" customFormat="1">
      <c r="A22" s="211">
        <v>48</v>
      </c>
      <c r="B22" s="211" t="s">
        <v>200</v>
      </c>
      <c r="C22" s="211" t="s">
        <v>59</v>
      </c>
      <c r="D22" s="211" t="s">
        <v>52</v>
      </c>
      <c r="E22" s="211" t="s">
        <v>53</v>
      </c>
      <c r="F22" s="211" t="s">
        <v>54</v>
      </c>
      <c r="G22" s="211" t="s">
        <v>55</v>
      </c>
      <c r="H22" s="211"/>
      <c r="I22" s="211" t="s">
        <v>136</v>
      </c>
      <c r="J22" s="211" t="s">
        <v>57</v>
      </c>
      <c r="K22" s="211">
        <v>0</v>
      </c>
      <c r="L22" s="211">
        <v>0</v>
      </c>
      <c r="M22" s="212">
        <v>-81.286510000000007</v>
      </c>
      <c r="N22" s="212">
        <v>28.867899999999999</v>
      </c>
      <c r="O22" s="211" t="s">
        <v>109</v>
      </c>
      <c r="P22" s="211" t="s">
        <v>59</v>
      </c>
      <c r="Q22" s="211" t="s">
        <v>59</v>
      </c>
      <c r="R22" s="212">
        <v>14.3</v>
      </c>
      <c r="S22" s="212">
        <v>8</v>
      </c>
      <c r="T22" s="211" t="s">
        <v>61</v>
      </c>
      <c r="U22" s="211"/>
      <c r="V22" s="211"/>
      <c r="W22" s="211"/>
      <c r="X22" s="211"/>
      <c r="Y22" s="211"/>
      <c r="Z22" s="211" t="s">
        <v>196</v>
      </c>
      <c r="AA22" s="211" t="s">
        <v>63</v>
      </c>
      <c r="AB22" s="211" t="s">
        <v>164</v>
      </c>
      <c r="AC22" s="211" t="s">
        <v>250</v>
      </c>
      <c r="AD22" s="211" t="s">
        <v>187</v>
      </c>
      <c r="AE22" s="211">
        <v>4</v>
      </c>
      <c r="AF22" s="211" t="s">
        <v>201</v>
      </c>
      <c r="AG22" s="211">
        <v>13</v>
      </c>
      <c r="AH22" s="211">
        <v>6410</v>
      </c>
      <c r="AI22" s="211">
        <v>6410</v>
      </c>
      <c r="AJ22" s="211">
        <v>573</v>
      </c>
      <c r="AK22" s="212">
        <v>5.22761029953E-2</v>
      </c>
      <c r="AL22" s="213">
        <v>0.83</v>
      </c>
      <c r="AM22" s="214">
        <f t="shared" si="0"/>
        <v>4.3389165486098995E-2</v>
      </c>
      <c r="AN22" s="214">
        <v>2.0699999999999998</v>
      </c>
      <c r="AO22" s="214">
        <v>0.08</v>
      </c>
      <c r="AP22" s="214">
        <f t="shared" si="1"/>
        <v>8.981557255622491E-2</v>
      </c>
      <c r="AQ22" s="214">
        <f t="shared" si="2"/>
        <v>3.4711332388879198E-3</v>
      </c>
      <c r="AR22" s="213">
        <v>0.99</v>
      </c>
      <c r="AS22" s="213">
        <v>0.98</v>
      </c>
      <c r="AT22" s="214">
        <f t="shared" si="3"/>
        <v>8.8917416830662663E-2</v>
      </c>
      <c r="AU22" s="214">
        <f t="shared" si="4"/>
        <v>3.4017105741101614E-3</v>
      </c>
    </row>
    <row r="23" spans="1:47" s="210" customFormat="1">
      <c r="A23" s="211">
        <v>48</v>
      </c>
      <c r="B23" s="211" t="s">
        <v>200</v>
      </c>
      <c r="C23" s="211" t="s">
        <v>59</v>
      </c>
      <c r="D23" s="211" t="s">
        <v>52</v>
      </c>
      <c r="E23" s="211" t="s">
        <v>53</v>
      </c>
      <c r="F23" s="211" t="s">
        <v>54</v>
      </c>
      <c r="G23" s="211" t="s">
        <v>55</v>
      </c>
      <c r="H23" s="211"/>
      <c r="I23" s="211" t="s">
        <v>136</v>
      </c>
      <c r="J23" s="211" t="s">
        <v>57</v>
      </c>
      <c r="K23" s="211">
        <v>0</v>
      </c>
      <c r="L23" s="211">
        <v>0</v>
      </c>
      <c r="M23" s="212">
        <v>-81.286510000000007</v>
      </c>
      <c r="N23" s="212">
        <v>28.867899999999999</v>
      </c>
      <c r="O23" s="211" t="s">
        <v>109</v>
      </c>
      <c r="P23" s="211" t="s">
        <v>59</v>
      </c>
      <c r="Q23" s="211" t="s">
        <v>59</v>
      </c>
      <c r="R23" s="212">
        <v>14.3</v>
      </c>
      <c r="S23" s="212">
        <v>8</v>
      </c>
      <c r="T23" s="211" t="s">
        <v>61</v>
      </c>
      <c r="U23" s="211"/>
      <c r="V23" s="211"/>
      <c r="W23" s="211"/>
      <c r="X23" s="211"/>
      <c r="Y23" s="211"/>
      <c r="Z23" s="211" t="s">
        <v>196</v>
      </c>
      <c r="AA23" s="211" t="s">
        <v>63</v>
      </c>
      <c r="AB23" s="211" t="s">
        <v>164</v>
      </c>
      <c r="AC23" s="211" t="s">
        <v>250</v>
      </c>
      <c r="AD23" s="211" t="s">
        <v>187</v>
      </c>
      <c r="AE23" s="211">
        <v>4</v>
      </c>
      <c r="AF23" s="211" t="s">
        <v>201</v>
      </c>
      <c r="AG23" s="211">
        <v>13</v>
      </c>
      <c r="AH23" s="211">
        <v>6410</v>
      </c>
      <c r="AI23" s="211">
        <v>2120</v>
      </c>
      <c r="AJ23" s="211">
        <v>573</v>
      </c>
      <c r="AK23" s="212">
        <v>3.73745514621E-3</v>
      </c>
      <c r="AL23" s="213">
        <v>0.83</v>
      </c>
      <c r="AM23" s="214">
        <f t="shared" si="0"/>
        <v>3.1020877713542998E-3</v>
      </c>
      <c r="AN23" s="214">
        <v>2.0699999999999998</v>
      </c>
      <c r="AO23" s="214">
        <v>0.08</v>
      </c>
      <c r="AP23" s="214">
        <f t="shared" si="1"/>
        <v>6.4213216867033997E-3</v>
      </c>
      <c r="AQ23" s="214">
        <f t="shared" si="2"/>
        <v>2.4816702170834398E-4</v>
      </c>
      <c r="AR23" s="213">
        <v>0.99</v>
      </c>
      <c r="AS23" s="213">
        <v>0.98</v>
      </c>
      <c r="AT23" s="214">
        <f t="shared" si="3"/>
        <v>6.3571084698363653E-3</v>
      </c>
      <c r="AU23" s="214">
        <f t="shared" si="4"/>
        <v>2.432036812741771E-4</v>
      </c>
    </row>
    <row r="24" spans="1:47" s="210" customFormat="1">
      <c r="A24" s="211">
        <v>48</v>
      </c>
      <c r="B24" s="211" t="s">
        <v>200</v>
      </c>
      <c r="C24" s="211" t="s">
        <v>59</v>
      </c>
      <c r="D24" s="211" t="s">
        <v>52</v>
      </c>
      <c r="E24" s="211" t="s">
        <v>53</v>
      </c>
      <c r="F24" s="211" t="s">
        <v>54</v>
      </c>
      <c r="G24" s="211" t="s">
        <v>55</v>
      </c>
      <c r="H24" s="211"/>
      <c r="I24" s="211" t="s">
        <v>136</v>
      </c>
      <c r="J24" s="211" t="s">
        <v>57</v>
      </c>
      <c r="K24" s="211">
        <v>0</v>
      </c>
      <c r="L24" s="211">
        <v>0</v>
      </c>
      <c r="M24" s="212">
        <v>-81.286510000000007</v>
      </c>
      <c r="N24" s="212">
        <v>28.867899999999999</v>
      </c>
      <c r="O24" s="211" t="s">
        <v>109</v>
      </c>
      <c r="P24" s="211" t="s">
        <v>59</v>
      </c>
      <c r="Q24" s="211" t="s">
        <v>59</v>
      </c>
      <c r="R24" s="212">
        <v>14.3</v>
      </c>
      <c r="S24" s="212">
        <v>8</v>
      </c>
      <c r="T24" s="211" t="s">
        <v>61</v>
      </c>
      <c r="U24" s="211"/>
      <c r="V24" s="211"/>
      <c r="W24" s="211"/>
      <c r="X24" s="211"/>
      <c r="Y24" s="211"/>
      <c r="Z24" s="211" t="s">
        <v>196</v>
      </c>
      <c r="AA24" s="211" t="s">
        <v>63</v>
      </c>
      <c r="AB24" s="211" t="s">
        <v>164</v>
      </c>
      <c r="AC24" s="211" t="s">
        <v>250</v>
      </c>
      <c r="AD24" s="211" t="s">
        <v>187</v>
      </c>
      <c r="AE24" s="211">
        <v>4</v>
      </c>
      <c r="AF24" s="211" t="s">
        <v>161</v>
      </c>
      <c r="AG24" s="211">
        <v>4</v>
      </c>
      <c r="AH24" s="211">
        <v>8140</v>
      </c>
      <c r="AI24" s="211">
        <v>8140</v>
      </c>
      <c r="AJ24" s="211">
        <v>564</v>
      </c>
      <c r="AK24" s="212">
        <v>1.9118269861999999</v>
      </c>
      <c r="AL24" s="213">
        <v>1</v>
      </c>
      <c r="AM24" s="214">
        <f t="shared" si="0"/>
        <v>1.9118269861999999</v>
      </c>
      <c r="AN24" s="214">
        <v>11.39</v>
      </c>
      <c r="AO24" s="214">
        <v>1.78</v>
      </c>
      <c r="AP24" s="214">
        <f t="shared" si="1"/>
        <v>21.775709372818</v>
      </c>
      <c r="AQ24" s="214">
        <f t="shared" si="2"/>
        <v>3.4030520354360001</v>
      </c>
      <c r="AR24" s="213">
        <v>0.99</v>
      </c>
      <c r="AS24" s="213">
        <v>0.98</v>
      </c>
      <c r="AT24" s="214">
        <f t="shared" si="3"/>
        <v>21.557952279089818</v>
      </c>
      <c r="AU24" s="214">
        <f t="shared" si="4"/>
        <v>3.33499099472728</v>
      </c>
    </row>
    <row r="25" spans="1:47" s="210" customFormat="1">
      <c r="A25" s="211">
        <v>48</v>
      </c>
      <c r="B25" s="211" t="s">
        <v>200</v>
      </c>
      <c r="C25" s="211" t="s">
        <v>59</v>
      </c>
      <c r="D25" s="211" t="s">
        <v>52</v>
      </c>
      <c r="E25" s="211" t="s">
        <v>53</v>
      </c>
      <c r="F25" s="211" t="s">
        <v>54</v>
      </c>
      <c r="G25" s="211" t="s">
        <v>55</v>
      </c>
      <c r="H25" s="211"/>
      <c r="I25" s="211" t="s">
        <v>136</v>
      </c>
      <c r="J25" s="211" t="s">
        <v>57</v>
      </c>
      <c r="K25" s="211">
        <v>0</v>
      </c>
      <c r="L25" s="211">
        <v>0</v>
      </c>
      <c r="M25" s="212">
        <v>-81.286510000000007</v>
      </c>
      <c r="N25" s="212">
        <v>28.867899999999999</v>
      </c>
      <c r="O25" s="211" t="s">
        <v>109</v>
      </c>
      <c r="P25" s="211" t="s">
        <v>59</v>
      </c>
      <c r="Q25" s="211" t="s">
        <v>59</v>
      </c>
      <c r="R25" s="212">
        <v>14.3</v>
      </c>
      <c r="S25" s="212">
        <v>8</v>
      </c>
      <c r="T25" s="211" t="s">
        <v>61</v>
      </c>
      <c r="U25" s="211"/>
      <c r="V25" s="211"/>
      <c r="W25" s="211"/>
      <c r="X25" s="211"/>
      <c r="Y25" s="211"/>
      <c r="Z25" s="211" t="s">
        <v>196</v>
      </c>
      <c r="AA25" s="211" t="s">
        <v>63</v>
      </c>
      <c r="AB25" s="211" t="s">
        <v>164</v>
      </c>
      <c r="AC25" s="211" t="s">
        <v>250</v>
      </c>
      <c r="AD25" s="211" t="s">
        <v>187</v>
      </c>
      <c r="AE25" s="211">
        <v>4</v>
      </c>
      <c r="AF25" s="211" t="s">
        <v>201</v>
      </c>
      <c r="AG25" s="211">
        <v>13</v>
      </c>
      <c r="AH25" s="211">
        <v>6300</v>
      </c>
      <c r="AI25" s="211">
        <v>6300</v>
      </c>
      <c r="AJ25" s="211">
        <v>573</v>
      </c>
      <c r="AK25" s="212">
        <v>1.97724692817</v>
      </c>
      <c r="AL25" s="213">
        <v>0.83</v>
      </c>
      <c r="AM25" s="214">
        <f t="shared" si="0"/>
        <v>1.6411149503811</v>
      </c>
      <c r="AN25" s="214">
        <v>2.0699999999999998</v>
      </c>
      <c r="AO25" s="214">
        <v>0.08</v>
      </c>
      <c r="AP25" s="214">
        <f t="shared" si="1"/>
        <v>3.3971079472888768</v>
      </c>
      <c r="AQ25" s="214">
        <f t="shared" si="2"/>
        <v>0.131289196030488</v>
      </c>
      <c r="AR25" s="213">
        <v>0.99</v>
      </c>
      <c r="AS25" s="213">
        <v>0.98</v>
      </c>
      <c r="AT25" s="214">
        <f t="shared" si="3"/>
        <v>3.3631368678159879</v>
      </c>
      <c r="AU25" s="214">
        <f t="shared" si="4"/>
        <v>0.12866341210987822</v>
      </c>
    </row>
    <row r="26" spans="1:47" s="210" customFormat="1">
      <c r="A26" s="211">
        <v>48</v>
      </c>
      <c r="B26" s="211" t="s">
        <v>200</v>
      </c>
      <c r="C26" s="211" t="s">
        <v>59</v>
      </c>
      <c r="D26" s="211" t="s">
        <v>52</v>
      </c>
      <c r="E26" s="211" t="s">
        <v>53</v>
      </c>
      <c r="F26" s="211" t="s">
        <v>54</v>
      </c>
      <c r="G26" s="211" t="s">
        <v>55</v>
      </c>
      <c r="H26" s="211"/>
      <c r="I26" s="211" t="s">
        <v>136</v>
      </c>
      <c r="J26" s="211" t="s">
        <v>57</v>
      </c>
      <c r="K26" s="211">
        <v>0</v>
      </c>
      <c r="L26" s="211">
        <v>0</v>
      </c>
      <c r="M26" s="212">
        <v>-81.286510000000007</v>
      </c>
      <c r="N26" s="212">
        <v>28.867899999999999</v>
      </c>
      <c r="O26" s="211" t="s">
        <v>109</v>
      </c>
      <c r="P26" s="211" t="s">
        <v>59</v>
      </c>
      <c r="Q26" s="211" t="s">
        <v>59</v>
      </c>
      <c r="R26" s="212">
        <v>14.3</v>
      </c>
      <c r="S26" s="212">
        <v>8</v>
      </c>
      <c r="T26" s="211" t="s">
        <v>61</v>
      </c>
      <c r="U26" s="211"/>
      <c r="V26" s="211"/>
      <c r="W26" s="211"/>
      <c r="X26" s="211"/>
      <c r="Y26" s="211"/>
      <c r="Z26" s="211" t="s">
        <v>196</v>
      </c>
      <c r="AA26" s="211" t="s">
        <v>63</v>
      </c>
      <c r="AB26" s="211" t="s">
        <v>164</v>
      </c>
      <c r="AC26" s="211" t="s">
        <v>250</v>
      </c>
      <c r="AD26" s="211" t="s">
        <v>187</v>
      </c>
      <c r="AE26" s="211">
        <v>4</v>
      </c>
      <c r="AF26" s="211" t="s">
        <v>201</v>
      </c>
      <c r="AG26" s="211">
        <v>13</v>
      </c>
      <c r="AH26" s="211">
        <v>6410</v>
      </c>
      <c r="AI26" s="211">
        <v>6410</v>
      </c>
      <c r="AJ26" s="211">
        <v>573</v>
      </c>
      <c r="AK26" s="212">
        <v>0.216866085628</v>
      </c>
      <c r="AL26" s="213">
        <v>0.83</v>
      </c>
      <c r="AM26" s="214">
        <f t="shared" si="0"/>
        <v>0.17999885107124</v>
      </c>
      <c r="AN26" s="214">
        <v>2.0699999999999998</v>
      </c>
      <c r="AO26" s="214">
        <v>0.08</v>
      </c>
      <c r="AP26" s="214">
        <f t="shared" si="1"/>
        <v>0.3725976217174668</v>
      </c>
      <c r="AQ26" s="214">
        <f t="shared" si="2"/>
        <v>1.4399908085699201E-2</v>
      </c>
      <c r="AR26" s="213">
        <v>0.99</v>
      </c>
      <c r="AS26" s="213">
        <v>0.98</v>
      </c>
      <c r="AT26" s="214">
        <f t="shared" si="3"/>
        <v>0.36887164550029211</v>
      </c>
      <c r="AU26" s="214">
        <f t="shared" si="4"/>
        <v>1.4111909923985217E-2</v>
      </c>
    </row>
    <row r="27" spans="1:47" s="210" customFormat="1">
      <c r="A27" s="211">
        <v>48</v>
      </c>
      <c r="B27" s="211" t="s">
        <v>200</v>
      </c>
      <c r="C27" s="211" t="s">
        <v>59</v>
      </c>
      <c r="D27" s="211" t="s">
        <v>52</v>
      </c>
      <c r="E27" s="211" t="s">
        <v>53</v>
      </c>
      <c r="F27" s="211" t="s">
        <v>54</v>
      </c>
      <c r="G27" s="211" t="s">
        <v>55</v>
      </c>
      <c r="H27" s="211"/>
      <c r="I27" s="211" t="s">
        <v>136</v>
      </c>
      <c r="J27" s="211" t="s">
        <v>57</v>
      </c>
      <c r="K27" s="211">
        <v>0</v>
      </c>
      <c r="L27" s="211">
        <v>0</v>
      </c>
      <c r="M27" s="212">
        <v>-81.286510000000007</v>
      </c>
      <c r="N27" s="212">
        <v>28.867899999999999</v>
      </c>
      <c r="O27" s="211" t="s">
        <v>109</v>
      </c>
      <c r="P27" s="211" t="s">
        <v>59</v>
      </c>
      <c r="Q27" s="211" t="s">
        <v>59</v>
      </c>
      <c r="R27" s="212">
        <v>14.3</v>
      </c>
      <c r="S27" s="212">
        <v>8</v>
      </c>
      <c r="T27" s="211" t="s">
        <v>61</v>
      </c>
      <c r="U27" s="211"/>
      <c r="V27" s="211"/>
      <c r="W27" s="211"/>
      <c r="X27" s="211"/>
      <c r="Y27" s="211"/>
      <c r="Z27" s="211" t="s">
        <v>196</v>
      </c>
      <c r="AA27" s="211" t="s">
        <v>63</v>
      </c>
      <c r="AB27" s="211" t="s">
        <v>164</v>
      </c>
      <c r="AC27" s="211" t="s">
        <v>250</v>
      </c>
      <c r="AD27" s="211" t="s">
        <v>187</v>
      </c>
      <c r="AE27" s="211">
        <v>4</v>
      </c>
      <c r="AF27" s="211" t="s">
        <v>201</v>
      </c>
      <c r="AG27" s="211">
        <v>13</v>
      </c>
      <c r="AH27" s="211">
        <v>6460</v>
      </c>
      <c r="AI27" s="211">
        <v>6460</v>
      </c>
      <c r="AJ27" s="211">
        <v>573</v>
      </c>
      <c r="AK27" s="212">
        <v>0.70819978474400003</v>
      </c>
      <c r="AL27" s="213">
        <v>0.83</v>
      </c>
      <c r="AM27" s="214">
        <f t="shared" si="0"/>
        <v>0.58780582133752002</v>
      </c>
      <c r="AN27" s="214">
        <v>2.0699999999999998</v>
      </c>
      <c r="AO27" s="214">
        <v>0.08</v>
      </c>
      <c r="AP27" s="214">
        <f t="shared" si="1"/>
        <v>1.2167580501686663</v>
      </c>
      <c r="AQ27" s="214">
        <f t="shared" si="2"/>
        <v>4.7024465707001604E-2</v>
      </c>
      <c r="AR27" s="213">
        <v>0.99</v>
      </c>
      <c r="AS27" s="213">
        <v>0.98</v>
      </c>
      <c r="AT27" s="214">
        <f t="shared" si="3"/>
        <v>1.2045904696669796</v>
      </c>
      <c r="AU27" s="214">
        <f t="shared" si="4"/>
        <v>4.6083976392861568E-2</v>
      </c>
    </row>
    <row r="28" spans="1:47" s="210" customFormat="1">
      <c r="A28" s="211">
        <v>48</v>
      </c>
      <c r="B28" s="211" t="s">
        <v>200</v>
      </c>
      <c r="C28" s="211" t="s">
        <v>59</v>
      </c>
      <c r="D28" s="211" t="s">
        <v>52</v>
      </c>
      <c r="E28" s="211" t="s">
        <v>53</v>
      </c>
      <c r="F28" s="211" t="s">
        <v>54</v>
      </c>
      <c r="G28" s="211" t="s">
        <v>55</v>
      </c>
      <c r="H28" s="211"/>
      <c r="I28" s="211" t="s">
        <v>136</v>
      </c>
      <c r="J28" s="211" t="s">
        <v>57</v>
      </c>
      <c r="K28" s="211">
        <v>0</v>
      </c>
      <c r="L28" s="211">
        <v>0</v>
      </c>
      <c r="M28" s="212">
        <v>-81.286510000000007</v>
      </c>
      <c r="N28" s="212">
        <v>28.867899999999999</v>
      </c>
      <c r="O28" s="211" t="s">
        <v>109</v>
      </c>
      <c r="P28" s="211" t="s">
        <v>59</v>
      </c>
      <c r="Q28" s="211" t="s">
        <v>59</v>
      </c>
      <c r="R28" s="212">
        <v>14.3</v>
      </c>
      <c r="S28" s="212">
        <v>8</v>
      </c>
      <c r="T28" s="211" t="s">
        <v>61</v>
      </c>
      <c r="U28" s="211"/>
      <c r="V28" s="211"/>
      <c r="W28" s="211"/>
      <c r="X28" s="211"/>
      <c r="Y28" s="211"/>
      <c r="Z28" s="211" t="s">
        <v>196</v>
      </c>
      <c r="AA28" s="211" t="s">
        <v>63</v>
      </c>
      <c r="AB28" s="211" t="s">
        <v>164</v>
      </c>
      <c r="AC28" s="211" t="s">
        <v>250</v>
      </c>
      <c r="AD28" s="211" t="s">
        <v>187</v>
      </c>
      <c r="AE28" s="211">
        <v>4</v>
      </c>
      <c r="AF28" s="211" t="s">
        <v>201</v>
      </c>
      <c r="AG28" s="211">
        <v>13</v>
      </c>
      <c r="AH28" s="211">
        <v>6410</v>
      </c>
      <c r="AI28" s="211">
        <v>2120</v>
      </c>
      <c r="AJ28" s="211">
        <v>573</v>
      </c>
      <c r="AK28" s="212">
        <v>0.39197188132400002</v>
      </c>
      <c r="AL28" s="213">
        <v>0.83</v>
      </c>
      <c r="AM28" s="214">
        <f t="shared" si="0"/>
        <v>0.32533666149891999</v>
      </c>
      <c r="AN28" s="214">
        <v>2.0699999999999998</v>
      </c>
      <c r="AO28" s="214">
        <v>0.08</v>
      </c>
      <c r="AP28" s="214">
        <f t="shared" si="1"/>
        <v>0.67344688930276431</v>
      </c>
      <c r="AQ28" s="214">
        <f t="shared" si="2"/>
        <v>2.6026932919913599E-2</v>
      </c>
      <c r="AR28" s="213">
        <v>0.99</v>
      </c>
      <c r="AS28" s="213">
        <v>0.98</v>
      </c>
      <c r="AT28" s="214">
        <f t="shared" si="3"/>
        <v>0.66671242040973666</v>
      </c>
      <c r="AU28" s="214">
        <f t="shared" si="4"/>
        <v>2.5506394261515328E-2</v>
      </c>
    </row>
    <row r="29" spans="1:47" s="210" customFormat="1">
      <c r="A29" s="211">
        <v>48</v>
      </c>
      <c r="B29" s="211" t="s">
        <v>200</v>
      </c>
      <c r="C29" s="211" t="s">
        <v>59</v>
      </c>
      <c r="D29" s="211" t="s">
        <v>52</v>
      </c>
      <c r="E29" s="211" t="s">
        <v>53</v>
      </c>
      <c r="F29" s="211" t="s">
        <v>54</v>
      </c>
      <c r="G29" s="211" t="s">
        <v>55</v>
      </c>
      <c r="H29" s="211"/>
      <c r="I29" s="211" t="s">
        <v>136</v>
      </c>
      <c r="J29" s="211" t="s">
        <v>57</v>
      </c>
      <c r="K29" s="211">
        <v>0</v>
      </c>
      <c r="L29" s="211">
        <v>0</v>
      </c>
      <c r="M29" s="212">
        <v>-81.286510000000007</v>
      </c>
      <c r="N29" s="212">
        <v>28.867899999999999</v>
      </c>
      <c r="O29" s="211" t="s">
        <v>109</v>
      </c>
      <c r="P29" s="211" t="s">
        <v>59</v>
      </c>
      <c r="Q29" s="211" t="s">
        <v>59</v>
      </c>
      <c r="R29" s="212">
        <v>14.3</v>
      </c>
      <c r="S29" s="212">
        <v>8</v>
      </c>
      <c r="T29" s="211" t="s">
        <v>61</v>
      </c>
      <c r="U29" s="211"/>
      <c r="V29" s="211"/>
      <c r="W29" s="211"/>
      <c r="X29" s="211"/>
      <c r="Y29" s="211"/>
      <c r="Z29" s="211" t="s">
        <v>196</v>
      </c>
      <c r="AA29" s="211" t="s">
        <v>63</v>
      </c>
      <c r="AB29" s="211" t="s">
        <v>164</v>
      </c>
      <c r="AC29" s="211" t="s">
        <v>250</v>
      </c>
      <c r="AD29" s="211" t="s">
        <v>187</v>
      </c>
      <c r="AE29" s="211">
        <v>4</v>
      </c>
      <c r="AF29" s="211" t="s">
        <v>161</v>
      </c>
      <c r="AG29" s="211">
        <v>4</v>
      </c>
      <c r="AH29" s="211">
        <v>8140</v>
      </c>
      <c r="AI29" s="211">
        <v>8140</v>
      </c>
      <c r="AJ29" s="211">
        <v>564</v>
      </c>
      <c r="AK29" s="212">
        <v>0.10821674894699999</v>
      </c>
      <c r="AL29" s="213">
        <v>1</v>
      </c>
      <c r="AM29" s="214">
        <f t="shared" si="0"/>
        <v>0.10821674894699999</v>
      </c>
      <c r="AN29" s="214">
        <v>11.39</v>
      </c>
      <c r="AO29" s="214">
        <v>1.78</v>
      </c>
      <c r="AP29" s="214">
        <f t="shared" si="1"/>
        <v>1.2325887705063301</v>
      </c>
      <c r="AQ29" s="214">
        <f t="shared" si="2"/>
        <v>0.19262581312565999</v>
      </c>
      <c r="AR29" s="213">
        <v>0.99</v>
      </c>
      <c r="AS29" s="213">
        <v>0.98</v>
      </c>
      <c r="AT29" s="214">
        <f t="shared" si="3"/>
        <v>1.2202628828012667</v>
      </c>
      <c r="AU29" s="214">
        <f t="shared" si="4"/>
        <v>0.18877329686314678</v>
      </c>
    </row>
    <row r="30" spans="1:47" s="210" customFormat="1">
      <c r="A30" s="211">
        <v>48</v>
      </c>
      <c r="B30" s="211" t="s">
        <v>200</v>
      </c>
      <c r="C30" s="211" t="s">
        <v>59</v>
      </c>
      <c r="D30" s="211" t="s">
        <v>52</v>
      </c>
      <c r="E30" s="211" t="s">
        <v>53</v>
      </c>
      <c r="F30" s="211" t="s">
        <v>54</v>
      </c>
      <c r="G30" s="211" t="s">
        <v>55</v>
      </c>
      <c r="H30" s="211"/>
      <c r="I30" s="211" t="s">
        <v>136</v>
      </c>
      <c r="J30" s="211" t="s">
        <v>57</v>
      </c>
      <c r="K30" s="211">
        <v>0</v>
      </c>
      <c r="L30" s="211">
        <v>0</v>
      </c>
      <c r="M30" s="212">
        <v>-81.286510000000007</v>
      </c>
      <c r="N30" s="212">
        <v>28.867899999999999</v>
      </c>
      <c r="O30" s="211" t="s">
        <v>109</v>
      </c>
      <c r="P30" s="211" t="s">
        <v>59</v>
      </c>
      <c r="Q30" s="211" t="s">
        <v>59</v>
      </c>
      <c r="R30" s="212">
        <v>14.3</v>
      </c>
      <c r="S30" s="212">
        <v>8</v>
      </c>
      <c r="T30" s="211" t="s">
        <v>61</v>
      </c>
      <c r="U30" s="211"/>
      <c r="V30" s="211"/>
      <c r="W30" s="211"/>
      <c r="X30" s="211"/>
      <c r="Y30" s="211"/>
      <c r="Z30" s="211" t="s">
        <v>196</v>
      </c>
      <c r="AA30" s="211" t="s">
        <v>63</v>
      </c>
      <c r="AB30" s="211" t="s">
        <v>164</v>
      </c>
      <c r="AC30" s="211" t="s">
        <v>250</v>
      </c>
      <c r="AD30" s="211" t="s">
        <v>187</v>
      </c>
      <c r="AE30" s="211">
        <v>4</v>
      </c>
      <c r="AF30" s="211" t="s">
        <v>201</v>
      </c>
      <c r="AG30" s="211">
        <v>13</v>
      </c>
      <c r="AH30" s="211">
        <v>6410</v>
      </c>
      <c r="AI30" s="211">
        <v>6410</v>
      </c>
      <c r="AJ30" s="211">
        <v>573</v>
      </c>
      <c r="AK30" s="212">
        <v>1.83450241031E-5</v>
      </c>
      <c r="AL30" s="213">
        <v>0.83</v>
      </c>
      <c r="AM30" s="214">
        <f t="shared" si="0"/>
        <v>1.5226370005572999E-5</v>
      </c>
      <c r="AN30" s="214">
        <v>2.0699999999999998</v>
      </c>
      <c r="AO30" s="214">
        <v>0.08</v>
      </c>
      <c r="AP30" s="214">
        <f t="shared" si="1"/>
        <v>3.1518585911536104E-5</v>
      </c>
      <c r="AQ30" s="214">
        <f t="shared" si="2"/>
        <v>1.2181096004458399E-6</v>
      </c>
      <c r="AR30" s="213">
        <v>0.99</v>
      </c>
      <c r="AS30" s="213">
        <v>0.98</v>
      </c>
      <c r="AT30" s="214">
        <f t="shared" si="3"/>
        <v>3.1203400052420741E-5</v>
      </c>
      <c r="AU30" s="214">
        <f t="shared" si="4"/>
        <v>1.193747408436923E-6</v>
      </c>
    </row>
    <row r="31" spans="1:47" s="210" customFormat="1">
      <c r="A31" s="211">
        <v>48</v>
      </c>
      <c r="B31" s="211" t="s">
        <v>200</v>
      </c>
      <c r="C31" s="211" t="s">
        <v>59</v>
      </c>
      <c r="D31" s="211" t="s">
        <v>52</v>
      </c>
      <c r="E31" s="211" t="s">
        <v>53</v>
      </c>
      <c r="F31" s="211" t="s">
        <v>54</v>
      </c>
      <c r="G31" s="211" t="s">
        <v>55</v>
      </c>
      <c r="H31" s="211"/>
      <c r="I31" s="211" t="s">
        <v>136</v>
      </c>
      <c r="J31" s="211" t="s">
        <v>57</v>
      </c>
      <c r="K31" s="211">
        <v>0</v>
      </c>
      <c r="L31" s="211">
        <v>0</v>
      </c>
      <c r="M31" s="212">
        <v>-81.286510000000007</v>
      </c>
      <c r="N31" s="212">
        <v>28.867899999999999</v>
      </c>
      <c r="O31" s="211" t="s">
        <v>109</v>
      </c>
      <c r="P31" s="211" t="s">
        <v>59</v>
      </c>
      <c r="Q31" s="211" t="s">
        <v>59</v>
      </c>
      <c r="R31" s="212">
        <v>14.3</v>
      </c>
      <c r="S31" s="212">
        <v>8</v>
      </c>
      <c r="T31" s="211" t="s">
        <v>61</v>
      </c>
      <c r="U31" s="211"/>
      <c r="V31" s="211"/>
      <c r="W31" s="211"/>
      <c r="X31" s="211"/>
      <c r="Y31" s="211"/>
      <c r="Z31" s="211" t="s">
        <v>196</v>
      </c>
      <c r="AA31" s="211" t="s">
        <v>63</v>
      </c>
      <c r="AB31" s="211" t="s">
        <v>164</v>
      </c>
      <c r="AC31" s="211" t="s">
        <v>250</v>
      </c>
      <c r="AD31" s="211" t="s">
        <v>187</v>
      </c>
      <c r="AE31" s="211">
        <v>4</v>
      </c>
      <c r="AF31" s="211" t="s">
        <v>161</v>
      </c>
      <c r="AG31" s="211">
        <v>4</v>
      </c>
      <c r="AH31" s="211">
        <v>8140</v>
      </c>
      <c r="AI31" s="211">
        <v>8140</v>
      </c>
      <c r="AJ31" s="211">
        <v>564</v>
      </c>
      <c r="AK31" s="212">
        <v>0.134208795652</v>
      </c>
      <c r="AL31" s="213">
        <v>1</v>
      </c>
      <c r="AM31" s="214">
        <f t="shared" si="0"/>
        <v>0.134208795652</v>
      </c>
      <c r="AN31" s="214">
        <v>11.39</v>
      </c>
      <c r="AO31" s="214">
        <v>1.78</v>
      </c>
      <c r="AP31" s="214">
        <f t="shared" si="1"/>
        <v>1.52863818247628</v>
      </c>
      <c r="AQ31" s="214">
        <f t="shared" si="2"/>
        <v>0.23889165626056</v>
      </c>
      <c r="AR31" s="213">
        <v>0.99</v>
      </c>
      <c r="AS31" s="213">
        <v>0.98</v>
      </c>
      <c r="AT31" s="214">
        <f t="shared" si="3"/>
        <v>1.5133518006515172</v>
      </c>
      <c r="AU31" s="214">
        <f t="shared" si="4"/>
        <v>0.23411382313534879</v>
      </c>
    </row>
    <row r="32" spans="1:47" s="210" customFormat="1">
      <c r="A32" s="211">
        <v>48</v>
      </c>
      <c r="B32" s="211" t="s">
        <v>200</v>
      </c>
      <c r="C32" s="211" t="s">
        <v>59</v>
      </c>
      <c r="D32" s="211" t="s">
        <v>52</v>
      </c>
      <c r="E32" s="211" t="s">
        <v>53</v>
      </c>
      <c r="F32" s="211" t="s">
        <v>54</v>
      </c>
      <c r="G32" s="211" t="s">
        <v>55</v>
      </c>
      <c r="H32" s="211"/>
      <c r="I32" s="211" t="s">
        <v>136</v>
      </c>
      <c r="J32" s="211" t="s">
        <v>57</v>
      </c>
      <c r="K32" s="211">
        <v>0</v>
      </c>
      <c r="L32" s="211">
        <v>0</v>
      </c>
      <c r="M32" s="212">
        <v>-81.286510000000007</v>
      </c>
      <c r="N32" s="212">
        <v>28.867899999999999</v>
      </c>
      <c r="O32" s="211" t="s">
        <v>109</v>
      </c>
      <c r="P32" s="211" t="s">
        <v>59</v>
      </c>
      <c r="Q32" s="211" t="s">
        <v>59</v>
      </c>
      <c r="R32" s="212">
        <v>14.3</v>
      </c>
      <c r="S32" s="212">
        <v>8</v>
      </c>
      <c r="T32" s="211" t="s">
        <v>61</v>
      </c>
      <c r="U32" s="211"/>
      <c r="V32" s="211"/>
      <c r="W32" s="211"/>
      <c r="X32" s="211"/>
      <c r="Y32" s="211"/>
      <c r="Z32" s="211" t="s">
        <v>196</v>
      </c>
      <c r="AA32" s="211" t="s">
        <v>63</v>
      </c>
      <c r="AB32" s="211" t="s">
        <v>164</v>
      </c>
      <c r="AC32" s="211" t="s">
        <v>250</v>
      </c>
      <c r="AD32" s="211" t="s">
        <v>213</v>
      </c>
      <c r="AE32" s="211">
        <v>5</v>
      </c>
      <c r="AF32" s="211" t="s">
        <v>161</v>
      </c>
      <c r="AG32" s="211">
        <v>4</v>
      </c>
      <c r="AH32" s="211">
        <v>8140</v>
      </c>
      <c r="AI32" s="211">
        <v>8140</v>
      </c>
      <c r="AJ32" s="211">
        <v>584</v>
      </c>
      <c r="AK32" s="212">
        <v>0.40426108719300002</v>
      </c>
      <c r="AL32" s="213">
        <v>1</v>
      </c>
      <c r="AM32" s="214">
        <f t="shared" si="0"/>
        <v>0.40426108719300002</v>
      </c>
      <c r="AN32" s="214">
        <v>9.3343860000000003</v>
      </c>
      <c r="AO32" s="214">
        <v>1.41794</v>
      </c>
      <c r="AP32" s="214">
        <f t="shared" si="1"/>
        <v>3.7735290326391189</v>
      </c>
      <c r="AQ32" s="214">
        <f t="shared" si="2"/>
        <v>0.57321796597444241</v>
      </c>
      <c r="AR32" s="213">
        <v>0.6</v>
      </c>
      <c r="AS32" s="213">
        <v>0.62</v>
      </c>
      <c r="AT32" s="214">
        <f t="shared" si="3"/>
        <v>2.2641174195834712</v>
      </c>
      <c r="AU32" s="214">
        <f t="shared" si="4"/>
        <v>0.35539513890415431</v>
      </c>
    </row>
    <row r="33" spans="1:47" s="210" customFormat="1">
      <c r="A33" s="211">
        <v>48</v>
      </c>
      <c r="B33" s="211" t="s">
        <v>200</v>
      </c>
      <c r="C33" s="211" t="s">
        <v>59</v>
      </c>
      <c r="D33" s="211" t="s">
        <v>52</v>
      </c>
      <c r="E33" s="211" t="s">
        <v>53</v>
      </c>
      <c r="F33" s="211" t="s">
        <v>54</v>
      </c>
      <c r="G33" s="211" t="s">
        <v>55</v>
      </c>
      <c r="H33" s="211"/>
      <c r="I33" s="211" t="s">
        <v>136</v>
      </c>
      <c r="J33" s="211" t="s">
        <v>57</v>
      </c>
      <c r="K33" s="211">
        <v>0</v>
      </c>
      <c r="L33" s="211">
        <v>0</v>
      </c>
      <c r="M33" s="212">
        <v>-81.286510000000007</v>
      </c>
      <c r="N33" s="212">
        <v>28.867899999999999</v>
      </c>
      <c r="O33" s="211" t="s">
        <v>109</v>
      </c>
      <c r="P33" s="211" t="s">
        <v>59</v>
      </c>
      <c r="Q33" s="211" t="s">
        <v>59</v>
      </c>
      <c r="R33" s="212">
        <v>14.3</v>
      </c>
      <c r="S33" s="212">
        <v>8</v>
      </c>
      <c r="T33" s="211" t="s">
        <v>61</v>
      </c>
      <c r="U33" s="211"/>
      <c r="V33" s="211"/>
      <c r="W33" s="211"/>
      <c r="X33" s="211"/>
      <c r="Y33" s="211"/>
      <c r="Z33" s="211" t="s">
        <v>196</v>
      </c>
      <c r="AA33" s="211" t="s">
        <v>63</v>
      </c>
      <c r="AB33" s="211" t="s">
        <v>164</v>
      </c>
      <c r="AC33" s="211" t="s">
        <v>250</v>
      </c>
      <c r="AD33" s="211" t="s">
        <v>187</v>
      </c>
      <c r="AE33" s="211">
        <v>4</v>
      </c>
      <c r="AF33" s="211" t="s">
        <v>180</v>
      </c>
      <c r="AG33" s="211">
        <v>11</v>
      </c>
      <c r="AH33" s="211">
        <v>4340</v>
      </c>
      <c r="AI33" s="211">
        <v>4340</v>
      </c>
      <c r="AJ33" s="211">
        <v>571</v>
      </c>
      <c r="AK33" s="212">
        <v>8.4771021837300006E-6</v>
      </c>
      <c r="AL33" s="213">
        <v>1</v>
      </c>
      <c r="AM33" s="214">
        <f t="shared" si="0"/>
        <v>8.4771021837300006E-6</v>
      </c>
      <c r="AN33" s="214">
        <v>3.85</v>
      </c>
      <c r="AO33" s="214">
        <v>0.14000000000000001</v>
      </c>
      <c r="AP33" s="214">
        <f t="shared" si="1"/>
        <v>3.2636843407360503E-5</v>
      </c>
      <c r="AQ33" s="214">
        <f t="shared" si="2"/>
        <v>1.1867943057222002E-6</v>
      </c>
      <c r="AR33" s="213">
        <v>0.99</v>
      </c>
      <c r="AS33" s="213">
        <v>0.98</v>
      </c>
      <c r="AT33" s="214">
        <f t="shared" si="3"/>
        <v>3.2310474973286898E-5</v>
      </c>
      <c r="AU33" s="214">
        <f t="shared" si="4"/>
        <v>1.1630584196077563E-6</v>
      </c>
    </row>
    <row r="34" spans="1:47" s="210" customFormat="1">
      <c r="A34" s="211">
        <v>48</v>
      </c>
      <c r="B34" s="211" t="s">
        <v>200</v>
      </c>
      <c r="C34" s="211" t="s">
        <v>59</v>
      </c>
      <c r="D34" s="211" t="s">
        <v>52</v>
      </c>
      <c r="E34" s="211" t="s">
        <v>53</v>
      </c>
      <c r="F34" s="211" t="s">
        <v>54</v>
      </c>
      <c r="G34" s="211" t="s">
        <v>55</v>
      </c>
      <c r="H34" s="211"/>
      <c r="I34" s="211" t="s">
        <v>136</v>
      </c>
      <c r="J34" s="211" t="s">
        <v>57</v>
      </c>
      <c r="K34" s="211">
        <v>0</v>
      </c>
      <c r="L34" s="211">
        <v>0</v>
      </c>
      <c r="M34" s="212">
        <v>-81.286510000000007</v>
      </c>
      <c r="N34" s="212">
        <v>28.867899999999999</v>
      </c>
      <c r="O34" s="211" t="s">
        <v>109</v>
      </c>
      <c r="P34" s="211" t="s">
        <v>59</v>
      </c>
      <c r="Q34" s="211" t="s">
        <v>59</v>
      </c>
      <c r="R34" s="212">
        <v>14.3</v>
      </c>
      <c r="S34" s="212">
        <v>8</v>
      </c>
      <c r="T34" s="211" t="s">
        <v>61</v>
      </c>
      <c r="U34" s="211"/>
      <c r="V34" s="211"/>
      <c r="W34" s="211"/>
      <c r="X34" s="211"/>
      <c r="Y34" s="211"/>
      <c r="Z34" s="211" t="s">
        <v>196</v>
      </c>
      <c r="AA34" s="211" t="s">
        <v>63</v>
      </c>
      <c r="AB34" s="211" t="s">
        <v>164</v>
      </c>
      <c r="AC34" s="211" t="s">
        <v>250</v>
      </c>
      <c r="AD34" s="211" t="s">
        <v>187</v>
      </c>
      <c r="AE34" s="211">
        <v>4</v>
      </c>
      <c r="AF34" s="211" t="s">
        <v>161</v>
      </c>
      <c r="AG34" s="211">
        <v>4</v>
      </c>
      <c r="AH34" s="211">
        <v>8140</v>
      </c>
      <c r="AI34" s="211">
        <v>8140</v>
      </c>
      <c r="AJ34" s="211">
        <v>564</v>
      </c>
      <c r="AK34" s="212">
        <v>0.52822014583900001</v>
      </c>
      <c r="AL34" s="213">
        <v>1</v>
      </c>
      <c r="AM34" s="214">
        <f t="shared" si="0"/>
        <v>0.52822014583900001</v>
      </c>
      <c r="AN34" s="214">
        <v>11.39</v>
      </c>
      <c r="AO34" s="214">
        <v>1.78</v>
      </c>
      <c r="AP34" s="214">
        <f t="shared" si="1"/>
        <v>6.0164274611062103</v>
      </c>
      <c r="AQ34" s="214">
        <f t="shared" si="2"/>
        <v>0.94023185959342004</v>
      </c>
      <c r="AR34" s="213">
        <v>0.99</v>
      </c>
      <c r="AS34" s="213">
        <v>0.98</v>
      </c>
      <c r="AT34" s="214">
        <f t="shared" si="3"/>
        <v>5.9562631864951481</v>
      </c>
      <c r="AU34" s="214">
        <f t="shared" si="4"/>
        <v>0.92142722240155162</v>
      </c>
    </row>
    <row r="35" spans="1:47" s="210" customFormat="1">
      <c r="A35" s="211">
        <v>48</v>
      </c>
      <c r="B35" s="211" t="s">
        <v>200</v>
      </c>
      <c r="C35" s="211" t="s">
        <v>59</v>
      </c>
      <c r="D35" s="211" t="s">
        <v>52</v>
      </c>
      <c r="E35" s="211" t="s">
        <v>53</v>
      </c>
      <c r="F35" s="211" t="s">
        <v>54</v>
      </c>
      <c r="G35" s="211" t="s">
        <v>55</v>
      </c>
      <c r="H35" s="211"/>
      <c r="I35" s="211" t="s">
        <v>136</v>
      </c>
      <c r="J35" s="211" t="s">
        <v>57</v>
      </c>
      <c r="K35" s="211">
        <v>0</v>
      </c>
      <c r="L35" s="211">
        <v>0</v>
      </c>
      <c r="M35" s="212">
        <v>-81.286510000000007</v>
      </c>
      <c r="N35" s="212">
        <v>28.867899999999999</v>
      </c>
      <c r="O35" s="211" t="s">
        <v>109</v>
      </c>
      <c r="P35" s="211" t="s">
        <v>59</v>
      </c>
      <c r="Q35" s="211" t="s">
        <v>59</v>
      </c>
      <c r="R35" s="212">
        <v>14.3</v>
      </c>
      <c r="S35" s="212">
        <v>8</v>
      </c>
      <c r="T35" s="211" t="s">
        <v>61</v>
      </c>
      <c r="U35" s="211"/>
      <c r="V35" s="211"/>
      <c r="W35" s="211"/>
      <c r="X35" s="211"/>
      <c r="Y35" s="211"/>
      <c r="Z35" s="211" t="s">
        <v>196</v>
      </c>
      <c r="AA35" s="211" t="s">
        <v>63</v>
      </c>
      <c r="AB35" s="211" t="s">
        <v>164</v>
      </c>
      <c r="AC35" s="211" t="s">
        <v>250</v>
      </c>
      <c r="AD35" s="211" t="s">
        <v>187</v>
      </c>
      <c r="AE35" s="211">
        <v>4</v>
      </c>
      <c r="AF35" s="211" t="s">
        <v>180</v>
      </c>
      <c r="AG35" s="211">
        <v>11</v>
      </c>
      <c r="AH35" s="211">
        <v>4340</v>
      </c>
      <c r="AI35" s="211">
        <v>4340</v>
      </c>
      <c r="AJ35" s="211">
        <v>571</v>
      </c>
      <c r="AK35" s="212">
        <v>3.6033161725000002E-5</v>
      </c>
      <c r="AL35" s="213">
        <v>1</v>
      </c>
      <c r="AM35" s="214">
        <f t="shared" si="0"/>
        <v>3.6033161725000002E-5</v>
      </c>
      <c r="AN35" s="214">
        <v>3.85</v>
      </c>
      <c r="AO35" s="214">
        <v>0.14000000000000001</v>
      </c>
      <c r="AP35" s="214">
        <f t="shared" si="1"/>
        <v>1.3872767264125002E-4</v>
      </c>
      <c r="AQ35" s="214">
        <f t="shared" si="2"/>
        <v>5.0446426415000009E-6</v>
      </c>
      <c r="AR35" s="213">
        <v>0.99</v>
      </c>
      <c r="AS35" s="213">
        <v>0.98</v>
      </c>
      <c r="AT35" s="214">
        <f t="shared" si="3"/>
        <v>1.3734039591483752E-4</v>
      </c>
      <c r="AU35" s="214">
        <f t="shared" si="4"/>
        <v>4.9437497886700009E-6</v>
      </c>
    </row>
    <row r="36" spans="1:47" s="210" customFormat="1">
      <c r="A36" s="211">
        <v>48</v>
      </c>
      <c r="B36" s="211" t="s">
        <v>200</v>
      </c>
      <c r="C36" s="211" t="s">
        <v>59</v>
      </c>
      <c r="D36" s="211" t="s">
        <v>52</v>
      </c>
      <c r="E36" s="211" t="s">
        <v>53</v>
      </c>
      <c r="F36" s="211" t="s">
        <v>54</v>
      </c>
      <c r="G36" s="211" t="s">
        <v>55</v>
      </c>
      <c r="H36" s="211"/>
      <c r="I36" s="211" t="s">
        <v>136</v>
      </c>
      <c r="J36" s="211" t="s">
        <v>57</v>
      </c>
      <c r="K36" s="211">
        <v>0</v>
      </c>
      <c r="L36" s="211">
        <v>0</v>
      </c>
      <c r="M36" s="212">
        <v>-81.286510000000007</v>
      </c>
      <c r="N36" s="212">
        <v>28.867899999999999</v>
      </c>
      <c r="O36" s="211" t="s">
        <v>109</v>
      </c>
      <c r="P36" s="211" t="s">
        <v>59</v>
      </c>
      <c r="Q36" s="211" t="s">
        <v>59</v>
      </c>
      <c r="R36" s="212">
        <v>14.3</v>
      </c>
      <c r="S36" s="212">
        <v>8</v>
      </c>
      <c r="T36" s="211" t="s">
        <v>61</v>
      </c>
      <c r="U36" s="211"/>
      <c r="V36" s="211"/>
      <c r="W36" s="211"/>
      <c r="X36" s="211"/>
      <c r="Y36" s="211"/>
      <c r="Z36" s="211" t="s">
        <v>196</v>
      </c>
      <c r="AA36" s="211" t="s">
        <v>63</v>
      </c>
      <c r="AB36" s="211" t="s">
        <v>164</v>
      </c>
      <c r="AC36" s="211" t="s">
        <v>250</v>
      </c>
      <c r="AD36" s="211" t="s">
        <v>187</v>
      </c>
      <c r="AE36" s="211">
        <v>4</v>
      </c>
      <c r="AF36" s="211" t="s">
        <v>161</v>
      </c>
      <c r="AG36" s="211">
        <v>4</v>
      </c>
      <c r="AH36" s="211">
        <v>8140</v>
      </c>
      <c r="AI36" s="211">
        <v>8140</v>
      </c>
      <c r="AJ36" s="211">
        <v>564</v>
      </c>
      <c r="AK36" s="212">
        <v>0.67832586843700005</v>
      </c>
      <c r="AL36" s="213">
        <v>1</v>
      </c>
      <c r="AM36" s="214">
        <f t="shared" si="0"/>
        <v>0.67832586843700005</v>
      </c>
      <c r="AN36" s="214">
        <v>11.39</v>
      </c>
      <c r="AO36" s="214">
        <v>1.78</v>
      </c>
      <c r="AP36" s="214">
        <f t="shared" si="1"/>
        <v>7.7261316414974308</v>
      </c>
      <c r="AQ36" s="214">
        <f t="shared" si="2"/>
        <v>1.2074200458178601</v>
      </c>
      <c r="AR36" s="213">
        <v>0.99</v>
      </c>
      <c r="AS36" s="213">
        <v>0.98</v>
      </c>
      <c r="AT36" s="214">
        <f t="shared" si="3"/>
        <v>7.6488703250824566</v>
      </c>
      <c r="AU36" s="214">
        <f t="shared" si="4"/>
        <v>1.1832716449015028</v>
      </c>
    </row>
    <row r="37" spans="1:47" s="210" customFormat="1">
      <c r="A37" s="211">
        <v>48</v>
      </c>
      <c r="B37" s="211" t="s">
        <v>200</v>
      </c>
      <c r="C37" s="211" t="s">
        <v>59</v>
      </c>
      <c r="D37" s="211" t="s">
        <v>52</v>
      </c>
      <c r="E37" s="211" t="s">
        <v>53</v>
      </c>
      <c r="F37" s="211" t="s">
        <v>54</v>
      </c>
      <c r="G37" s="211" t="s">
        <v>55</v>
      </c>
      <c r="H37" s="211"/>
      <c r="I37" s="211" t="s">
        <v>136</v>
      </c>
      <c r="J37" s="211" t="s">
        <v>57</v>
      </c>
      <c r="K37" s="211">
        <v>0</v>
      </c>
      <c r="L37" s="211">
        <v>0</v>
      </c>
      <c r="M37" s="212">
        <v>-81.286510000000007</v>
      </c>
      <c r="N37" s="212">
        <v>28.867899999999999</v>
      </c>
      <c r="O37" s="211" t="s">
        <v>109</v>
      </c>
      <c r="P37" s="211" t="s">
        <v>59</v>
      </c>
      <c r="Q37" s="211" t="s">
        <v>59</v>
      </c>
      <c r="R37" s="212">
        <v>14.3</v>
      </c>
      <c r="S37" s="212">
        <v>8</v>
      </c>
      <c r="T37" s="211" t="s">
        <v>61</v>
      </c>
      <c r="U37" s="211"/>
      <c r="V37" s="211"/>
      <c r="W37" s="211"/>
      <c r="X37" s="211"/>
      <c r="Y37" s="211"/>
      <c r="Z37" s="211" t="s">
        <v>196</v>
      </c>
      <c r="AA37" s="211" t="s">
        <v>63</v>
      </c>
      <c r="AB37" s="211" t="s">
        <v>164</v>
      </c>
      <c r="AC37" s="211" t="s">
        <v>250</v>
      </c>
      <c r="AD37" s="211" t="s">
        <v>187</v>
      </c>
      <c r="AE37" s="211">
        <v>4</v>
      </c>
      <c r="AF37" s="211" t="s">
        <v>201</v>
      </c>
      <c r="AG37" s="211">
        <v>13</v>
      </c>
      <c r="AH37" s="211">
        <v>6410</v>
      </c>
      <c r="AI37" s="211">
        <v>6410</v>
      </c>
      <c r="AJ37" s="211">
        <v>573</v>
      </c>
      <c r="AK37" s="212">
        <v>4.4937317478299999E-6</v>
      </c>
      <c r="AL37" s="213">
        <v>0.83</v>
      </c>
      <c r="AM37" s="214">
        <f t="shared" si="0"/>
        <v>3.7297973506988998E-6</v>
      </c>
      <c r="AN37" s="214">
        <v>2.0699999999999998</v>
      </c>
      <c r="AO37" s="214">
        <v>0.08</v>
      </c>
      <c r="AP37" s="214">
        <f t="shared" si="1"/>
        <v>7.7206805159467221E-6</v>
      </c>
      <c r="AQ37" s="214">
        <f t="shared" si="2"/>
        <v>2.9838378805591199E-7</v>
      </c>
      <c r="AR37" s="213">
        <v>0.99</v>
      </c>
      <c r="AS37" s="213">
        <v>0.98</v>
      </c>
      <c r="AT37" s="214">
        <f t="shared" si="3"/>
        <v>7.6434737107872556E-6</v>
      </c>
      <c r="AU37" s="214">
        <f t="shared" si="4"/>
        <v>2.9241611229479372E-7</v>
      </c>
    </row>
    <row r="38" spans="1:47" s="210" customFormat="1">
      <c r="A38" s="211">
        <v>48</v>
      </c>
      <c r="B38" s="211" t="s">
        <v>200</v>
      </c>
      <c r="C38" s="211" t="s">
        <v>59</v>
      </c>
      <c r="D38" s="211" t="s">
        <v>52</v>
      </c>
      <c r="E38" s="211" t="s">
        <v>53</v>
      </c>
      <c r="F38" s="211" t="s">
        <v>54</v>
      </c>
      <c r="G38" s="211" t="s">
        <v>55</v>
      </c>
      <c r="H38" s="211"/>
      <c r="I38" s="211" t="s">
        <v>136</v>
      </c>
      <c r="J38" s="211" t="s">
        <v>57</v>
      </c>
      <c r="K38" s="211">
        <v>0</v>
      </c>
      <c r="L38" s="211">
        <v>0</v>
      </c>
      <c r="M38" s="212">
        <v>-81.286510000000007</v>
      </c>
      <c r="N38" s="212">
        <v>28.867899999999999</v>
      </c>
      <c r="O38" s="211" t="s">
        <v>109</v>
      </c>
      <c r="P38" s="211" t="s">
        <v>59</v>
      </c>
      <c r="Q38" s="211" t="s">
        <v>59</v>
      </c>
      <c r="R38" s="212">
        <v>14.3</v>
      </c>
      <c r="S38" s="212">
        <v>8</v>
      </c>
      <c r="T38" s="211" t="s">
        <v>61</v>
      </c>
      <c r="U38" s="211"/>
      <c r="V38" s="211"/>
      <c r="W38" s="211"/>
      <c r="X38" s="211"/>
      <c r="Y38" s="211"/>
      <c r="Z38" s="211" t="s">
        <v>196</v>
      </c>
      <c r="AA38" s="211" t="s">
        <v>63</v>
      </c>
      <c r="AB38" s="211" t="s">
        <v>164</v>
      </c>
      <c r="AC38" s="211" t="s">
        <v>250</v>
      </c>
      <c r="AD38" s="211" t="s">
        <v>187</v>
      </c>
      <c r="AE38" s="211">
        <v>4</v>
      </c>
      <c r="AF38" s="211" t="s">
        <v>202</v>
      </c>
      <c r="AG38" s="211">
        <v>12</v>
      </c>
      <c r="AH38" s="211">
        <v>5100</v>
      </c>
      <c r="AI38" s="211">
        <v>5100</v>
      </c>
      <c r="AJ38" s="211">
        <v>572</v>
      </c>
      <c r="AK38" s="212">
        <v>5.81975652424E-6</v>
      </c>
      <c r="AL38" s="213">
        <v>0</v>
      </c>
      <c r="AM38" s="214">
        <f t="shared" si="0"/>
        <v>0</v>
      </c>
      <c r="AN38" s="214">
        <v>0</v>
      </c>
      <c r="AO38" s="214">
        <v>0</v>
      </c>
      <c r="AP38" s="214">
        <f t="shared" si="1"/>
        <v>0</v>
      </c>
      <c r="AQ38" s="214">
        <f t="shared" si="2"/>
        <v>0</v>
      </c>
      <c r="AR38" s="213">
        <v>0.99</v>
      </c>
      <c r="AS38" s="213">
        <v>0.98</v>
      </c>
      <c r="AT38" s="214">
        <f t="shared" si="3"/>
        <v>0</v>
      </c>
      <c r="AU38" s="214">
        <f t="shared" si="4"/>
        <v>0</v>
      </c>
    </row>
    <row r="39" spans="1:47" s="210" customFormat="1">
      <c r="A39" s="211">
        <v>48</v>
      </c>
      <c r="B39" s="211" t="s">
        <v>200</v>
      </c>
      <c r="C39" s="211" t="s">
        <v>59</v>
      </c>
      <c r="D39" s="211" t="s">
        <v>52</v>
      </c>
      <c r="E39" s="211" t="s">
        <v>53</v>
      </c>
      <c r="F39" s="211" t="s">
        <v>54</v>
      </c>
      <c r="G39" s="211" t="s">
        <v>55</v>
      </c>
      <c r="H39" s="211"/>
      <c r="I39" s="211" t="s">
        <v>136</v>
      </c>
      <c r="J39" s="211" t="s">
        <v>57</v>
      </c>
      <c r="K39" s="211">
        <v>0</v>
      </c>
      <c r="L39" s="211">
        <v>0</v>
      </c>
      <c r="M39" s="212">
        <v>-81.286510000000007</v>
      </c>
      <c r="N39" s="212">
        <v>28.867899999999999</v>
      </c>
      <c r="O39" s="211" t="s">
        <v>109</v>
      </c>
      <c r="P39" s="211" t="s">
        <v>59</v>
      </c>
      <c r="Q39" s="211" t="s">
        <v>59</v>
      </c>
      <c r="R39" s="212">
        <v>14.3</v>
      </c>
      <c r="S39" s="212">
        <v>8</v>
      </c>
      <c r="T39" s="211" t="s">
        <v>61</v>
      </c>
      <c r="U39" s="211"/>
      <c r="V39" s="211"/>
      <c r="W39" s="211"/>
      <c r="X39" s="211"/>
      <c r="Y39" s="211"/>
      <c r="Z39" s="211" t="s">
        <v>196</v>
      </c>
      <c r="AA39" s="211" t="s">
        <v>63</v>
      </c>
      <c r="AB39" s="211" t="s">
        <v>164</v>
      </c>
      <c r="AC39" s="211" t="s">
        <v>250</v>
      </c>
      <c r="AD39" s="211" t="s">
        <v>187</v>
      </c>
      <c r="AE39" s="211">
        <v>4</v>
      </c>
      <c r="AF39" s="211" t="s">
        <v>161</v>
      </c>
      <c r="AG39" s="211">
        <v>4</v>
      </c>
      <c r="AH39" s="211">
        <v>8140</v>
      </c>
      <c r="AI39" s="211">
        <v>8140</v>
      </c>
      <c r="AJ39" s="211">
        <v>564</v>
      </c>
      <c r="AK39" s="212">
        <v>2.7770708805800001E-2</v>
      </c>
      <c r="AL39" s="213">
        <v>1</v>
      </c>
      <c r="AM39" s="214">
        <f t="shared" si="0"/>
        <v>2.7770708805800001E-2</v>
      </c>
      <c r="AN39" s="214">
        <v>11.39</v>
      </c>
      <c r="AO39" s="214">
        <v>1.78</v>
      </c>
      <c r="AP39" s="214">
        <f t="shared" si="1"/>
        <v>0.31630837329806205</v>
      </c>
      <c r="AQ39" s="214">
        <f t="shared" si="2"/>
        <v>4.9431861674324E-2</v>
      </c>
      <c r="AR39" s="213">
        <v>0.99</v>
      </c>
      <c r="AS39" s="213">
        <v>0.98</v>
      </c>
      <c r="AT39" s="214">
        <f t="shared" si="3"/>
        <v>0.31314528956508142</v>
      </c>
      <c r="AU39" s="214">
        <f t="shared" si="4"/>
        <v>4.8443224440837519E-2</v>
      </c>
    </row>
    <row r="40" spans="1:47" s="210" customFormat="1">
      <c r="A40" s="211">
        <v>48</v>
      </c>
      <c r="B40" s="211" t="s">
        <v>200</v>
      </c>
      <c r="C40" s="211" t="s">
        <v>59</v>
      </c>
      <c r="D40" s="211" t="s">
        <v>52</v>
      </c>
      <c r="E40" s="211" t="s">
        <v>53</v>
      </c>
      <c r="F40" s="211" t="s">
        <v>54</v>
      </c>
      <c r="G40" s="211" t="s">
        <v>55</v>
      </c>
      <c r="H40" s="211"/>
      <c r="I40" s="211" t="s">
        <v>136</v>
      </c>
      <c r="J40" s="211" t="s">
        <v>57</v>
      </c>
      <c r="K40" s="211">
        <v>0</v>
      </c>
      <c r="L40" s="211">
        <v>0</v>
      </c>
      <c r="M40" s="212">
        <v>-81.286510000000007</v>
      </c>
      <c r="N40" s="212">
        <v>28.867899999999999</v>
      </c>
      <c r="O40" s="211" t="s">
        <v>109</v>
      </c>
      <c r="P40" s="211" t="s">
        <v>59</v>
      </c>
      <c r="Q40" s="211" t="s">
        <v>59</v>
      </c>
      <c r="R40" s="212">
        <v>14.3</v>
      </c>
      <c r="S40" s="212">
        <v>8</v>
      </c>
      <c r="T40" s="211" t="s">
        <v>61</v>
      </c>
      <c r="U40" s="211"/>
      <c r="V40" s="211"/>
      <c r="W40" s="211"/>
      <c r="X40" s="211"/>
      <c r="Y40" s="211"/>
      <c r="Z40" s="211" t="s">
        <v>196</v>
      </c>
      <c r="AA40" s="211" t="s">
        <v>63</v>
      </c>
      <c r="AB40" s="211" t="s">
        <v>164</v>
      </c>
      <c r="AC40" s="211" t="s">
        <v>250</v>
      </c>
      <c r="AD40" s="211" t="s">
        <v>187</v>
      </c>
      <c r="AE40" s="211">
        <v>4</v>
      </c>
      <c r="AF40" s="211" t="s">
        <v>161</v>
      </c>
      <c r="AG40" s="211">
        <v>4</v>
      </c>
      <c r="AH40" s="211">
        <v>8140</v>
      </c>
      <c r="AI40" s="211">
        <v>8140</v>
      </c>
      <c r="AJ40" s="211">
        <v>564</v>
      </c>
      <c r="AK40" s="212">
        <v>1.7282609530599999</v>
      </c>
      <c r="AL40" s="213">
        <v>1</v>
      </c>
      <c r="AM40" s="214">
        <f t="shared" si="0"/>
        <v>1.7282609530599999</v>
      </c>
      <c r="AN40" s="214">
        <v>11.39</v>
      </c>
      <c r="AO40" s="214">
        <v>1.78</v>
      </c>
      <c r="AP40" s="214">
        <f t="shared" si="1"/>
        <v>19.6848922553534</v>
      </c>
      <c r="AQ40" s="214">
        <f t="shared" si="2"/>
        <v>3.0763044964468</v>
      </c>
      <c r="AR40" s="213">
        <v>0.99</v>
      </c>
      <c r="AS40" s="213">
        <v>0.98</v>
      </c>
      <c r="AT40" s="214">
        <f t="shared" si="3"/>
        <v>19.488043332799865</v>
      </c>
      <c r="AU40" s="214">
        <f t="shared" si="4"/>
        <v>3.014778406517864</v>
      </c>
    </row>
    <row r="41" spans="1:47" s="210" customFormat="1">
      <c r="A41" s="211">
        <v>48</v>
      </c>
      <c r="B41" s="211" t="s">
        <v>200</v>
      </c>
      <c r="C41" s="211" t="s">
        <v>59</v>
      </c>
      <c r="D41" s="211" t="s">
        <v>52</v>
      </c>
      <c r="E41" s="211" t="s">
        <v>53</v>
      </c>
      <c r="F41" s="211" t="s">
        <v>54</v>
      </c>
      <c r="G41" s="211" t="s">
        <v>55</v>
      </c>
      <c r="H41" s="211"/>
      <c r="I41" s="211" t="s">
        <v>136</v>
      </c>
      <c r="J41" s="211" t="s">
        <v>57</v>
      </c>
      <c r="K41" s="211">
        <v>0</v>
      </c>
      <c r="L41" s="211">
        <v>0</v>
      </c>
      <c r="M41" s="212">
        <v>-81.286510000000007</v>
      </c>
      <c r="N41" s="212">
        <v>28.867899999999999</v>
      </c>
      <c r="O41" s="211" t="s">
        <v>109</v>
      </c>
      <c r="P41" s="211" t="s">
        <v>59</v>
      </c>
      <c r="Q41" s="211" t="s">
        <v>59</v>
      </c>
      <c r="R41" s="212">
        <v>14.3</v>
      </c>
      <c r="S41" s="212">
        <v>8</v>
      </c>
      <c r="T41" s="211" t="s">
        <v>61</v>
      </c>
      <c r="U41" s="211"/>
      <c r="V41" s="211"/>
      <c r="W41" s="211"/>
      <c r="X41" s="211"/>
      <c r="Y41" s="211"/>
      <c r="Z41" s="211" t="s">
        <v>196</v>
      </c>
      <c r="AA41" s="211" t="s">
        <v>63</v>
      </c>
      <c r="AB41" s="211" t="s">
        <v>164</v>
      </c>
      <c r="AC41" s="211" t="s">
        <v>250</v>
      </c>
      <c r="AD41" s="211" t="s">
        <v>187</v>
      </c>
      <c r="AE41" s="211">
        <v>4</v>
      </c>
      <c r="AF41" s="211" t="s">
        <v>201</v>
      </c>
      <c r="AG41" s="211">
        <v>13</v>
      </c>
      <c r="AH41" s="211">
        <v>6410</v>
      </c>
      <c r="AI41" s="211">
        <v>6410</v>
      </c>
      <c r="AJ41" s="211">
        <v>573</v>
      </c>
      <c r="AK41" s="212">
        <v>5.8968965703199999E-5</v>
      </c>
      <c r="AL41" s="213">
        <v>0.83</v>
      </c>
      <c r="AM41" s="214">
        <f t="shared" si="0"/>
        <v>4.8944241533655995E-5</v>
      </c>
      <c r="AN41" s="214">
        <v>2.0699999999999998</v>
      </c>
      <c r="AO41" s="214">
        <v>0.08</v>
      </c>
      <c r="AP41" s="214">
        <f t="shared" si="1"/>
        <v>1.013145799746679E-4</v>
      </c>
      <c r="AQ41" s="214">
        <f t="shared" si="2"/>
        <v>3.9155393226924801E-6</v>
      </c>
      <c r="AR41" s="213">
        <v>0.99</v>
      </c>
      <c r="AS41" s="213">
        <v>0.98</v>
      </c>
      <c r="AT41" s="214">
        <f t="shared" si="3"/>
        <v>1.0030143417492122E-4</v>
      </c>
      <c r="AU41" s="214">
        <f t="shared" si="4"/>
        <v>3.8372285362386308E-6</v>
      </c>
    </row>
    <row r="42" spans="1:47" s="210" customFormat="1">
      <c r="A42" s="211">
        <v>48</v>
      </c>
      <c r="B42" s="211" t="s">
        <v>200</v>
      </c>
      <c r="C42" s="211" t="s">
        <v>59</v>
      </c>
      <c r="D42" s="211" t="s">
        <v>52</v>
      </c>
      <c r="E42" s="211" t="s">
        <v>53</v>
      </c>
      <c r="F42" s="211" t="s">
        <v>54</v>
      </c>
      <c r="G42" s="211" t="s">
        <v>55</v>
      </c>
      <c r="H42" s="211"/>
      <c r="I42" s="211" t="s">
        <v>136</v>
      </c>
      <c r="J42" s="211" t="s">
        <v>57</v>
      </c>
      <c r="K42" s="211">
        <v>0</v>
      </c>
      <c r="L42" s="211">
        <v>0</v>
      </c>
      <c r="M42" s="212">
        <v>-81.286510000000007</v>
      </c>
      <c r="N42" s="212">
        <v>28.867899999999999</v>
      </c>
      <c r="O42" s="211" t="s">
        <v>109</v>
      </c>
      <c r="P42" s="211" t="s">
        <v>59</v>
      </c>
      <c r="Q42" s="211" t="s">
        <v>59</v>
      </c>
      <c r="R42" s="212">
        <v>14.3</v>
      </c>
      <c r="S42" s="212">
        <v>8</v>
      </c>
      <c r="T42" s="211" t="s">
        <v>61</v>
      </c>
      <c r="U42" s="211"/>
      <c r="V42" s="211"/>
      <c r="W42" s="211"/>
      <c r="X42" s="211"/>
      <c r="Y42" s="211"/>
      <c r="Z42" s="211" t="s">
        <v>196</v>
      </c>
      <c r="AA42" s="211" t="s">
        <v>63</v>
      </c>
      <c r="AB42" s="211" t="s">
        <v>164</v>
      </c>
      <c r="AC42" s="211" t="s">
        <v>250</v>
      </c>
      <c r="AD42" s="211" t="s">
        <v>187</v>
      </c>
      <c r="AE42" s="211">
        <v>4</v>
      </c>
      <c r="AF42" s="211" t="s">
        <v>201</v>
      </c>
      <c r="AG42" s="211">
        <v>13</v>
      </c>
      <c r="AH42" s="211">
        <v>6460</v>
      </c>
      <c r="AI42" s="211">
        <v>6460</v>
      </c>
      <c r="AJ42" s="211">
        <v>573</v>
      </c>
      <c r="AK42" s="212">
        <v>3.14053249844E-7</v>
      </c>
      <c r="AL42" s="213">
        <v>0.83</v>
      </c>
      <c r="AM42" s="214">
        <f t="shared" si="0"/>
        <v>2.6066419737051999E-7</v>
      </c>
      <c r="AN42" s="214">
        <v>2.0699999999999998</v>
      </c>
      <c r="AO42" s="214">
        <v>0.08</v>
      </c>
      <c r="AP42" s="214">
        <f t="shared" si="1"/>
        <v>5.3957488855697631E-7</v>
      </c>
      <c r="AQ42" s="214">
        <f t="shared" si="2"/>
        <v>2.0853135789641599E-8</v>
      </c>
      <c r="AR42" s="213">
        <v>0.99</v>
      </c>
      <c r="AS42" s="213">
        <v>0.98</v>
      </c>
      <c r="AT42" s="214">
        <f t="shared" si="3"/>
        <v>5.3417913967140653E-7</v>
      </c>
      <c r="AU42" s="214">
        <f t="shared" si="4"/>
        <v>2.0436073073848768E-8</v>
      </c>
    </row>
    <row r="43" spans="1:47">
      <c r="AM43" s="214">
        <f>SUM(AM2:AM42)</f>
        <v>13.260685934481296</v>
      </c>
      <c r="AT43" s="214">
        <f>SUM(AT2:AT42)</f>
        <v>106.68765505859042</v>
      </c>
      <c r="AU43" s="214">
        <f>SUM(AU2:AU42)</f>
        <v>15.457206231277125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U7"/>
  <sheetViews>
    <sheetView topLeftCell="W1" workbookViewId="0">
      <selection activeCell="AU2" sqref="AU2:AU7"/>
    </sheetView>
  </sheetViews>
  <sheetFormatPr defaultRowHeight="15"/>
  <cols>
    <col min="1" max="1" width="3" bestFit="1" customWidth="1"/>
    <col min="2" max="3" width="1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3.7109375" bestFit="1" customWidth="1"/>
    <col min="15" max="15" width="7" bestFit="1" customWidth="1"/>
    <col min="16" max="16" width="10.140625" bestFit="1" customWidth="1"/>
    <col min="17" max="17" width="15.7109375" bestFit="1" customWidth="1"/>
    <col min="18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3.7109375" bestFit="1" customWidth="1"/>
    <col min="38" max="38" width="10.28515625" bestFit="1" customWidth="1"/>
    <col min="39" max="39" width="8.5703125" bestFit="1" customWidth="1"/>
    <col min="40" max="40" width="11.42578125" bestFit="1" customWidth="1"/>
    <col min="41" max="41" width="11.140625" bestFit="1" customWidth="1"/>
    <col min="42" max="43" width="8.5703125" bestFit="1" customWidth="1"/>
    <col min="44" max="44" width="10.85546875" bestFit="1" customWidth="1"/>
    <col min="45" max="45" width="10.5703125" bestFit="1" customWidth="1"/>
    <col min="46" max="46" width="10.710937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50</v>
      </c>
      <c r="B2" s="211" t="s">
        <v>135</v>
      </c>
      <c r="C2" s="211" t="s">
        <v>135</v>
      </c>
      <c r="D2" s="211" t="s">
        <v>52</v>
      </c>
      <c r="E2" s="211" t="s">
        <v>53</v>
      </c>
      <c r="F2" s="211" t="s">
        <v>54</v>
      </c>
      <c r="G2" s="211" t="s">
        <v>55</v>
      </c>
      <c r="H2" s="211"/>
      <c r="I2" s="211" t="s">
        <v>136</v>
      </c>
      <c r="J2" s="211"/>
      <c r="K2" s="211">
        <v>0</v>
      </c>
      <c r="L2" s="211">
        <v>0</v>
      </c>
      <c r="M2" s="212">
        <v>0</v>
      </c>
      <c r="N2" s="212">
        <v>0</v>
      </c>
      <c r="O2" s="211"/>
      <c r="P2" s="211"/>
      <c r="Q2" s="211" t="s">
        <v>137</v>
      </c>
      <c r="R2" s="212">
        <v>3.54</v>
      </c>
      <c r="S2" s="212">
        <v>3.54</v>
      </c>
      <c r="T2" s="211"/>
      <c r="U2" s="211"/>
      <c r="V2" s="211"/>
      <c r="W2" s="211"/>
      <c r="X2" s="211"/>
      <c r="Y2" s="211"/>
      <c r="Z2" s="211"/>
      <c r="AA2" s="211" t="s">
        <v>63</v>
      </c>
      <c r="AB2" s="211" t="s">
        <v>164</v>
      </c>
      <c r="AC2" s="211" t="s">
        <v>251</v>
      </c>
      <c r="AD2" s="211" t="s">
        <v>217</v>
      </c>
      <c r="AE2" s="211">
        <v>3</v>
      </c>
      <c r="AF2" s="211" t="s">
        <v>179</v>
      </c>
      <c r="AG2" s="211">
        <v>7</v>
      </c>
      <c r="AH2" s="211">
        <v>2110</v>
      </c>
      <c r="AI2" s="211">
        <v>2110</v>
      </c>
      <c r="AJ2" s="211">
        <v>547</v>
      </c>
      <c r="AK2" s="212">
        <v>3.0000794987399999</v>
      </c>
      <c r="AL2" s="213">
        <v>0</v>
      </c>
      <c r="AM2" s="214">
        <v>0</v>
      </c>
      <c r="AN2" s="214">
        <v>7.3917159999999997</v>
      </c>
      <c r="AO2" s="214">
        <v>1.2547740000000001</v>
      </c>
      <c r="AP2" s="214">
        <v>0</v>
      </c>
      <c r="AQ2" s="214">
        <v>0</v>
      </c>
      <c r="AR2" s="213">
        <v>0</v>
      </c>
      <c r="AS2" s="213">
        <v>0</v>
      </c>
      <c r="AT2" s="214">
        <v>0</v>
      </c>
      <c r="AU2" s="214">
        <v>0</v>
      </c>
    </row>
    <row r="3" spans="1:47" s="210" customFormat="1">
      <c r="A3" s="211">
        <v>50</v>
      </c>
      <c r="B3" s="211" t="s">
        <v>135</v>
      </c>
      <c r="C3" s="211" t="s">
        <v>135</v>
      </c>
      <c r="D3" s="211" t="s">
        <v>52</v>
      </c>
      <c r="E3" s="211" t="s">
        <v>53</v>
      </c>
      <c r="F3" s="211" t="s">
        <v>54</v>
      </c>
      <c r="G3" s="211" t="s">
        <v>55</v>
      </c>
      <c r="H3" s="211"/>
      <c r="I3" s="211" t="s">
        <v>136</v>
      </c>
      <c r="J3" s="211"/>
      <c r="K3" s="211">
        <v>0</v>
      </c>
      <c r="L3" s="211">
        <v>0</v>
      </c>
      <c r="M3" s="212">
        <v>0</v>
      </c>
      <c r="N3" s="212">
        <v>0</v>
      </c>
      <c r="O3" s="211"/>
      <c r="P3" s="211"/>
      <c r="Q3" s="211" t="s">
        <v>137</v>
      </c>
      <c r="R3" s="212">
        <v>3.54</v>
      </c>
      <c r="S3" s="212">
        <v>3.54</v>
      </c>
      <c r="T3" s="211"/>
      <c r="U3" s="211"/>
      <c r="V3" s="211"/>
      <c r="W3" s="211"/>
      <c r="X3" s="211"/>
      <c r="Y3" s="211"/>
      <c r="Z3" s="211"/>
      <c r="AA3" s="211" t="s">
        <v>63</v>
      </c>
      <c r="AB3" s="211" t="s">
        <v>164</v>
      </c>
      <c r="AC3" s="211" t="s">
        <v>251</v>
      </c>
      <c r="AD3" s="211" t="s">
        <v>217</v>
      </c>
      <c r="AE3" s="211">
        <v>3</v>
      </c>
      <c r="AF3" s="211" t="s">
        <v>180</v>
      </c>
      <c r="AG3" s="211">
        <v>11</v>
      </c>
      <c r="AH3" s="211">
        <v>4340</v>
      </c>
      <c r="AI3" s="211">
        <v>4340</v>
      </c>
      <c r="AJ3" s="211">
        <v>551</v>
      </c>
      <c r="AK3" s="212">
        <v>0.23096600709099999</v>
      </c>
      <c r="AL3" s="213">
        <v>0</v>
      </c>
      <c r="AM3" s="214">
        <v>0</v>
      </c>
      <c r="AN3" s="214">
        <v>4.2593800000000002</v>
      </c>
      <c r="AO3" s="214">
        <v>0.14995700000000001</v>
      </c>
      <c r="AP3" s="214">
        <v>0</v>
      </c>
      <c r="AQ3" s="214">
        <v>0</v>
      </c>
      <c r="AR3" s="213">
        <v>0</v>
      </c>
      <c r="AS3" s="213">
        <v>0</v>
      </c>
      <c r="AT3" s="214">
        <v>0</v>
      </c>
      <c r="AU3" s="214">
        <v>0</v>
      </c>
    </row>
    <row r="4" spans="1:47" s="210" customFormat="1">
      <c r="A4" s="211">
        <v>50</v>
      </c>
      <c r="B4" s="211" t="s">
        <v>135</v>
      </c>
      <c r="C4" s="211" t="s">
        <v>135</v>
      </c>
      <c r="D4" s="211" t="s">
        <v>52</v>
      </c>
      <c r="E4" s="211" t="s">
        <v>53</v>
      </c>
      <c r="F4" s="211" t="s">
        <v>54</v>
      </c>
      <c r="G4" s="211" t="s">
        <v>55</v>
      </c>
      <c r="H4" s="211"/>
      <c r="I4" s="211" t="s">
        <v>136</v>
      </c>
      <c r="J4" s="211"/>
      <c r="K4" s="211">
        <v>0</v>
      </c>
      <c r="L4" s="211">
        <v>0</v>
      </c>
      <c r="M4" s="212">
        <v>0</v>
      </c>
      <c r="N4" s="212">
        <v>0</v>
      </c>
      <c r="O4" s="211"/>
      <c r="P4" s="211"/>
      <c r="Q4" s="211" t="s">
        <v>137</v>
      </c>
      <c r="R4" s="212">
        <v>3.54</v>
      </c>
      <c r="S4" s="212">
        <v>3.54</v>
      </c>
      <c r="T4" s="211"/>
      <c r="U4" s="211"/>
      <c r="V4" s="211"/>
      <c r="W4" s="211"/>
      <c r="X4" s="211"/>
      <c r="Y4" s="211"/>
      <c r="Z4" s="211"/>
      <c r="AA4" s="211" t="s">
        <v>63</v>
      </c>
      <c r="AB4" s="211" t="s">
        <v>164</v>
      </c>
      <c r="AC4" s="211" t="s">
        <v>251</v>
      </c>
      <c r="AD4" s="211" t="s">
        <v>217</v>
      </c>
      <c r="AE4" s="211">
        <v>3</v>
      </c>
      <c r="AF4" s="211" t="s">
        <v>237</v>
      </c>
      <c r="AG4" s="211">
        <v>8</v>
      </c>
      <c r="AH4" s="211">
        <v>2140</v>
      </c>
      <c r="AI4" s="211">
        <v>2140</v>
      </c>
      <c r="AJ4" s="211">
        <v>548</v>
      </c>
      <c r="AK4" s="212">
        <v>0.21668585558799999</v>
      </c>
      <c r="AL4" s="213">
        <v>0</v>
      </c>
      <c r="AM4" s="214">
        <v>0</v>
      </c>
      <c r="AN4" s="214">
        <v>9.5008689999999998</v>
      </c>
      <c r="AO4" s="214">
        <v>1.6986330000000001</v>
      </c>
      <c r="AP4" s="214">
        <v>0</v>
      </c>
      <c r="AQ4" s="214">
        <v>0</v>
      </c>
      <c r="AR4" s="213">
        <v>0</v>
      </c>
      <c r="AS4" s="213">
        <v>0</v>
      </c>
      <c r="AT4" s="214">
        <v>0</v>
      </c>
      <c r="AU4" s="214">
        <v>0</v>
      </c>
    </row>
    <row r="5" spans="1:47" s="210" customFormat="1">
      <c r="A5" s="211">
        <v>50</v>
      </c>
      <c r="B5" s="211" t="s">
        <v>135</v>
      </c>
      <c r="C5" s="211" t="s">
        <v>135</v>
      </c>
      <c r="D5" s="211" t="s">
        <v>52</v>
      </c>
      <c r="E5" s="211" t="s">
        <v>53</v>
      </c>
      <c r="F5" s="211" t="s">
        <v>54</v>
      </c>
      <c r="G5" s="211" t="s">
        <v>55</v>
      </c>
      <c r="H5" s="211"/>
      <c r="I5" s="211" t="s">
        <v>136</v>
      </c>
      <c r="J5" s="211"/>
      <c r="K5" s="211">
        <v>0</v>
      </c>
      <c r="L5" s="211">
        <v>0</v>
      </c>
      <c r="M5" s="212">
        <v>0</v>
      </c>
      <c r="N5" s="212">
        <v>0</v>
      </c>
      <c r="O5" s="211"/>
      <c r="P5" s="211"/>
      <c r="Q5" s="211" t="s">
        <v>137</v>
      </c>
      <c r="R5" s="212">
        <v>3.54</v>
      </c>
      <c r="S5" s="212">
        <v>3.54</v>
      </c>
      <c r="T5" s="211"/>
      <c r="U5" s="211"/>
      <c r="V5" s="211"/>
      <c r="W5" s="211"/>
      <c r="X5" s="211"/>
      <c r="Y5" s="211"/>
      <c r="Z5" s="211"/>
      <c r="AA5" s="211" t="s">
        <v>63</v>
      </c>
      <c r="AB5" s="211" t="s">
        <v>164</v>
      </c>
      <c r="AC5" s="211" t="s">
        <v>251</v>
      </c>
      <c r="AD5" s="211" t="s">
        <v>217</v>
      </c>
      <c r="AE5" s="211">
        <v>3</v>
      </c>
      <c r="AF5" s="211" t="s">
        <v>179</v>
      </c>
      <c r="AG5" s="211">
        <v>7</v>
      </c>
      <c r="AH5" s="211">
        <v>2110</v>
      </c>
      <c r="AI5" s="211">
        <v>2110</v>
      </c>
      <c r="AJ5" s="211">
        <v>547</v>
      </c>
      <c r="AK5" s="212">
        <v>2.95516806309E-3</v>
      </c>
      <c r="AL5" s="213">
        <v>0</v>
      </c>
      <c r="AM5" s="214">
        <v>0</v>
      </c>
      <c r="AN5" s="214">
        <v>7.3917159999999997</v>
      </c>
      <c r="AO5" s="214">
        <v>1.2547740000000001</v>
      </c>
      <c r="AP5" s="214">
        <v>0</v>
      </c>
      <c r="AQ5" s="214">
        <v>0</v>
      </c>
      <c r="AR5" s="213">
        <v>0</v>
      </c>
      <c r="AS5" s="213">
        <v>0</v>
      </c>
      <c r="AT5" s="214">
        <v>0</v>
      </c>
      <c r="AU5" s="214">
        <v>0</v>
      </c>
    </row>
    <row r="6" spans="1:47" s="210" customFormat="1">
      <c r="A6" s="211">
        <v>50</v>
      </c>
      <c r="B6" s="211" t="s">
        <v>135</v>
      </c>
      <c r="C6" s="211" t="s">
        <v>135</v>
      </c>
      <c r="D6" s="211" t="s">
        <v>52</v>
      </c>
      <c r="E6" s="211" t="s">
        <v>53</v>
      </c>
      <c r="F6" s="211" t="s">
        <v>54</v>
      </c>
      <c r="G6" s="211" t="s">
        <v>55</v>
      </c>
      <c r="H6" s="211"/>
      <c r="I6" s="211" t="s">
        <v>136</v>
      </c>
      <c r="J6" s="211"/>
      <c r="K6" s="211">
        <v>0</v>
      </c>
      <c r="L6" s="211">
        <v>0</v>
      </c>
      <c r="M6" s="212">
        <v>0</v>
      </c>
      <c r="N6" s="212">
        <v>0</v>
      </c>
      <c r="O6" s="211"/>
      <c r="P6" s="211"/>
      <c r="Q6" s="211" t="s">
        <v>137</v>
      </c>
      <c r="R6" s="212">
        <v>3.54</v>
      </c>
      <c r="S6" s="212">
        <v>3.54</v>
      </c>
      <c r="T6" s="211"/>
      <c r="U6" s="211"/>
      <c r="V6" s="211"/>
      <c r="W6" s="211"/>
      <c r="X6" s="211"/>
      <c r="Y6" s="211"/>
      <c r="Z6" s="211"/>
      <c r="AA6" s="211" t="s">
        <v>63</v>
      </c>
      <c r="AB6" s="211" t="s">
        <v>164</v>
      </c>
      <c r="AC6" s="211" t="s">
        <v>251</v>
      </c>
      <c r="AD6" s="211" t="s">
        <v>217</v>
      </c>
      <c r="AE6" s="211">
        <v>3</v>
      </c>
      <c r="AF6" s="211" t="s">
        <v>180</v>
      </c>
      <c r="AG6" s="211">
        <v>11</v>
      </c>
      <c r="AH6" s="211">
        <v>4340</v>
      </c>
      <c r="AI6" s="211">
        <v>4340</v>
      </c>
      <c r="AJ6" s="211">
        <v>551</v>
      </c>
      <c r="AK6" s="212">
        <v>8.8900725340500003E-2</v>
      </c>
      <c r="AL6" s="213">
        <v>0</v>
      </c>
      <c r="AM6" s="214">
        <v>0</v>
      </c>
      <c r="AN6" s="214">
        <v>4.2593800000000002</v>
      </c>
      <c r="AO6" s="214">
        <v>0.14995700000000001</v>
      </c>
      <c r="AP6" s="214">
        <v>0</v>
      </c>
      <c r="AQ6" s="214">
        <v>0</v>
      </c>
      <c r="AR6" s="213">
        <v>0</v>
      </c>
      <c r="AS6" s="213">
        <v>0</v>
      </c>
      <c r="AT6" s="214">
        <v>0</v>
      </c>
      <c r="AU6" s="214">
        <v>0</v>
      </c>
    </row>
    <row r="7" spans="1:47">
      <c r="AT7" s="214">
        <f>SUM(AT2:AT6)</f>
        <v>0</v>
      </c>
      <c r="AU7" s="214">
        <f>SUM(AU2:AU6)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AU122"/>
  <sheetViews>
    <sheetView topLeftCell="X1" workbookViewId="0">
      <pane ySplit="1" topLeftCell="A92" activePane="bottomLeft" state="frozen"/>
      <selection activeCell="X1" sqref="X1"/>
      <selection pane="bottomLeft" activeCell="AT122" sqref="AT122"/>
    </sheetView>
  </sheetViews>
  <sheetFormatPr defaultRowHeight="15"/>
  <cols>
    <col min="1" max="1" width="3" bestFit="1" customWidth="1"/>
    <col min="2" max="3" width="10.855468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4" width="13.7109375" bestFit="1" customWidth="1"/>
    <col min="15" max="15" width="7" bestFit="1" customWidth="1"/>
    <col min="16" max="16" width="10.140625" bestFit="1" customWidth="1"/>
    <col min="17" max="17" width="15.710937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9.7109375" bestFit="1" customWidth="1"/>
    <col min="27" max="27" width="10.140625" bestFit="1" customWidth="1"/>
    <col min="28" max="28" width="27.85546875" bestFit="1" customWidth="1"/>
    <col min="29" max="29" width="11" bestFit="1" customWidth="1"/>
    <col min="30" max="30" width="10" bestFit="1" customWidth="1"/>
    <col min="31" max="32" width="8.5703125" bestFit="1" customWidth="1"/>
    <col min="33" max="33" width="10.42578125" bestFit="1" customWidth="1"/>
    <col min="34" max="34" width="8.5703125" bestFit="1" customWidth="1"/>
    <col min="35" max="35" width="9" bestFit="1" customWidth="1"/>
    <col min="36" max="36" width="7.140625" bestFit="1" customWidth="1"/>
    <col min="37" max="37" width="14.7109375" bestFit="1" customWidth="1"/>
    <col min="38" max="38" width="10.28515625" bestFit="1" customWidth="1"/>
    <col min="39" max="39" width="10.5703125" bestFit="1" customWidth="1"/>
    <col min="40" max="40" width="11.42578125" bestFit="1" customWidth="1"/>
    <col min="41" max="41" width="11.140625" bestFit="1" customWidth="1"/>
    <col min="42" max="42" width="11.5703125" bestFit="1" customWidth="1"/>
    <col min="43" max="43" width="9.5703125" bestFit="1" customWidth="1"/>
    <col min="44" max="44" width="10.85546875" bestFit="1" customWidth="1"/>
    <col min="45" max="45" width="10.5703125" bestFit="1" customWidth="1"/>
    <col min="46" max="46" width="11.5703125" bestFit="1" customWidth="1"/>
    <col min="47" max="47" width="10.42578125" bestFit="1" customWidth="1"/>
  </cols>
  <sheetData>
    <row r="1" spans="1:47" s="210" customFormat="1">
      <c r="A1" s="211" t="s">
        <v>0</v>
      </c>
      <c r="B1" s="211" t="s">
        <v>1</v>
      </c>
      <c r="C1" s="211" t="s">
        <v>2</v>
      </c>
      <c r="D1" s="211" t="s">
        <v>3</v>
      </c>
      <c r="E1" s="211" t="s">
        <v>4</v>
      </c>
      <c r="F1" s="211" t="s">
        <v>5</v>
      </c>
      <c r="G1" s="211" t="s">
        <v>6</v>
      </c>
      <c r="H1" s="211" t="s">
        <v>7</v>
      </c>
      <c r="I1" s="211" t="s">
        <v>8</v>
      </c>
      <c r="J1" s="211" t="s">
        <v>9</v>
      </c>
      <c r="K1" s="211" t="s">
        <v>10</v>
      </c>
      <c r="L1" s="211" t="s">
        <v>11</v>
      </c>
      <c r="M1" s="212" t="s">
        <v>12</v>
      </c>
      <c r="N1" s="212" t="s">
        <v>13</v>
      </c>
      <c r="O1" s="211" t="s">
        <v>14</v>
      </c>
      <c r="P1" s="211" t="s">
        <v>15</v>
      </c>
      <c r="Q1" s="211" t="s">
        <v>16</v>
      </c>
      <c r="R1" s="212" t="s">
        <v>17</v>
      </c>
      <c r="S1" s="212" t="s">
        <v>18</v>
      </c>
      <c r="T1" s="211" t="s">
        <v>19</v>
      </c>
      <c r="U1" s="211" t="s">
        <v>20</v>
      </c>
      <c r="V1" s="211" t="s">
        <v>21</v>
      </c>
      <c r="W1" s="211" t="s">
        <v>22</v>
      </c>
      <c r="X1" s="211" t="s">
        <v>23</v>
      </c>
      <c r="Y1" s="211" t="s">
        <v>24</v>
      </c>
      <c r="Z1" s="211" t="s">
        <v>25</v>
      </c>
      <c r="AA1" s="211" t="s">
        <v>26</v>
      </c>
      <c r="AB1" s="211" t="s">
        <v>27</v>
      </c>
      <c r="AC1" s="211" t="s">
        <v>173</v>
      </c>
      <c r="AD1" s="211" t="s">
        <v>32</v>
      </c>
      <c r="AE1" s="211" t="s">
        <v>33</v>
      </c>
      <c r="AF1" s="211" t="s">
        <v>34</v>
      </c>
      <c r="AG1" s="211" t="s">
        <v>35</v>
      </c>
      <c r="AH1" s="211" t="s">
        <v>174</v>
      </c>
      <c r="AI1" s="211" t="s">
        <v>37</v>
      </c>
      <c r="AJ1" s="211" t="s">
        <v>38</v>
      </c>
      <c r="AK1" s="212" t="s">
        <v>49</v>
      </c>
      <c r="AL1" s="213" t="s">
        <v>39</v>
      </c>
      <c r="AM1" s="214" t="s">
        <v>40</v>
      </c>
      <c r="AN1" s="214" t="s">
        <v>41</v>
      </c>
      <c r="AO1" s="214" t="s">
        <v>42</v>
      </c>
      <c r="AP1" s="214" t="s">
        <v>43</v>
      </c>
      <c r="AQ1" s="214" t="s">
        <v>44</v>
      </c>
      <c r="AR1" s="213" t="s">
        <v>45</v>
      </c>
      <c r="AS1" s="213" t="s">
        <v>46</v>
      </c>
      <c r="AT1" s="214" t="s">
        <v>47</v>
      </c>
      <c r="AU1" s="214" t="s">
        <v>48</v>
      </c>
    </row>
    <row r="2" spans="1:47" s="210" customFormat="1">
      <c r="A2" s="211">
        <v>51</v>
      </c>
      <c r="B2" s="211" t="s">
        <v>135</v>
      </c>
      <c r="C2" s="211" t="s">
        <v>135</v>
      </c>
      <c r="D2" s="211"/>
      <c r="E2" s="211" t="s">
        <v>53</v>
      </c>
      <c r="F2" s="211" t="s">
        <v>54</v>
      </c>
      <c r="G2" s="211" t="s">
        <v>55</v>
      </c>
      <c r="H2" s="211"/>
      <c r="I2" s="211" t="s">
        <v>136</v>
      </c>
      <c r="J2" s="211"/>
      <c r="K2" s="211">
        <v>0</v>
      </c>
      <c r="L2" s="211">
        <v>0</v>
      </c>
      <c r="M2" s="212">
        <v>0</v>
      </c>
      <c r="N2" s="212">
        <v>0</v>
      </c>
      <c r="O2" s="211"/>
      <c r="P2" s="211"/>
      <c r="Q2" s="211" t="s">
        <v>137</v>
      </c>
      <c r="R2" s="212">
        <v>71.83</v>
      </c>
      <c r="S2" s="212">
        <v>71.83</v>
      </c>
      <c r="T2" s="211"/>
      <c r="U2" s="211"/>
      <c r="V2" s="211"/>
      <c r="W2" s="211"/>
      <c r="X2" s="211"/>
      <c r="Y2" s="211"/>
      <c r="Z2" s="211"/>
      <c r="AA2" s="211" t="s">
        <v>63</v>
      </c>
      <c r="AB2" s="211" t="s">
        <v>164</v>
      </c>
      <c r="AC2" s="211" t="s">
        <v>252</v>
      </c>
      <c r="AD2" s="211" t="s">
        <v>187</v>
      </c>
      <c r="AE2" s="211">
        <v>4</v>
      </c>
      <c r="AF2" s="211" t="s">
        <v>202</v>
      </c>
      <c r="AG2" s="211">
        <v>12</v>
      </c>
      <c r="AH2" s="211">
        <v>5100</v>
      </c>
      <c r="AI2" s="211">
        <v>5100</v>
      </c>
      <c r="AJ2" s="211">
        <v>572</v>
      </c>
      <c r="AK2" s="212">
        <v>0.42301435563700002</v>
      </c>
      <c r="AL2" s="213">
        <v>0</v>
      </c>
      <c r="AM2" s="214">
        <f>AK2*AL2</f>
        <v>0</v>
      </c>
      <c r="AN2" s="214">
        <v>0</v>
      </c>
      <c r="AO2" s="214">
        <v>0</v>
      </c>
      <c r="AP2" s="214">
        <f>AM2*AN2</f>
        <v>0</v>
      </c>
      <c r="AQ2" s="214">
        <f>AM2*AO2</f>
        <v>0</v>
      </c>
      <c r="AR2" s="213">
        <v>0.99</v>
      </c>
      <c r="AS2" s="213">
        <v>0.98</v>
      </c>
      <c r="AT2" s="214">
        <f>AP2*AR2</f>
        <v>0</v>
      </c>
      <c r="AU2" s="214">
        <f>AQ2*AS2</f>
        <v>0</v>
      </c>
    </row>
    <row r="3" spans="1:47" s="210" customFormat="1">
      <c r="A3" s="211">
        <v>51</v>
      </c>
      <c r="B3" s="211" t="s">
        <v>135</v>
      </c>
      <c r="C3" s="211" t="s">
        <v>135</v>
      </c>
      <c r="D3" s="211"/>
      <c r="E3" s="211" t="s">
        <v>53</v>
      </c>
      <c r="F3" s="211" t="s">
        <v>54</v>
      </c>
      <c r="G3" s="211" t="s">
        <v>55</v>
      </c>
      <c r="H3" s="211"/>
      <c r="I3" s="211" t="s">
        <v>136</v>
      </c>
      <c r="J3" s="211"/>
      <c r="K3" s="211">
        <v>0</v>
      </c>
      <c r="L3" s="211">
        <v>0</v>
      </c>
      <c r="M3" s="212">
        <v>0</v>
      </c>
      <c r="N3" s="212">
        <v>0</v>
      </c>
      <c r="O3" s="211"/>
      <c r="P3" s="211"/>
      <c r="Q3" s="211" t="s">
        <v>137</v>
      </c>
      <c r="R3" s="212">
        <v>71.83</v>
      </c>
      <c r="S3" s="212">
        <v>71.83</v>
      </c>
      <c r="T3" s="211"/>
      <c r="U3" s="211"/>
      <c r="V3" s="211"/>
      <c r="W3" s="211"/>
      <c r="X3" s="211"/>
      <c r="Y3" s="211"/>
      <c r="Z3" s="211"/>
      <c r="AA3" s="211" t="s">
        <v>63</v>
      </c>
      <c r="AB3" s="211" t="s">
        <v>164</v>
      </c>
      <c r="AC3" s="211" t="s">
        <v>252</v>
      </c>
      <c r="AD3" s="211" t="s">
        <v>187</v>
      </c>
      <c r="AE3" s="211">
        <v>4</v>
      </c>
      <c r="AF3" s="211" t="s">
        <v>201</v>
      </c>
      <c r="AG3" s="211">
        <v>13</v>
      </c>
      <c r="AH3" s="211">
        <v>6440</v>
      </c>
      <c r="AI3" s="211">
        <v>6440</v>
      </c>
      <c r="AJ3" s="211">
        <v>573</v>
      </c>
      <c r="AK3" s="212">
        <v>0.79786072033900002</v>
      </c>
      <c r="AL3" s="213">
        <v>0.83</v>
      </c>
      <c r="AM3" s="214">
        <f t="shared" ref="AM3:AM66" si="0">AK3*AL3</f>
        <v>0.66222439788137</v>
      </c>
      <c r="AN3" s="214">
        <v>2.0699999999999998</v>
      </c>
      <c r="AO3" s="214">
        <v>0.08</v>
      </c>
      <c r="AP3" s="214">
        <f t="shared" ref="AP3:AP66" si="1">AM3*AN3</f>
        <v>1.3708045036144358</v>
      </c>
      <c r="AQ3" s="214">
        <f t="shared" ref="AQ3:AQ66" si="2">AM3*AO3</f>
        <v>5.2977951830509601E-2</v>
      </c>
      <c r="AR3" s="213">
        <v>0.99</v>
      </c>
      <c r="AS3" s="213">
        <v>0.98</v>
      </c>
      <c r="AT3" s="214">
        <f t="shared" ref="AT3:AT66" si="3">AP3*AR3</f>
        <v>1.3570964585782914</v>
      </c>
      <c r="AU3" s="214">
        <f t="shared" ref="AU3:AU66" si="4">AQ3*AS3</f>
        <v>5.1918392793899405E-2</v>
      </c>
    </row>
    <row r="4" spans="1:47" s="210" customFormat="1">
      <c r="A4" s="211">
        <v>51</v>
      </c>
      <c r="B4" s="211" t="s">
        <v>135</v>
      </c>
      <c r="C4" s="211" t="s">
        <v>135</v>
      </c>
      <c r="D4" s="211"/>
      <c r="E4" s="211" t="s">
        <v>53</v>
      </c>
      <c r="F4" s="211" t="s">
        <v>54</v>
      </c>
      <c r="G4" s="211" t="s">
        <v>55</v>
      </c>
      <c r="H4" s="211"/>
      <c r="I4" s="211" t="s">
        <v>136</v>
      </c>
      <c r="J4" s="211"/>
      <c r="K4" s="211">
        <v>0</v>
      </c>
      <c r="L4" s="211">
        <v>0</v>
      </c>
      <c r="M4" s="212">
        <v>0</v>
      </c>
      <c r="N4" s="212">
        <v>0</v>
      </c>
      <c r="O4" s="211"/>
      <c r="P4" s="211"/>
      <c r="Q4" s="211" t="s">
        <v>137</v>
      </c>
      <c r="R4" s="212">
        <v>71.83</v>
      </c>
      <c r="S4" s="212">
        <v>71.83</v>
      </c>
      <c r="T4" s="211"/>
      <c r="U4" s="211"/>
      <c r="V4" s="211"/>
      <c r="W4" s="211"/>
      <c r="X4" s="211"/>
      <c r="Y4" s="211"/>
      <c r="Z4" s="211"/>
      <c r="AA4" s="211" t="s">
        <v>63</v>
      </c>
      <c r="AB4" s="211" t="s">
        <v>164</v>
      </c>
      <c r="AC4" s="211" t="s">
        <v>252</v>
      </c>
      <c r="AD4" s="211" t="s">
        <v>187</v>
      </c>
      <c r="AE4" s="211">
        <v>4</v>
      </c>
      <c r="AF4" s="211" t="s">
        <v>201</v>
      </c>
      <c r="AG4" s="211">
        <v>13</v>
      </c>
      <c r="AH4" s="211">
        <v>6410</v>
      </c>
      <c r="AI4" s="211">
        <v>2120</v>
      </c>
      <c r="AJ4" s="211">
        <v>573</v>
      </c>
      <c r="AK4" s="212">
        <v>0.46821969345800002</v>
      </c>
      <c r="AL4" s="213">
        <v>0.83</v>
      </c>
      <c r="AM4" s="214">
        <f t="shared" si="0"/>
        <v>0.38862234557013997</v>
      </c>
      <c r="AN4" s="214">
        <v>2.0699999999999998</v>
      </c>
      <c r="AO4" s="214">
        <v>0.08</v>
      </c>
      <c r="AP4" s="214">
        <f t="shared" si="1"/>
        <v>0.80444825533018971</v>
      </c>
      <c r="AQ4" s="214">
        <f t="shared" si="2"/>
        <v>3.1089787645611197E-2</v>
      </c>
      <c r="AR4" s="213">
        <v>0.99</v>
      </c>
      <c r="AS4" s="213">
        <v>0.98</v>
      </c>
      <c r="AT4" s="214">
        <f t="shared" si="3"/>
        <v>0.79640377277688779</v>
      </c>
      <c r="AU4" s="214">
        <f t="shared" si="4"/>
        <v>3.0467991892698974E-2</v>
      </c>
    </row>
    <row r="5" spans="1:47" s="210" customFormat="1">
      <c r="A5" s="211">
        <v>51</v>
      </c>
      <c r="B5" s="211" t="s">
        <v>135</v>
      </c>
      <c r="C5" s="211" t="s">
        <v>135</v>
      </c>
      <c r="D5" s="211"/>
      <c r="E5" s="211" t="s">
        <v>53</v>
      </c>
      <c r="F5" s="211" t="s">
        <v>54</v>
      </c>
      <c r="G5" s="211" t="s">
        <v>55</v>
      </c>
      <c r="H5" s="211"/>
      <c r="I5" s="211" t="s">
        <v>136</v>
      </c>
      <c r="J5" s="211"/>
      <c r="K5" s="211">
        <v>0</v>
      </c>
      <c r="L5" s="211">
        <v>0</v>
      </c>
      <c r="M5" s="212">
        <v>0</v>
      </c>
      <c r="N5" s="212">
        <v>0</v>
      </c>
      <c r="O5" s="211"/>
      <c r="P5" s="211"/>
      <c r="Q5" s="211" t="s">
        <v>137</v>
      </c>
      <c r="R5" s="212">
        <v>71.83</v>
      </c>
      <c r="S5" s="212">
        <v>71.83</v>
      </c>
      <c r="T5" s="211"/>
      <c r="U5" s="211"/>
      <c r="V5" s="211"/>
      <c r="W5" s="211"/>
      <c r="X5" s="211"/>
      <c r="Y5" s="211"/>
      <c r="Z5" s="211"/>
      <c r="AA5" s="211" t="s">
        <v>63</v>
      </c>
      <c r="AB5" s="211" t="s">
        <v>164</v>
      </c>
      <c r="AC5" s="211" t="s">
        <v>252</v>
      </c>
      <c r="AD5" s="211" t="s">
        <v>187</v>
      </c>
      <c r="AE5" s="211">
        <v>4</v>
      </c>
      <c r="AF5" s="211" t="s">
        <v>201</v>
      </c>
      <c r="AG5" s="211">
        <v>13</v>
      </c>
      <c r="AH5" s="211">
        <v>6410</v>
      </c>
      <c r="AI5" s="211">
        <v>2120</v>
      </c>
      <c r="AJ5" s="211">
        <v>573</v>
      </c>
      <c r="AK5" s="212">
        <v>8.5159827842999997E-2</v>
      </c>
      <c r="AL5" s="213">
        <v>0.83</v>
      </c>
      <c r="AM5" s="214">
        <f t="shared" si="0"/>
        <v>7.0682657109689989E-2</v>
      </c>
      <c r="AN5" s="214">
        <v>2.0699999999999998</v>
      </c>
      <c r="AO5" s="214">
        <v>0.08</v>
      </c>
      <c r="AP5" s="214">
        <f t="shared" si="1"/>
        <v>0.14631310021705826</v>
      </c>
      <c r="AQ5" s="214">
        <f t="shared" si="2"/>
        <v>5.6546125687751995E-3</v>
      </c>
      <c r="AR5" s="213">
        <v>0.99</v>
      </c>
      <c r="AS5" s="213">
        <v>0.98</v>
      </c>
      <c r="AT5" s="214">
        <f t="shared" si="3"/>
        <v>0.14484996921488769</v>
      </c>
      <c r="AU5" s="214">
        <f t="shared" si="4"/>
        <v>5.5415203173996954E-3</v>
      </c>
    </row>
    <row r="6" spans="1:47" s="210" customFormat="1">
      <c r="A6" s="211">
        <v>51</v>
      </c>
      <c r="B6" s="211" t="s">
        <v>135</v>
      </c>
      <c r="C6" s="211" t="s">
        <v>135</v>
      </c>
      <c r="D6" s="211"/>
      <c r="E6" s="211" t="s">
        <v>53</v>
      </c>
      <c r="F6" s="211" t="s">
        <v>54</v>
      </c>
      <c r="G6" s="211" t="s">
        <v>55</v>
      </c>
      <c r="H6" s="211"/>
      <c r="I6" s="211" t="s">
        <v>136</v>
      </c>
      <c r="J6" s="211"/>
      <c r="K6" s="211">
        <v>0</v>
      </c>
      <c r="L6" s="211">
        <v>0</v>
      </c>
      <c r="M6" s="212">
        <v>0</v>
      </c>
      <c r="N6" s="212">
        <v>0</v>
      </c>
      <c r="O6" s="211"/>
      <c r="P6" s="211"/>
      <c r="Q6" s="211" t="s">
        <v>137</v>
      </c>
      <c r="R6" s="212">
        <v>71.83</v>
      </c>
      <c r="S6" s="212">
        <v>71.83</v>
      </c>
      <c r="T6" s="211"/>
      <c r="U6" s="211"/>
      <c r="V6" s="211"/>
      <c r="W6" s="211"/>
      <c r="X6" s="211"/>
      <c r="Y6" s="211"/>
      <c r="Z6" s="211"/>
      <c r="AA6" s="211" t="s">
        <v>63</v>
      </c>
      <c r="AB6" s="211" t="s">
        <v>164</v>
      </c>
      <c r="AC6" s="211" t="s">
        <v>252</v>
      </c>
      <c r="AD6" s="211" t="s">
        <v>187</v>
      </c>
      <c r="AE6" s="211">
        <v>4</v>
      </c>
      <c r="AF6" s="211" t="s">
        <v>202</v>
      </c>
      <c r="AG6" s="211">
        <v>12</v>
      </c>
      <c r="AH6" s="211">
        <v>5100</v>
      </c>
      <c r="AI6" s="211">
        <v>5100</v>
      </c>
      <c r="AJ6" s="211">
        <v>572</v>
      </c>
      <c r="AK6" s="212">
        <v>0.27585087820800003</v>
      </c>
      <c r="AL6" s="213">
        <v>0</v>
      </c>
      <c r="AM6" s="214">
        <f t="shared" si="0"/>
        <v>0</v>
      </c>
      <c r="AN6" s="214">
        <v>0</v>
      </c>
      <c r="AO6" s="214">
        <v>0</v>
      </c>
      <c r="AP6" s="214">
        <f t="shared" si="1"/>
        <v>0</v>
      </c>
      <c r="AQ6" s="214">
        <f t="shared" si="2"/>
        <v>0</v>
      </c>
      <c r="AR6" s="213">
        <v>0.99</v>
      </c>
      <c r="AS6" s="213">
        <v>0.98</v>
      </c>
      <c r="AT6" s="214">
        <f t="shared" si="3"/>
        <v>0</v>
      </c>
      <c r="AU6" s="214">
        <f t="shared" si="4"/>
        <v>0</v>
      </c>
    </row>
    <row r="7" spans="1:47" s="210" customFormat="1">
      <c r="A7" s="211">
        <v>51</v>
      </c>
      <c r="B7" s="211" t="s">
        <v>135</v>
      </c>
      <c r="C7" s="211" t="s">
        <v>135</v>
      </c>
      <c r="D7" s="211"/>
      <c r="E7" s="211" t="s">
        <v>53</v>
      </c>
      <c r="F7" s="211" t="s">
        <v>54</v>
      </c>
      <c r="G7" s="211" t="s">
        <v>55</v>
      </c>
      <c r="H7" s="211"/>
      <c r="I7" s="211" t="s">
        <v>136</v>
      </c>
      <c r="J7" s="211"/>
      <c r="K7" s="211">
        <v>0</v>
      </c>
      <c r="L7" s="211">
        <v>0</v>
      </c>
      <c r="M7" s="212">
        <v>0</v>
      </c>
      <c r="N7" s="212">
        <v>0</v>
      </c>
      <c r="O7" s="211"/>
      <c r="P7" s="211"/>
      <c r="Q7" s="211" t="s">
        <v>137</v>
      </c>
      <c r="R7" s="212">
        <v>71.83</v>
      </c>
      <c r="S7" s="212">
        <v>71.83</v>
      </c>
      <c r="T7" s="211"/>
      <c r="U7" s="211"/>
      <c r="V7" s="211"/>
      <c r="W7" s="211"/>
      <c r="X7" s="211"/>
      <c r="Y7" s="211"/>
      <c r="Z7" s="211"/>
      <c r="AA7" s="211" t="s">
        <v>63</v>
      </c>
      <c r="AB7" s="211" t="s">
        <v>164</v>
      </c>
      <c r="AC7" s="211" t="s">
        <v>252</v>
      </c>
      <c r="AD7" s="211" t="s">
        <v>187</v>
      </c>
      <c r="AE7" s="211">
        <v>4</v>
      </c>
      <c r="AF7" s="211" t="s">
        <v>201</v>
      </c>
      <c r="AG7" s="211">
        <v>13</v>
      </c>
      <c r="AH7" s="211">
        <v>6430</v>
      </c>
      <c r="AI7" s="211">
        <v>2120</v>
      </c>
      <c r="AJ7" s="211">
        <v>573</v>
      </c>
      <c r="AK7" s="212">
        <v>2.1829013614000001E-2</v>
      </c>
      <c r="AL7" s="213">
        <v>0.83</v>
      </c>
      <c r="AM7" s="214">
        <f t="shared" si="0"/>
        <v>1.811808129962E-2</v>
      </c>
      <c r="AN7" s="214">
        <v>2.0699999999999998</v>
      </c>
      <c r="AO7" s="214">
        <v>0.08</v>
      </c>
      <c r="AP7" s="214">
        <f t="shared" si="1"/>
        <v>3.7504428290213394E-2</v>
      </c>
      <c r="AQ7" s="214">
        <f t="shared" si="2"/>
        <v>1.4494465039696001E-3</v>
      </c>
      <c r="AR7" s="213">
        <v>0.99</v>
      </c>
      <c r="AS7" s="213">
        <v>0.98</v>
      </c>
      <c r="AT7" s="214">
        <f t="shared" si="3"/>
        <v>3.7129384007311257E-2</v>
      </c>
      <c r="AU7" s="214">
        <f t="shared" si="4"/>
        <v>1.4204575738902081E-3</v>
      </c>
    </row>
    <row r="8" spans="1:47" s="210" customFormat="1">
      <c r="A8" s="211">
        <v>51</v>
      </c>
      <c r="B8" s="211" t="s">
        <v>135</v>
      </c>
      <c r="C8" s="211" t="s">
        <v>135</v>
      </c>
      <c r="D8" s="211"/>
      <c r="E8" s="211" t="s">
        <v>53</v>
      </c>
      <c r="F8" s="211" t="s">
        <v>54</v>
      </c>
      <c r="G8" s="211" t="s">
        <v>55</v>
      </c>
      <c r="H8" s="211"/>
      <c r="I8" s="211" t="s">
        <v>136</v>
      </c>
      <c r="J8" s="211"/>
      <c r="K8" s="211">
        <v>0</v>
      </c>
      <c r="L8" s="211">
        <v>0</v>
      </c>
      <c r="M8" s="212">
        <v>0</v>
      </c>
      <c r="N8" s="212">
        <v>0</v>
      </c>
      <c r="O8" s="211"/>
      <c r="P8" s="211"/>
      <c r="Q8" s="211" t="s">
        <v>137</v>
      </c>
      <c r="R8" s="212">
        <v>71.83</v>
      </c>
      <c r="S8" s="212">
        <v>71.83</v>
      </c>
      <c r="T8" s="211"/>
      <c r="U8" s="211"/>
      <c r="V8" s="211"/>
      <c r="W8" s="211"/>
      <c r="X8" s="211"/>
      <c r="Y8" s="211"/>
      <c r="Z8" s="211"/>
      <c r="AA8" s="211" t="s">
        <v>63</v>
      </c>
      <c r="AB8" s="211" t="s">
        <v>164</v>
      </c>
      <c r="AC8" s="211" t="s">
        <v>252</v>
      </c>
      <c r="AD8" s="211" t="s">
        <v>187</v>
      </c>
      <c r="AE8" s="211">
        <v>4</v>
      </c>
      <c r="AF8" s="211" t="s">
        <v>188</v>
      </c>
      <c r="AG8" s="211">
        <v>1</v>
      </c>
      <c r="AH8" s="211">
        <v>1100</v>
      </c>
      <c r="AI8" s="211">
        <v>1100</v>
      </c>
      <c r="AJ8" s="211">
        <v>561</v>
      </c>
      <c r="AK8" s="212">
        <v>0.74636735164699997</v>
      </c>
      <c r="AL8" s="213">
        <v>1</v>
      </c>
      <c r="AM8" s="214">
        <f t="shared" si="0"/>
        <v>0.74636735164699997</v>
      </c>
      <c r="AN8" s="214">
        <v>4.55</v>
      </c>
      <c r="AO8" s="214">
        <v>0.79</v>
      </c>
      <c r="AP8" s="214">
        <f t="shared" si="1"/>
        <v>3.3959714499938496</v>
      </c>
      <c r="AQ8" s="214">
        <f t="shared" si="2"/>
        <v>0.58963020780112996</v>
      </c>
      <c r="AR8" s="213">
        <v>0.99</v>
      </c>
      <c r="AS8" s="213">
        <v>0.98</v>
      </c>
      <c r="AT8" s="214">
        <f t="shared" si="3"/>
        <v>3.362011735493911</v>
      </c>
      <c r="AU8" s="214">
        <f t="shared" si="4"/>
        <v>0.57783760364510739</v>
      </c>
    </row>
    <row r="9" spans="1:47" s="210" customFormat="1">
      <c r="A9" s="211">
        <v>51</v>
      </c>
      <c r="B9" s="211" t="s">
        <v>135</v>
      </c>
      <c r="C9" s="211" t="s">
        <v>135</v>
      </c>
      <c r="D9" s="211"/>
      <c r="E9" s="211" t="s">
        <v>53</v>
      </c>
      <c r="F9" s="211" t="s">
        <v>54</v>
      </c>
      <c r="G9" s="211" t="s">
        <v>55</v>
      </c>
      <c r="H9" s="211"/>
      <c r="I9" s="211" t="s">
        <v>136</v>
      </c>
      <c r="J9" s="211"/>
      <c r="K9" s="211">
        <v>0</v>
      </c>
      <c r="L9" s="211">
        <v>0</v>
      </c>
      <c r="M9" s="212">
        <v>0</v>
      </c>
      <c r="N9" s="212">
        <v>0</v>
      </c>
      <c r="O9" s="211"/>
      <c r="P9" s="211"/>
      <c r="Q9" s="211" t="s">
        <v>137</v>
      </c>
      <c r="R9" s="212">
        <v>71.83</v>
      </c>
      <c r="S9" s="212">
        <v>71.83</v>
      </c>
      <c r="T9" s="211"/>
      <c r="U9" s="211"/>
      <c r="V9" s="211"/>
      <c r="W9" s="211"/>
      <c r="X9" s="211"/>
      <c r="Y9" s="211"/>
      <c r="Z9" s="211"/>
      <c r="AA9" s="211" t="s">
        <v>63</v>
      </c>
      <c r="AB9" s="211" t="s">
        <v>164</v>
      </c>
      <c r="AC9" s="211" t="s">
        <v>252</v>
      </c>
      <c r="AD9" s="211" t="s">
        <v>253</v>
      </c>
      <c r="AE9" s="211">
        <v>1</v>
      </c>
      <c r="AF9" s="211" t="s">
        <v>180</v>
      </c>
      <c r="AG9" s="211">
        <v>11</v>
      </c>
      <c r="AH9" s="211">
        <v>4340</v>
      </c>
      <c r="AI9" s="211">
        <v>4340</v>
      </c>
      <c r="AJ9" s="211">
        <v>511</v>
      </c>
      <c r="AK9" s="212">
        <v>6.9004533951000004E-3</v>
      </c>
      <c r="AL9" s="213">
        <v>1</v>
      </c>
      <c r="AM9" s="214">
        <f t="shared" si="0"/>
        <v>6.9004533951000004E-3</v>
      </c>
      <c r="AN9" s="214">
        <v>3.9512230000000002</v>
      </c>
      <c r="AO9" s="214">
        <v>0.13953399999999999</v>
      </c>
      <c r="AP9" s="214">
        <f t="shared" si="1"/>
        <v>2.726523016514721E-2</v>
      </c>
      <c r="AQ9" s="214">
        <f t="shared" si="2"/>
        <v>9.6284786403188344E-4</v>
      </c>
      <c r="AR9" s="213">
        <v>0.7</v>
      </c>
      <c r="AS9" s="213">
        <v>0.49</v>
      </c>
      <c r="AT9" s="214">
        <f t="shared" si="3"/>
        <v>1.9085661115603045E-2</v>
      </c>
      <c r="AU9" s="214">
        <f t="shared" si="4"/>
        <v>4.7179545337562286E-4</v>
      </c>
    </row>
    <row r="10" spans="1:47" s="210" customFormat="1">
      <c r="A10" s="211">
        <v>51</v>
      </c>
      <c r="B10" s="211" t="s">
        <v>135</v>
      </c>
      <c r="C10" s="211" t="s">
        <v>135</v>
      </c>
      <c r="D10" s="211"/>
      <c r="E10" s="211" t="s">
        <v>53</v>
      </c>
      <c r="F10" s="211" t="s">
        <v>54</v>
      </c>
      <c r="G10" s="211" t="s">
        <v>55</v>
      </c>
      <c r="H10" s="211"/>
      <c r="I10" s="211" t="s">
        <v>136</v>
      </c>
      <c r="J10" s="211"/>
      <c r="K10" s="211">
        <v>0</v>
      </c>
      <c r="L10" s="211">
        <v>0</v>
      </c>
      <c r="M10" s="212">
        <v>0</v>
      </c>
      <c r="N10" s="212">
        <v>0</v>
      </c>
      <c r="O10" s="211"/>
      <c r="P10" s="211"/>
      <c r="Q10" s="211" t="s">
        <v>137</v>
      </c>
      <c r="R10" s="212">
        <v>71.83</v>
      </c>
      <c r="S10" s="212">
        <v>71.83</v>
      </c>
      <c r="T10" s="211"/>
      <c r="U10" s="211"/>
      <c r="V10" s="211"/>
      <c r="W10" s="211"/>
      <c r="X10" s="211"/>
      <c r="Y10" s="211"/>
      <c r="Z10" s="211"/>
      <c r="AA10" s="211" t="s">
        <v>63</v>
      </c>
      <c r="AB10" s="211" t="s">
        <v>164</v>
      </c>
      <c r="AC10" s="211" t="s">
        <v>252</v>
      </c>
      <c r="AD10" s="211" t="s">
        <v>187</v>
      </c>
      <c r="AE10" s="211">
        <v>4</v>
      </c>
      <c r="AF10" s="211" t="s">
        <v>180</v>
      </c>
      <c r="AG10" s="211">
        <v>11</v>
      </c>
      <c r="AH10" s="211">
        <v>4340</v>
      </c>
      <c r="AI10" s="211">
        <v>4340</v>
      </c>
      <c r="AJ10" s="211">
        <v>571</v>
      </c>
      <c r="AK10" s="212">
        <v>0.224100823798</v>
      </c>
      <c r="AL10" s="213">
        <v>1</v>
      </c>
      <c r="AM10" s="214">
        <f t="shared" si="0"/>
        <v>0.224100823798</v>
      </c>
      <c r="AN10" s="214">
        <v>3.85</v>
      </c>
      <c r="AO10" s="214">
        <v>0.14000000000000001</v>
      </c>
      <c r="AP10" s="214">
        <f t="shared" si="1"/>
        <v>0.86278817162230004</v>
      </c>
      <c r="AQ10" s="214">
        <f t="shared" si="2"/>
        <v>3.1374115331720007E-2</v>
      </c>
      <c r="AR10" s="213">
        <v>0.99</v>
      </c>
      <c r="AS10" s="213">
        <v>0.98</v>
      </c>
      <c r="AT10" s="214">
        <f t="shared" si="3"/>
        <v>0.85416028990607706</v>
      </c>
      <c r="AU10" s="214">
        <f t="shared" si="4"/>
        <v>3.0746633025085606E-2</v>
      </c>
    </row>
    <row r="11" spans="1:47" s="210" customFormat="1">
      <c r="A11" s="211">
        <v>51</v>
      </c>
      <c r="B11" s="211" t="s">
        <v>135</v>
      </c>
      <c r="C11" s="211" t="s">
        <v>135</v>
      </c>
      <c r="D11" s="211"/>
      <c r="E11" s="211" t="s">
        <v>53</v>
      </c>
      <c r="F11" s="211" t="s">
        <v>54</v>
      </c>
      <c r="G11" s="211" t="s">
        <v>55</v>
      </c>
      <c r="H11" s="211"/>
      <c r="I11" s="211" t="s">
        <v>136</v>
      </c>
      <c r="J11" s="211"/>
      <c r="K11" s="211">
        <v>0</v>
      </c>
      <c r="L11" s="211">
        <v>0</v>
      </c>
      <c r="M11" s="212">
        <v>0</v>
      </c>
      <c r="N11" s="212">
        <v>0</v>
      </c>
      <c r="O11" s="211"/>
      <c r="P11" s="211"/>
      <c r="Q11" s="211" t="s">
        <v>137</v>
      </c>
      <c r="R11" s="212">
        <v>71.83</v>
      </c>
      <c r="S11" s="212">
        <v>71.83</v>
      </c>
      <c r="T11" s="211"/>
      <c r="U11" s="211"/>
      <c r="V11" s="211"/>
      <c r="W11" s="211"/>
      <c r="X11" s="211"/>
      <c r="Y11" s="211"/>
      <c r="Z11" s="211"/>
      <c r="AA11" s="211" t="s">
        <v>63</v>
      </c>
      <c r="AB11" s="211" t="s">
        <v>164</v>
      </c>
      <c r="AC11" s="211" t="s">
        <v>252</v>
      </c>
      <c r="AD11" s="211" t="s">
        <v>187</v>
      </c>
      <c r="AE11" s="211">
        <v>4</v>
      </c>
      <c r="AF11" s="211" t="s">
        <v>188</v>
      </c>
      <c r="AG11" s="211">
        <v>1</v>
      </c>
      <c r="AH11" s="211">
        <v>1100</v>
      </c>
      <c r="AI11" s="211">
        <v>1100</v>
      </c>
      <c r="AJ11" s="211">
        <v>561</v>
      </c>
      <c r="AK11" s="212">
        <v>9.5543573918200004E-4</v>
      </c>
      <c r="AL11" s="213">
        <v>1</v>
      </c>
      <c r="AM11" s="214">
        <f t="shared" si="0"/>
        <v>9.5543573918200004E-4</v>
      </c>
      <c r="AN11" s="214">
        <v>4.55</v>
      </c>
      <c r="AO11" s="214">
        <v>0.79</v>
      </c>
      <c r="AP11" s="214">
        <f t="shared" si="1"/>
        <v>4.3472326132780997E-3</v>
      </c>
      <c r="AQ11" s="214">
        <f t="shared" si="2"/>
        <v>7.5479423395378011E-4</v>
      </c>
      <c r="AR11" s="213">
        <v>0.99</v>
      </c>
      <c r="AS11" s="213">
        <v>0.98</v>
      </c>
      <c r="AT11" s="214">
        <f t="shared" si="3"/>
        <v>4.303760287145319E-3</v>
      </c>
      <c r="AU11" s="214">
        <f t="shared" si="4"/>
        <v>7.3969834927470454E-4</v>
      </c>
    </row>
    <row r="12" spans="1:47" s="210" customFormat="1">
      <c r="A12" s="211">
        <v>51</v>
      </c>
      <c r="B12" s="211" t="s">
        <v>135</v>
      </c>
      <c r="C12" s="211" t="s">
        <v>135</v>
      </c>
      <c r="D12" s="211"/>
      <c r="E12" s="211" t="s">
        <v>53</v>
      </c>
      <c r="F12" s="211" t="s">
        <v>54</v>
      </c>
      <c r="G12" s="211" t="s">
        <v>55</v>
      </c>
      <c r="H12" s="211"/>
      <c r="I12" s="211" t="s">
        <v>136</v>
      </c>
      <c r="J12" s="211"/>
      <c r="K12" s="211">
        <v>0</v>
      </c>
      <c r="L12" s="211">
        <v>0</v>
      </c>
      <c r="M12" s="212">
        <v>0</v>
      </c>
      <c r="N12" s="212">
        <v>0</v>
      </c>
      <c r="O12" s="211"/>
      <c r="P12" s="211"/>
      <c r="Q12" s="211" t="s">
        <v>137</v>
      </c>
      <c r="R12" s="212">
        <v>71.83</v>
      </c>
      <c r="S12" s="212">
        <v>71.83</v>
      </c>
      <c r="T12" s="211"/>
      <c r="U12" s="211"/>
      <c r="V12" s="211"/>
      <c r="W12" s="211"/>
      <c r="X12" s="211"/>
      <c r="Y12" s="211"/>
      <c r="Z12" s="211"/>
      <c r="AA12" s="211" t="s">
        <v>63</v>
      </c>
      <c r="AB12" s="211" t="s">
        <v>164</v>
      </c>
      <c r="AC12" s="211" t="s">
        <v>252</v>
      </c>
      <c r="AD12" s="211" t="s">
        <v>187</v>
      </c>
      <c r="AE12" s="211">
        <v>4</v>
      </c>
      <c r="AF12" s="211" t="s">
        <v>247</v>
      </c>
      <c r="AG12" s="211">
        <v>3</v>
      </c>
      <c r="AH12" s="211">
        <v>1300</v>
      </c>
      <c r="AI12" s="211">
        <v>1300</v>
      </c>
      <c r="AJ12" s="211">
        <v>563</v>
      </c>
      <c r="AK12" s="212">
        <v>0.38819121106299997</v>
      </c>
      <c r="AL12" s="213">
        <v>1</v>
      </c>
      <c r="AM12" s="214">
        <f t="shared" si="0"/>
        <v>0.38819121106299997</v>
      </c>
      <c r="AN12" s="214">
        <v>9.94</v>
      </c>
      <c r="AO12" s="214">
        <v>1.59</v>
      </c>
      <c r="AP12" s="214">
        <f t="shared" si="1"/>
        <v>3.8586206379662196</v>
      </c>
      <c r="AQ12" s="214">
        <f t="shared" si="2"/>
        <v>0.61722402559016998</v>
      </c>
      <c r="AR12" s="213">
        <v>0.99</v>
      </c>
      <c r="AS12" s="213">
        <v>0.98</v>
      </c>
      <c r="AT12" s="214">
        <f t="shared" si="3"/>
        <v>3.8200344315865573</v>
      </c>
      <c r="AU12" s="214">
        <f t="shared" si="4"/>
        <v>0.60487954507836661</v>
      </c>
    </row>
    <row r="13" spans="1:47" s="210" customFormat="1">
      <c r="A13" s="211">
        <v>51</v>
      </c>
      <c r="B13" s="211" t="s">
        <v>135</v>
      </c>
      <c r="C13" s="211" t="s">
        <v>135</v>
      </c>
      <c r="D13" s="211"/>
      <c r="E13" s="211" t="s">
        <v>53</v>
      </c>
      <c r="F13" s="211" t="s">
        <v>54</v>
      </c>
      <c r="G13" s="211" t="s">
        <v>55</v>
      </c>
      <c r="H13" s="211"/>
      <c r="I13" s="211" t="s">
        <v>136</v>
      </c>
      <c r="J13" s="211"/>
      <c r="K13" s="211">
        <v>0</v>
      </c>
      <c r="L13" s="211">
        <v>0</v>
      </c>
      <c r="M13" s="212">
        <v>0</v>
      </c>
      <c r="N13" s="212">
        <v>0</v>
      </c>
      <c r="O13" s="211"/>
      <c r="P13" s="211"/>
      <c r="Q13" s="211" t="s">
        <v>137</v>
      </c>
      <c r="R13" s="212">
        <v>71.83</v>
      </c>
      <c r="S13" s="212">
        <v>71.83</v>
      </c>
      <c r="T13" s="211"/>
      <c r="U13" s="211"/>
      <c r="V13" s="211"/>
      <c r="W13" s="211"/>
      <c r="X13" s="211"/>
      <c r="Y13" s="211"/>
      <c r="Z13" s="211"/>
      <c r="AA13" s="211" t="s">
        <v>63</v>
      </c>
      <c r="AB13" s="211" t="s">
        <v>164</v>
      </c>
      <c r="AC13" s="211" t="s">
        <v>252</v>
      </c>
      <c r="AD13" s="211" t="s">
        <v>187</v>
      </c>
      <c r="AE13" s="211">
        <v>4</v>
      </c>
      <c r="AF13" s="211" t="s">
        <v>237</v>
      </c>
      <c r="AG13" s="211">
        <v>8</v>
      </c>
      <c r="AH13" s="211">
        <v>1820</v>
      </c>
      <c r="AI13" s="211">
        <v>1820</v>
      </c>
      <c r="AJ13" s="211">
        <v>568</v>
      </c>
      <c r="AK13" s="212">
        <v>1.49229440099E-2</v>
      </c>
      <c r="AL13" s="213">
        <v>1</v>
      </c>
      <c r="AM13" s="214">
        <f t="shared" si="0"/>
        <v>1.49229440099E-2</v>
      </c>
      <c r="AN13" s="214">
        <v>8.18</v>
      </c>
      <c r="AO13" s="214">
        <v>1.43</v>
      </c>
      <c r="AP13" s="214">
        <f t="shared" si="1"/>
        <v>0.12206968200098199</v>
      </c>
      <c r="AQ13" s="214">
        <f t="shared" si="2"/>
        <v>2.1339809934157E-2</v>
      </c>
      <c r="AR13" s="213">
        <v>0.99</v>
      </c>
      <c r="AS13" s="213">
        <v>0.98</v>
      </c>
      <c r="AT13" s="214">
        <f t="shared" si="3"/>
        <v>0.12084898518097217</v>
      </c>
      <c r="AU13" s="214">
        <f t="shared" si="4"/>
        <v>2.091301373547386E-2</v>
      </c>
    </row>
    <row r="14" spans="1:47" s="210" customFormat="1">
      <c r="A14" s="211">
        <v>51</v>
      </c>
      <c r="B14" s="211" t="s">
        <v>135</v>
      </c>
      <c r="C14" s="211" t="s">
        <v>135</v>
      </c>
      <c r="D14" s="211"/>
      <c r="E14" s="211" t="s">
        <v>53</v>
      </c>
      <c r="F14" s="211" t="s">
        <v>54</v>
      </c>
      <c r="G14" s="211" t="s">
        <v>55</v>
      </c>
      <c r="H14" s="211"/>
      <c r="I14" s="211" t="s">
        <v>136</v>
      </c>
      <c r="J14" s="211"/>
      <c r="K14" s="211">
        <v>0</v>
      </c>
      <c r="L14" s="211">
        <v>0</v>
      </c>
      <c r="M14" s="212">
        <v>0</v>
      </c>
      <c r="N14" s="212">
        <v>0</v>
      </c>
      <c r="O14" s="211"/>
      <c r="P14" s="211"/>
      <c r="Q14" s="211" t="s">
        <v>137</v>
      </c>
      <c r="R14" s="212">
        <v>71.83</v>
      </c>
      <c r="S14" s="212">
        <v>71.83</v>
      </c>
      <c r="T14" s="211"/>
      <c r="U14" s="211"/>
      <c r="V14" s="211"/>
      <c r="W14" s="211"/>
      <c r="X14" s="211"/>
      <c r="Y14" s="211"/>
      <c r="Z14" s="211"/>
      <c r="AA14" s="211" t="s">
        <v>63</v>
      </c>
      <c r="AB14" s="211" t="s">
        <v>164</v>
      </c>
      <c r="AC14" s="211" t="s">
        <v>252</v>
      </c>
      <c r="AD14" s="211" t="s">
        <v>253</v>
      </c>
      <c r="AE14" s="211">
        <v>1</v>
      </c>
      <c r="AF14" s="211" t="s">
        <v>201</v>
      </c>
      <c r="AG14" s="211">
        <v>13</v>
      </c>
      <c r="AH14" s="211">
        <v>6410</v>
      </c>
      <c r="AI14" s="211">
        <v>6410</v>
      </c>
      <c r="AJ14" s="211">
        <v>513</v>
      </c>
      <c r="AK14" s="212">
        <v>0.29861949525100001</v>
      </c>
      <c r="AL14" s="213">
        <v>0.83</v>
      </c>
      <c r="AM14" s="214">
        <f t="shared" si="0"/>
        <v>0.24785418105832999</v>
      </c>
      <c r="AN14" s="214">
        <v>2.516394</v>
      </c>
      <c r="AO14" s="214">
        <v>8.5514999999999994E-2</v>
      </c>
      <c r="AP14" s="214">
        <f t="shared" si="1"/>
        <v>0.62369877409009522</v>
      </c>
      <c r="AQ14" s="214">
        <f t="shared" si="2"/>
        <v>2.1195250293203086E-2</v>
      </c>
      <c r="AR14" s="213">
        <v>0.7</v>
      </c>
      <c r="AS14" s="213">
        <v>0.49</v>
      </c>
      <c r="AT14" s="214">
        <f t="shared" si="3"/>
        <v>0.43658914186306663</v>
      </c>
      <c r="AU14" s="214">
        <f t="shared" si="4"/>
        <v>1.0385672643669512E-2</v>
      </c>
    </row>
    <row r="15" spans="1:47" s="210" customFormat="1">
      <c r="A15" s="211">
        <v>51</v>
      </c>
      <c r="B15" s="211" t="s">
        <v>135</v>
      </c>
      <c r="C15" s="211" t="s">
        <v>135</v>
      </c>
      <c r="D15" s="211"/>
      <c r="E15" s="211" t="s">
        <v>53</v>
      </c>
      <c r="F15" s="211" t="s">
        <v>54</v>
      </c>
      <c r="G15" s="211" t="s">
        <v>55</v>
      </c>
      <c r="H15" s="211"/>
      <c r="I15" s="211" t="s">
        <v>136</v>
      </c>
      <c r="J15" s="211"/>
      <c r="K15" s="211">
        <v>0</v>
      </c>
      <c r="L15" s="211">
        <v>0</v>
      </c>
      <c r="M15" s="212">
        <v>0</v>
      </c>
      <c r="N15" s="212">
        <v>0</v>
      </c>
      <c r="O15" s="211"/>
      <c r="P15" s="211"/>
      <c r="Q15" s="211" t="s">
        <v>137</v>
      </c>
      <c r="R15" s="212">
        <v>71.83</v>
      </c>
      <c r="S15" s="212">
        <v>71.83</v>
      </c>
      <c r="T15" s="211"/>
      <c r="U15" s="211"/>
      <c r="V15" s="211"/>
      <c r="W15" s="211"/>
      <c r="X15" s="211"/>
      <c r="Y15" s="211"/>
      <c r="Z15" s="211"/>
      <c r="AA15" s="211" t="s">
        <v>63</v>
      </c>
      <c r="AB15" s="211" t="s">
        <v>164</v>
      </c>
      <c r="AC15" s="211" t="s">
        <v>252</v>
      </c>
      <c r="AD15" s="211" t="s">
        <v>187</v>
      </c>
      <c r="AE15" s="211">
        <v>4</v>
      </c>
      <c r="AF15" s="211" t="s">
        <v>201</v>
      </c>
      <c r="AG15" s="211">
        <v>13</v>
      </c>
      <c r="AH15" s="211">
        <v>6410</v>
      </c>
      <c r="AI15" s="211">
        <v>6410</v>
      </c>
      <c r="AJ15" s="211">
        <v>573</v>
      </c>
      <c r="AK15" s="212">
        <v>0.15186618625000001</v>
      </c>
      <c r="AL15" s="213">
        <v>0.83</v>
      </c>
      <c r="AM15" s="214">
        <f t="shared" si="0"/>
        <v>0.12604893458749999</v>
      </c>
      <c r="AN15" s="214">
        <v>2.0699999999999998</v>
      </c>
      <c r="AO15" s="214">
        <v>0.08</v>
      </c>
      <c r="AP15" s="214">
        <f t="shared" si="1"/>
        <v>0.26092129459612495</v>
      </c>
      <c r="AQ15" s="214">
        <f t="shared" si="2"/>
        <v>1.0083914766999999E-2</v>
      </c>
      <c r="AR15" s="213">
        <v>0.99</v>
      </c>
      <c r="AS15" s="213">
        <v>0.98</v>
      </c>
      <c r="AT15" s="214">
        <f t="shared" si="3"/>
        <v>0.25831208165016373</v>
      </c>
      <c r="AU15" s="214">
        <f t="shared" si="4"/>
        <v>9.8822364716599984E-3</v>
      </c>
    </row>
    <row r="16" spans="1:47" s="210" customFormat="1">
      <c r="A16" s="211">
        <v>51</v>
      </c>
      <c r="B16" s="211" t="s">
        <v>135</v>
      </c>
      <c r="C16" s="211" t="s">
        <v>135</v>
      </c>
      <c r="D16" s="211"/>
      <c r="E16" s="211" t="s">
        <v>53</v>
      </c>
      <c r="F16" s="211" t="s">
        <v>54</v>
      </c>
      <c r="G16" s="211" t="s">
        <v>55</v>
      </c>
      <c r="H16" s="211"/>
      <c r="I16" s="211" t="s">
        <v>136</v>
      </c>
      <c r="J16" s="211"/>
      <c r="K16" s="211">
        <v>0</v>
      </c>
      <c r="L16" s="211">
        <v>0</v>
      </c>
      <c r="M16" s="212">
        <v>0</v>
      </c>
      <c r="N16" s="212">
        <v>0</v>
      </c>
      <c r="O16" s="211"/>
      <c r="P16" s="211"/>
      <c r="Q16" s="211" t="s">
        <v>137</v>
      </c>
      <c r="R16" s="212">
        <v>71.83</v>
      </c>
      <c r="S16" s="212">
        <v>71.83</v>
      </c>
      <c r="T16" s="211"/>
      <c r="U16" s="211"/>
      <c r="V16" s="211"/>
      <c r="W16" s="211"/>
      <c r="X16" s="211"/>
      <c r="Y16" s="211"/>
      <c r="Z16" s="211"/>
      <c r="AA16" s="211" t="s">
        <v>63</v>
      </c>
      <c r="AB16" s="211" t="s">
        <v>164</v>
      </c>
      <c r="AC16" s="211" t="s">
        <v>252</v>
      </c>
      <c r="AD16" s="211" t="s">
        <v>253</v>
      </c>
      <c r="AE16" s="211">
        <v>1</v>
      </c>
      <c r="AF16" s="211" t="s">
        <v>171</v>
      </c>
      <c r="AG16" s="211">
        <v>10</v>
      </c>
      <c r="AH16" s="211">
        <v>3300</v>
      </c>
      <c r="AI16" s="211">
        <v>1180</v>
      </c>
      <c r="AJ16" s="211">
        <v>510</v>
      </c>
      <c r="AK16" s="212">
        <v>0.58274978950400003</v>
      </c>
      <c r="AL16" s="213">
        <v>1</v>
      </c>
      <c r="AM16" s="214">
        <f t="shared" si="0"/>
        <v>0.58274978950400003</v>
      </c>
      <c r="AN16" s="214">
        <v>4.313714</v>
      </c>
      <c r="AO16" s="214">
        <v>0.15257399999999999</v>
      </c>
      <c r="AP16" s="214">
        <f t="shared" si="1"/>
        <v>2.5138159254804582</v>
      </c>
      <c r="AQ16" s="214">
        <f t="shared" si="2"/>
        <v>8.8912466383783292E-2</v>
      </c>
      <c r="AR16" s="213">
        <v>0.7</v>
      </c>
      <c r="AS16" s="213">
        <v>0.49</v>
      </c>
      <c r="AT16" s="214">
        <f t="shared" si="3"/>
        <v>1.7596711478363205</v>
      </c>
      <c r="AU16" s="214">
        <f t="shared" si="4"/>
        <v>4.3567108528053809E-2</v>
      </c>
    </row>
    <row r="17" spans="1:47" s="210" customFormat="1">
      <c r="A17" s="211">
        <v>51</v>
      </c>
      <c r="B17" s="211" t="s">
        <v>135</v>
      </c>
      <c r="C17" s="211" t="s">
        <v>135</v>
      </c>
      <c r="D17" s="211"/>
      <c r="E17" s="211" t="s">
        <v>53</v>
      </c>
      <c r="F17" s="211" t="s">
        <v>54</v>
      </c>
      <c r="G17" s="211" t="s">
        <v>55</v>
      </c>
      <c r="H17" s="211"/>
      <c r="I17" s="211" t="s">
        <v>136</v>
      </c>
      <c r="J17" s="211"/>
      <c r="K17" s="211">
        <v>0</v>
      </c>
      <c r="L17" s="211">
        <v>0</v>
      </c>
      <c r="M17" s="212">
        <v>0</v>
      </c>
      <c r="N17" s="212">
        <v>0</v>
      </c>
      <c r="O17" s="211"/>
      <c r="P17" s="211"/>
      <c r="Q17" s="211" t="s">
        <v>137</v>
      </c>
      <c r="R17" s="212">
        <v>71.83</v>
      </c>
      <c r="S17" s="212">
        <v>71.83</v>
      </c>
      <c r="T17" s="211"/>
      <c r="U17" s="211"/>
      <c r="V17" s="211"/>
      <c r="W17" s="211"/>
      <c r="X17" s="211"/>
      <c r="Y17" s="211"/>
      <c r="Z17" s="211"/>
      <c r="AA17" s="211" t="s">
        <v>63</v>
      </c>
      <c r="AB17" s="211" t="s">
        <v>164</v>
      </c>
      <c r="AC17" s="211" t="s">
        <v>252</v>
      </c>
      <c r="AD17" s="211" t="s">
        <v>187</v>
      </c>
      <c r="AE17" s="211">
        <v>4</v>
      </c>
      <c r="AF17" s="211" t="s">
        <v>171</v>
      </c>
      <c r="AG17" s="211">
        <v>10</v>
      </c>
      <c r="AH17" s="211">
        <v>3300</v>
      </c>
      <c r="AI17" s="211">
        <v>1180</v>
      </c>
      <c r="AJ17" s="211">
        <v>570</v>
      </c>
      <c r="AK17" s="212">
        <v>0.23550302052200001</v>
      </c>
      <c r="AL17" s="213">
        <v>1</v>
      </c>
      <c r="AM17" s="214">
        <f t="shared" si="0"/>
        <v>0.23550302052200001</v>
      </c>
      <c r="AN17" s="214">
        <v>4.29</v>
      </c>
      <c r="AO17" s="214">
        <v>0.16</v>
      </c>
      <c r="AP17" s="214">
        <f t="shared" si="1"/>
        <v>1.0103079580393801</v>
      </c>
      <c r="AQ17" s="214">
        <f t="shared" si="2"/>
        <v>3.768048328352E-2</v>
      </c>
      <c r="AR17" s="213">
        <v>0.99</v>
      </c>
      <c r="AS17" s="213">
        <v>0.98</v>
      </c>
      <c r="AT17" s="214">
        <f t="shared" si="3"/>
        <v>1.0002048784589863</v>
      </c>
      <c r="AU17" s="214">
        <f t="shared" si="4"/>
        <v>3.6926873617849597E-2</v>
      </c>
    </row>
    <row r="18" spans="1:47" s="210" customFormat="1">
      <c r="A18" s="211">
        <v>51</v>
      </c>
      <c r="B18" s="211" t="s">
        <v>135</v>
      </c>
      <c r="C18" s="211" t="s">
        <v>135</v>
      </c>
      <c r="D18" s="211"/>
      <c r="E18" s="211" t="s">
        <v>53</v>
      </c>
      <c r="F18" s="211" t="s">
        <v>54</v>
      </c>
      <c r="G18" s="211" t="s">
        <v>55</v>
      </c>
      <c r="H18" s="211"/>
      <c r="I18" s="211" t="s">
        <v>136</v>
      </c>
      <c r="J18" s="211"/>
      <c r="K18" s="211">
        <v>0</v>
      </c>
      <c r="L18" s="211">
        <v>0</v>
      </c>
      <c r="M18" s="212">
        <v>0</v>
      </c>
      <c r="N18" s="212">
        <v>0</v>
      </c>
      <c r="O18" s="211"/>
      <c r="P18" s="211"/>
      <c r="Q18" s="211" t="s">
        <v>137</v>
      </c>
      <c r="R18" s="212">
        <v>71.83</v>
      </c>
      <c r="S18" s="212">
        <v>71.83</v>
      </c>
      <c r="T18" s="211"/>
      <c r="U18" s="211"/>
      <c r="V18" s="211"/>
      <c r="W18" s="211"/>
      <c r="X18" s="211"/>
      <c r="Y18" s="211"/>
      <c r="Z18" s="211"/>
      <c r="AA18" s="211" t="s">
        <v>63</v>
      </c>
      <c r="AB18" s="211" t="s">
        <v>164</v>
      </c>
      <c r="AC18" s="211" t="s">
        <v>252</v>
      </c>
      <c r="AD18" s="211" t="s">
        <v>187</v>
      </c>
      <c r="AE18" s="211">
        <v>4</v>
      </c>
      <c r="AF18" s="211" t="s">
        <v>188</v>
      </c>
      <c r="AG18" s="211">
        <v>1</v>
      </c>
      <c r="AH18" s="211">
        <v>1100</v>
      </c>
      <c r="AI18" s="211">
        <v>1100</v>
      </c>
      <c r="AJ18" s="211">
        <v>561</v>
      </c>
      <c r="AK18" s="212">
        <v>3.8167725069100003E-2</v>
      </c>
      <c r="AL18" s="213">
        <v>1</v>
      </c>
      <c r="AM18" s="214">
        <f t="shared" si="0"/>
        <v>3.8167725069100003E-2</v>
      </c>
      <c r="AN18" s="214">
        <v>4.55</v>
      </c>
      <c r="AO18" s="214">
        <v>0.79</v>
      </c>
      <c r="AP18" s="214">
        <f t="shared" si="1"/>
        <v>0.173663149064405</v>
      </c>
      <c r="AQ18" s="214">
        <f t="shared" si="2"/>
        <v>3.0152502804589004E-2</v>
      </c>
      <c r="AR18" s="213">
        <v>0.99</v>
      </c>
      <c r="AS18" s="213">
        <v>0.98</v>
      </c>
      <c r="AT18" s="214">
        <f t="shared" si="3"/>
        <v>0.17192651757376096</v>
      </c>
      <c r="AU18" s="214">
        <f t="shared" si="4"/>
        <v>2.9549452748497223E-2</v>
      </c>
    </row>
    <row r="19" spans="1:47" s="210" customFormat="1">
      <c r="A19" s="211">
        <v>51</v>
      </c>
      <c r="B19" s="211" t="s">
        <v>135</v>
      </c>
      <c r="C19" s="211" t="s">
        <v>135</v>
      </c>
      <c r="D19" s="211"/>
      <c r="E19" s="211" t="s">
        <v>53</v>
      </c>
      <c r="F19" s="211" t="s">
        <v>54</v>
      </c>
      <c r="G19" s="211" t="s">
        <v>55</v>
      </c>
      <c r="H19" s="211"/>
      <c r="I19" s="211" t="s">
        <v>136</v>
      </c>
      <c r="J19" s="211"/>
      <c r="K19" s="211">
        <v>0</v>
      </c>
      <c r="L19" s="211">
        <v>0</v>
      </c>
      <c r="M19" s="212">
        <v>0</v>
      </c>
      <c r="N19" s="212">
        <v>0</v>
      </c>
      <c r="O19" s="211"/>
      <c r="P19" s="211"/>
      <c r="Q19" s="211" t="s">
        <v>137</v>
      </c>
      <c r="R19" s="212">
        <v>71.83</v>
      </c>
      <c r="S19" s="212">
        <v>71.83</v>
      </c>
      <c r="T19" s="211"/>
      <c r="U19" s="211"/>
      <c r="V19" s="211"/>
      <c r="W19" s="211"/>
      <c r="X19" s="211"/>
      <c r="Y19" s="211"/>
      <c r="Z19" s="211"/>
      <c r="AA19" s="211" t="s">
        <v>63</v>
      </c>
      <c r="AB19" s="211" t="s">
        <v>164</v>
      </c>
      <c r="AC19" s="211" t="s">
        <v>252</v>
      </c>
      <c r="AD19" s="211" t="s">
        <v>253</v>
      </c>
      <c r="AE19" s="211">
        <v>1</v>
      </c>
      <c r="AF19" s="211" t="s">
        <v>201</v>
      </c>
      <c r="AG19" s="211">
        <v>13</v>
      </c>
      <c r="AH19" s="211">
        <v>6430</v>
      </c>
      <c r="AI19" s="211">
        <v>2120</v>
      </c>
      <c r="AJ19" s="211">
        <v>513</v>
      </c>
      <c r="AK19" s="212">
        <v>2.19639878044</v>
      </c>
      <c r="AL19" s="213">
        <v>0.83</v>
      </c>
      <c r="AM19" s="214">
        <f t="shared" si="0"/>
        <v>1.8230109877651999</v>
      </c>
      <c r="AN19" s="214">
        <v>2.516394</v>
      </c>
      <c r="AO19" s="214">
        <v>8.5514999999999994E-2</v>
      </c>
      <c r="AP19" s="214">
        <f t="shared" si="1"/>
        <v>4.5874139115464221</v>
      </c>
      <c r="AQ19" s="214">
        <f t="shared" si="2"/>
        <v>0.15589478461874107</v>
      </c>
      <c r="AR19" s="213">
        <v>0.7</v>
      </c>
      <c r="AS19" s="213">
        <v>0.49</v>
      </c>
      <c r="AT19" s="214">
        <f t="shared" si="3"/>
        <v>3.2111897380824952</v>
      </c>
      <c r="AU19" s="214">
        <f t="shared" si="4"/>
        <v>7.6388444463183117E-2</v>
      </c>
    </row>
    <row r="20" spans="1:47" s="210" customFormat="1">
      <c r="A20" s="211">
        <v>51</v>
      </c>
      <c r="B20" s="211" t="s">
        <v>135</v>
      </c>
      <c r="C20" s="211" t="s">
        <v>135</v>
      </c>
      <c r="D20" s="211"/>
      <c r="E20" s="211" t="s">
        <v>53</v>
      </c>
      <c r="F20" s="211" t="s">
        <v>54</v>
      </c>
      <c r="G20" s="211" t="s">
        <v>55</v>
      </c>
      <c r="H20" s="211"/>
      <c r="I20" s="211" t="s">
        <v>136</v>
      </c>
      <c r="J20" s="211"/>
      <c r="K20" s="211">
        <v>0</v>
      </c>
      <c r="L20" s="211">
        <v>0</v>
      </c>
      <c r="M20" s="212">
        <v>0</v>
      </c>
      <c r="N20" s="212">
        <v>0</v>
      </c>
      <c r="O20" s="211"/>
      <c r="P20" s="211"/>
      <c r="Q20" s="211" t="s">
        <v>137</v>
      </c>
      <c r="R20" s="212">
        <v>71.83</v>
      </c>
      <c r="S20" s="212">
        <v>71.83</v>
      </c>
      <c r="T20" s="211"/>
      <c r="U20" s="211"/>
      <c r="V20" s="211"/>
      <c r="W20" s="211"/>
      <c r="X20" s="211"/>
      <c r="Y20" s="211"/>
      <c r="Z20" s="211"/>
      <c r="AA20" s="211" t="s">
        <v>63</v>
      </c>
      <c r="AB20" s="211" t="s">
        <v>164</v>
      </c>
      <c r="AC20" s="211" t="s">
        <v>252</v>
      </c>
      <c r="AD20" s="211" t="s">
        <v>187</v>
      </c>
      <c r="AE20" s="211">
        <v>4</v>
      </c>
      <c r="AF20" s="211" t="s">
        <v>201</v>
      </c>
      <c r="AG20" s="211">
        <v>13</v>
      </c>
      <c r="AH20" s="211">
        <v>6430</v>
      </c>
      <c r="AI20" s="211">
        <v>2120</v>
      </c>
      <c r="AJ20" s="211">
        <v>573</v>
      </c>
      <c r="AK20" s="212">
        <v>0.75758909758100001</v>
      </c>
      <c r="AL20" s="213">
        <v>0.83</v>
      </c>
      <c r="AM20" s="214">
        <f t="shared" si="0"/>
        <v>0.62879895099222993</v>
      </c>
      <c r="AN20" s="214">
        <v>2.0699999999999998</v>
      </c>
      <c r="AO20" s="214">
        <v>0.08</v>
      </c>
      <c r="AP20" s="214">
        <f t="shared" si="1"/>
        <v>1.3016138285539158</v>
      </c>
      <c r="AQ20" s="214">
        <f t="shared" si="2"/>
        <v>5.0303916079378397E-2</v>
      </c>
      <c r="AR20" s="213">
        <v>0.99</v>
      </c>
      <c r="AS20" s="213">
        <v>0.98</v>
      </c>
      <c r="AT20" s="214">
        <f t="shared" si="3"/>
        <v>1.2885976902683767</v>
      </c>
      <c r="AU20" s="214">
        <f t="shared" si="4"/>
        <v>4.9297837757790827E-2</v>
      </c>
    </row>
    <row r="21" spans="1:47" s="210" customFormat="1">
      <c r="A21" s="211">
        <v>51</v>
      </c>
      <c r="B21" s="211" t="s">
        <v>135</v>
      </c>
      <c r="C21" s="211" t="s">
        <v>135</v>
      </c>
      <c r="D21" s="211"/>
      <c r="E21" s="211" t="s">
        <v>53</v>
      </c>
      <c r="F21" s="211" t="s">
        <v>54</v>
      </c>
      <c r="G21" s="211" t="s">
        <v>55</v>
      </c>
      <c r="H21" s="211"/>
      <c r="I21" s="211" t="s">
        <v>136</v>
      </c>
      <c r="J21" s="211"/>
      <c r="K21" s="211">
        <v>0</v>
      </c>
      <c r="L21" s="211">
        <v>0</v>
      </c>
      <c r="M21" s="212">
        <v>0</v>
      </c>
      <c r="N21" s="212">
        <v>0</v>
      </c>
      <c r="O21" s="211"/>
      <c r="P21" s="211"/>
      <c r="Q21" s="211" t="s">
        <v>137</v>
      </c>
      <c r="R21" s="212">
        <v>71.83</v>
      </c>
      <c r="S21" s="212">
        <v>71.83</v>
      </c>
      <c r="T21" s="211"/>
      <c r="U21" s="211"/>
      <c r="V21" s="211"/>
      <c r="W21" s="211"/>
      <c r="X21" s="211"/>
      <c r="Y21" s="211"/>
      <c r="Z21" s="211"/>
      <c r="AA21" s="211" t="s">
        <v>63</v>
      </c>
      <c r="AB21" s="211" t="s">
        <v>164</v>
      </c>
      <c r="AC21" s="211" t="s">
        <v>252</v>
      </c>
      <c r="AD21" s="211" t="s">
        <v>253</v>
      </c>
      <c r="AE21" s="211">
        <v>1</v>
      </c>
      <c r="AF21" s="211" t="s">
        <v>201</v>
      </c>
      <c r="AG21" s="211">
        <v>13</v>
      </c>
      <c r="AH21" s="211">
        <v>6430</v>
      </c>
      <c r="AI21" s="211">
        <v>2120</v>
      </c>
      <c r="AJ21" s="211">
        <v>513</v>
      </c>
      <c r="AK21" s="212">
        <v>0.56782842958299995</v>
      </c>
      <c r="AL21" s="213">
        <v>0.83</v>
      </c>
      <c r="AM21" s="214">
        <f t="shared" si="0"/>
        <v>0.47129759655388992</v>
      </c>
      <c r="AN21" s="214">
        <v>2.516394</v>
      </c>
      <c r="AO21" s="214">
        <v>8.5514999999999994E-2</v>
      </c>
      <c r="AP21" s="214">
        <f t="shared" si="1"/>
        <v>1.1859704441826293</v>
      </c>
      <c r="AQ21" s="214">
        <f t="shared" si="2"/>
        <v>4.0303013969305891E-2</v>
      </c>
      <c r="AR21" s="213">
        <v>0.7</v>
      </c>
      <c r="AS21" s="213">
        <v>0.49</v>
      </c>
      <c r="AT21" s="214">
        <f t="shared" si="3"/>
        <v>0.83017931092784047</v>
      </c>
      <c r="AU21" s="214">
        <f t="shared" si="4"/>
        <v>1.9748476844959888E-2</v>
      </c>
    </row>
    <row r="22" spans="1:47" s="210" customFormat="1">
      <c r="A22" s="211">
        <v>51</v>
      </c>
      <c r="B22" s="211" t="s">
        <v>135</v>
      </c>
      <c r="C22" s="211" t="s">
        <v>135</v>
      </c>
      <c r="D22" s="211"/>
      <c r="E22" s="211" t="s">
        <v>53</v>
      </c>
      <c r="F22" s="211" t="s">
        <v>54</v>
      </c>
      <c r="G22" s="211" t="s">
        <v>55</v>
      </c>
      <c r="H22" s="211"/>
      <c r="I22" s="211" t="s">
        <v>136</v>
      </c>
      <c r="J22" s="211"/>
      <c r="K22" s="211">
        <v>0</v>
      </c>
      <c r="L22" s="211">
        <v>0</v>
      </c>
      <c r="M22" s="212">
        <v>0</v>
      </c>
      <c r="N22" s="212">
        <v>0</v>
      </c>
      <c r="O22" s="211"/>
      <c r="P22" s="211"/>
      <c r="Q22" s="211" t="s">
        <v>137</v>
      </c>
      <c r="R22" s="212">
        <v>71.83</v>
      </c>
      <c r="S22" s="212">
        <v>71.83</v>
      </c>
      <c r="T22" s="211"/>
      <c r="U22" s="211"/>
      <c r="V22" s="211"/>
      <c r="W22" s="211"/>
      <c r="X22" s="211"/>
      <c r="Y22" s="211"/>
      <c r="Z22" s="211"/>
      <c r="AA22" s="211" t="s">
        <v>63</v>
      </c>
      <c r="AB22" s="211" t="s">
        <v>164</v>
      </c>
      <c r="AC22" s="211" t="s">
        <v>252</v>
      </c>
      <c r="AD22" s="211" t="s">
        <v>187</v>
      </c>
      <c r="AE22" s="211">
        <v>4</v>
      </c>
      <c r="AF22" s="211" t="s">
        <v>201</v>
      </c>
      <c r="AG22" s="211">
        <v>13</v>
      </c>
      <c r="AH22" s="211">
        <v>6430</v>
      </c>
      <c r="AI22" s="211">
        <v>2120</v>
      </c>
      <c r="AJ22" s="211">
        <v>573</v>
      </c>
      <c r="AK22" s="212">
        <v>18.7235734032</v>
      </c>
      <c r="AL22" s="213">
        <v>0.83</v>
      </c>
      <c r="AM22" s="214">
        <f t="shared" si="0"/>
        <v>15.540565924655999</v>
      </c>
      <c r="AN22" s="214">
        <v>2.0699999999999998</v>
      </c>
      <c r="AO22" s="214">
        <v>0.08</v>
      </c>
      <c r="AP22" s="214">
        <f t="shared" si="1"/>
        <v>32.168971464037917</v>
      </c>
      <c r="AQ22" s="214">
        <f t="shared" si="2"/>
        <v>1.24324527397248</v>
      </c>
      <c r="AR22" s="213">
        <v>0.99</v>
      </c>
      <c r="AS22" s="213">
        <v>0.98</v>
      </c>
      <c r="AT22" s="214">
        <f t="shared" si="3"/>
        <v>31.847281749397538</v>
      </c>
      <c r="AU22" s="214">
        <f t="shared" si="4"/>
        <v>1.2183803684930303</v>
      </c>
    </row>
    <row r="23" spans="1:47" s="210" customFormat="1">
      <c r="A23" s="211">
        <v>51</v>
      </c>
      <c r="B23" s="211" t="s">
        <v>135</v>
      </c>
      <c r="C23" s="211" t="s">
        <v>135</v>
      </c>
      <c r="D23" s="211"/>
      <c r="E23" s="211" t="s">
        <v>53</v>
      </c>
      <c r="F23" s="211" t="s">
        <v>54</v>
      </c>
      <c r="G23" s="211" t="s">
        <v>55</v>
      </c>
      <c r="H23" s="211"/>
      <c r="I23" s="211" t="s">
        <v>136</v>
      </c>
      <c r="J23" s="211"/>
      <c r="K23" s="211">
        <v>0</v>
      </c>
      <c r="L23" s="211">
        <v>0</v>
      </c>
      <c r="M23" s="212">
        <v>0</v>
      </c>
      <c r="N23" s="212">
        <v>0</v>
      </c>
      <c r="O23" s="211"/>
      <c r="P23" s="211"/>
      <c r="Q23" s="211" t="s">
        <v>137</v>
      </c>
      <c r="R23" s="212">
        <v>71.83</v>
      </c>
      <c r="S23" s="212">
        <v>71.83</v>
      </c>
      <c r="T23" s="211"/>
      <c r="U23" s="211"/>
      <c r="V23" s="211"/>
      <c r="W23" s="211"/>
      <c r="X23" s="211"/>
      <c r="Y23" s="211"/>
      <c r="Z23" s="211"/>
      <c r="AA23" s="211" t="s">
        <v>63</v>
      </c>
      <c r="AB23" s="211" t="s">
        <v>164</v>
      </c>
      <c r="AC23" s="211" t="s">
        <v>252</v>
      </c>
      <c r="AD23" s="211" t="s">
        <v>187</v>
      </c>
      <c r="AE23" s="211">
        <v>4</v>
      </c>
      <c r="AF23" s="211" t="s">
        <v>201</v>
      </c>
      <c r="AG23" s="211">
        <v>13</v>
      </c>
      <c r="AH23" s="211">
        <v>6410</v>
      </c>
      <c r="AI23" s="211">
        <v>2120</v>
      </c>
      <c r="AJ23" s="211">
        <v>573</v>
      </c>
      <c r="AK23" s="212">
        <v>0.31294679271199999</v>
      </c>
      <c r="AL23" s="213">
        <v>0.83</v>
      </c>
      <c r="AM23" s="214">
        <f t="shared" si="0"/>
        <v>0.25974583795095996</v>
      </c>
      <c r="AN23" s="214">
        <v>2.0699999999999998</v>
      </c>
      <c r="AO23" s="214">
        <v>0.08</v>
      </c>
      <c r="AP23" s="214">
        <f t="shared" si="1"/>
        <v>0.53767388455848708</v>
      </c>
      <c r="AQ23" s="214">
        <f t="shared" si="2"/>
        <v>2.0779667036076796E-2</v>
      </c>
      <c r="AR23" s="213">
        <v>0.99</v>
      </c>
      <c r="AS23" s="213">
        <v>0.98</v>
      </c>
      <c r="AT23" s="214">
        <f t="shared" si="3"/>
        <v>0.53229714571290221</v>
      </c>
      <c r="AU23" s="214">
        <f t="shared" si="4"/>
        <v>2.0364073695355259E-2</v>
      </c>
    </row>
    <row r="24" spans="1:47" s="210" customFormat="1">
      <c r="A24" s="211">
        <v>51</v>
      </c>
      <c r="B24" s="211" t="s">
        <v>135</v>
      </c>
      <c r="C24" s="211" t="s">
        <v>135</v>
      </c>
      <c r="D24" s="211"/>
      <c r="E24" s="211" t="s">
        <v>53</v>
      </c>
      <c r="F24" s="211" t="s">
        <v>54</v>
      </c>
      <c r="G24" s="211" t="s">
        <v>55</v>
      </c>
      <c r="H24" s="211"/>
      <c r="I24" s="211" t="s">
        <v>136</v>
      </c>
      <c r="J24" s="211"/>
      <c r="K24" s="211">
        <v>0</v>
      </c>
      <c r="L24" s="211">
        <v>0</v>
      </c>
      <c r="M24" s="212">
        <v>0</v>
      </c>
      <c r="N24" s="212">
        <v>0</v>
      </c>
      <c r="O24" s="211"/>
      <c r="P24" s="211"/>
      <c r="Q24" s="211" t="s">
        <v>137</v>
      </c>
      <c r="R24" s="212">
        <v>71.83</v>
      </c>
      <c r="S24" s="212">
        <v>71.83</v>
      </c>
      <c r="T24" s="211"/>
      <c r="U24" s="211"/>
      <c r="V24" s="211"/>
      <c r="W24" s="211"/>
      <c r="X24" s="211"/>
      <c r="Y24" s="211"/>
      <c r="Z24" s="211"/>
      <c r="AA24" s="211" t="s">
        <v>63</v>
      </c>
      <c r="AB24" s="211" t="s">
        <v>164</v>
      </c>
      <c r="AC24" s="211" t="s">
        <v>252</v>
      </c>
      <c r="AD24" s="211" t="s">
        <v>253</v>
      </c>
      <c r="AE24" s="211">
        <v>1</v>
      </c>
      <c r="AF24" s="211" t="s">
        <v>180</v>
      </c>
      <c r="AG24" s="211">
        <v>11</v>
      </c>
      <c r="AH24" s="211">
        <v>4340</v>
      </c>
      <c r="AI24" s="211">
        <v>4340</v>
      </c>
      <c r="AJ24" s="211">
        <v>511</v>
      </c>
      <c r="AK24" s="212">
        <v>0.36424619910200001</v>
      </c>
      <c r="AL24" s="213">
        <v>1</v>
      </c>
      <c r="AM24" s="214">
        <f t="shared" si="0"/>
        <v>0.36424619910200001</v>
      </c>
      <c r="AN24" s="214">
        <v>3.9512230000000002</v>
      </c>
      <c r="AO24" s="214">
        <v>0.13953399999999999</v>
      </c>
      <c r="AP24" s="214">
        <f t="shared" si="1"/>
        <v>1.4392179595544019</v>
      </c>
      <c r="AQ24" s="214">
        <f t="shared" si="2"/>
        <v>5.0824729145498466E-2</v>
      </c>
      <c r="AR24" s="213">
        <v>0.7</v>
      </c>
      <c r="AS24" s="213">
        <v>0.49</v>
      </c>
      <c r="AT24" s="214">
        <f t="shared" si="3"/>
        <v>1.0074525716880813</v>
      </c>
      <c r="AU24" s="214">
        <f t="shared" si="4"/>
        <v>2.4904117281294248E-2</v>
      </c>
    </row>
    <row r="25" spans="1:47" s="210" customFormat="1">
      <c r="A25" s="211">
        <v>51</v>
      </c>
      <c r="B25" s="211" t="s">
        <v>135</v>
      </c>
      <c r="C25" s="211" t="s">
        <v>135</v>
      </c>
      <c r="D25" s="211"/>
      <c r="E25" s="211" t="s">
        <v>53</v>
      </c>
      <c r="F25" s="211" t="s">
        <v>54</v>
      </c>
      <c r="G25" s="211" t="s">
        <v>55</v>
      </c>
      <c r="H25" s="211"/>
      <c r="I25" s="211" t="s">
        <v>136</v>
      </c>
      <c r="J25" s="211"/>
      <c r="K25" s="211">
        <v>0</v>
      </c>
      <c r="L25" s="211">
        <v>0</v>
      </c>
      <c r="M25" s="212">
        <v>0</v>
      </c>
      <c r="N25" s="212">
        <v>0</v>
      </c>
      <c r="O25" s="211"/>
      <c r="P25" s="211"/>
      <c r="Q25" s="211" t="s">
        <v>137</v>
      </c>
      <c r="R25" s="212">
        <v>71.83</v>
      </c>
      <c r="S25" s="212">
        <v>71.83</v>
      </c>
      <c r="T25" s="211"/>
      <c r="U25" s="211"/>
      <c r="V25" s="211"/>
      <c r="W25" s="211"/>
      <c r="X25" s="211"/>
      <c r="Y25" s="211"/>
      <c r="Z25" s="211"/>
      <c r="AA25" s="211" t="s">
        <v>63</v>
      </c>
      <c r="AB25" s="211" t="s">
        <v>164</v>
      </c>
      <c r="AC25" s="211" t="s">
        <v>252</v>
      </c>
      <c r="AD25" s="211" t="s">
        <v>187</v>
      </c>
      <c r="AE25" s="211">
        <v>4</v>
      </c>
      <c r="AF25" s="211" t="s">
        <v>180</v>
      </c>
      <c r="AG25" s="211">
        <v>11</v>
      </c>
      <c r="AH25" s="211">
        <v>4340</v>
      </c>
      <c r="AI25" s="211">
        <v>4340</v>
      </c>
      <c r="AJ25" s="211">
        <v>571</v>
      </c>
      <c r="AK25" s="212">
        <v>0.31748322591099998</v>
      </c>
      <c r="AL25" s="213">
        <v>1</v>
      </c>
      <c r="AM25" s="214">
        <f t="shared" si="0"/>
        <v>0.31748322591099998</v>
      </c>
      <c r="AN25" s="214">
        <v>3.85</v>
      </c>
      <c r="AO25" s="214">
        <v>0.14000000000000001</v>
      </c>
      <c r="AP25" s="214">
        <f t="shared" si="1"/>
        <v>1.22231041975735</v>
      </c>
      <c r="AQ25" s="214">
        <f t="shared" si="2"/>
        <v>4.4447651627540004E-2</v>
      </c>
      <c r="AR25" s="213">
        <v>0.99</v>
      </c>
      <c r="AS25" s="213">
        <v>0.98</v>
      </c>
      <c r="AT25" s="214">
        <f t="shared" si="3"/>
        <v>1.2100873155597764</v>
      </c>
      <c r="AU25" s="214">
        <f t="shared" si="4"/>
        <v>4.3558698594989204E-2</v>
      </c>
    </row>
    <row r="26" spans="1:47" s="210" customFormat="1">
      <c r="A26" s="211">
        <v>51</v>
      </c>
      <c r="B26" s="211" t="s">
        <v>135</v>
      </c>
      <c r="C26" s="211" t="s">
        <v>135</v>
      </c>
      <c r="D26" s="211"/>
      <c r="E26" s="211" t="s">
        <v>53</v>
      </c>
      <c r="F26" s="211" t="s">
        <v>54</v>
      </c>
      <c r="G26" s="211" t="s">
        <v>55</v>
      </c>
      <c r="H26" s="211"/>
      <c r="I26" s="211" t="s">
        <v>136</v>
      </c>
      <c r="J26" s="211"/>
      <c r="K26" s="211">
        <v>0</v>
      </c>
      <c r="L26" s="211">
        <v>0</v>
      </c>
      <c r="M26" s="212">
        <v>0</v>
      </c>
      <c r="N26" s="212">
        <v>0</v>
      </c>
      <c r="O26" s="211"/>
      <c r="P26" s="211"/>
      <c r="Q26" s="211" t="s">
        <v>137</v>
      </c>
      <c r="R26" s="212">
        <v>71.83</v>
      </c>
      <c r="S26" s="212">
        <v>71.83</v>
      </c>
      <c r="T26" s="211"/>
      <c r="U26" s="211"/>
      <c r="V26" s="211"/>
      <c r="W26" s="211"/>
      <c r="X26" s="211"/>
      <c r="Y26" s="211"/>
      <c r="Z26" s="211"/>
      <c r="AA26" s="211" t="s">
        <v>63</v>
      </c>
      <c r="AB26" s="211" t="s">
        <v>164</v>
      </c>
      <c r="AC26" s="211" t="s">
        <v>252</v>
      </c>
      <c r="AD26" s="211" t="s">
        <v>187</v>
      </c>
      <c r="AE26" s="211">
        <v>4</v>
      </c>
      <c r="AF26" s="211" t="s">
        <v>237</v>
      </c>
      <c r="AG26" s="211">
        <v>8</v>
      </c>
      <c r="AH26" s="211">
        <v>1820</v>
      </c>
      <c r="AI26" s="211">
        <v>1820</v>
      </c>
      <c r="AJ26" s="211">
        <v>568</v>
      </c>
      <c r="AK26" s="212">
        <v>5.01249570223E-2</v>
      </c>
      <c r="AL26" s="213">
        <v>1</v>
      </c>
      <c r="AM26" s="214">
        <f t="shared" si="0"/>
        <v>5.01249570223E-2</v>
      </c>
      <c r="AN26" s="214">
        <v>8.18</v>
      </c>
      <c r="AO26" s="214">
        <v>1.43</v>
      </c>
      <c r="AP26" s="214">
        <f t="shared" si="1"/>
        <v>0.41002214844241397</v>
      </c>
      <c r="AQ26" s="214">
        <f t="shared" si="2"/>
        <v>7.1678688541888996E-2</v>
      </c>
      <c r="AR26" s="213">
        <v>0.99</v>
      </c>
      <c r="AS26" s="213">
        <v>0.98</v>
      </c>
      <c r="AT26" s="214">
        <f t="shared" si="3"/>
        <v>0.40592192695798984</v>
      </c>
      <c r="AU26" s="214">
        <f t="shared" si="4"/>
        <v>7.024511477105122E-2</v>
      </c>
    </row>
    <row r="27" spans="1:47" s="210" customFormat="1">
      <c r="A27" s="211">
        <v>51</v>
      </c>
      <c r="B27" s="211" t="s">
        <v>135</v>
      </c>
      <c r="C27" s="211" t="s">
        <v>135</v>
      </c>
      <c r="D27" s="211"/>
      <c r="E27" s="211" t="s">
        <v>53</v>
      </c>
      <c r="F27" s="211" t="s">
        <v>54</v>
      </c>
      <c r="G27" s="211" t="s">
        <v>55</v>
      </c>
      <c r="H27" s="211"/>
      <c r="I27" s="211" t="s">
        <v>136</v>
      </c>
      <c r="J27" s="211"/>
      <c r="K27" s="211">
        <v>0</v>
      </c>
      <c r="L27" s="211">
        <v>0</v>
      </c>
      <c r="M27" s="212">
        <v>0</v>
      </c>
      <c r="N27" s="212">
        <v>0</v>
      </c>
      <c r="O27" s="211"/>
      <c r="P27" s="211"/>
      <c r="Q27" s="211" t="s">
        <v>137</v>
      </c>
      <c r="R27" s="212">
        <v>71.83</v>
      </c>
      <c r="S27" s="212">
        <v>71.83</v>
      </c>
      <c r="T27" s="211"/>
      <c r="U27" s="211"/>
      <c r="V27" s="211"/>
      <c r="W27" s="211"/>
      <c r="X27" s="211"/>
      <c r="Y27" s="211"/>
      <c r="Z27" s="211"/>
      <c r="AA27" s="211" t="s">
        <v>63</v>
      </c>
      <c r="AB27" s="211" t="s">
        <v>164</v>
      </c>
      <c r="AC27" s="211" t="s">
        <v>252</v>
      </c>
      <c r="AD27" s="211" t="s">
        <v>187</v>
      </c>
      <c r="AE27" s="211">
        <v>4</v>
      </c>
      <c r="AF27" s="211" t="s">
        <v>237</v>
      </c>
      <c r="AG27" s="211">
        <v>8</v>
      </c>
      <c r="AH27" s="211">
        <v>1820</v>
      </c>
      <c r="AI27" s="211">
        <v>1820</v>
      </c>
      <c r="AJ27" s="211">
        <v>568</v>
      </c>
      <c r="AK27" s="212">
        <v>1.0413564791700001E-2</v>
      </c>
      <c r="AL27" s="213">
        <v>1</v>
      </c>
      <c r="AM27" s="214">
        <f t="shared" si="0"/>
        <v>1.0413564791700001E-2</v>
      </c>
      <c r="AN27" s="214">
        <v>8.18</v>
      </c>
      <c r="AO27" s="214">
        <v>1.43</v>
      </c>
      <c r="AP27" s="214">
        <f t="shared" si="1"/>
        <v>8.5182959996106006E-2</v>
      </c>
      <c r="AQ27" s="214">
        <f t="shared" si="2"/>
        <v>1.4891397652131001E-2</v>
      </c>
      <c r="AR27" s="213">
        <v>0.99</v>
      </c>
      <c r="AS27" s="213">
        <v>0.98</v>
      </c>
      <c r="AT27" s="214">
        <f t="shared" si="3"/>
        <v>8.433113039614494E-2</v>
      </c>
      <c r="AU27" s="214">
        <f t="shared" si="4"/>
        <v>1.459356969908838E-2</v>
      </c>
    </row>
    <row r="28" spans="1:47" s="210" customFormat="1">
      <c r="A28" s="211">
        <v>51</v>
      </c>
      <c r="B28" s="211" t="s">
        <v>135</v>
      </c>
      <c r="C28" s="211" t="s">
        <v>135</v>
      </c>
      <c r="D28" s="211"/>
      <c r="E28" s="211" t="s">
        <v>53</v>
      </c>
      <c r="F28" s="211" t="s">
        <v>54</v>
      </c>
      <c r="G28" s="211" t="s">
        <v>55</v>
      </c>
      <c r="H28" s="211"/>
      <c r="I28" s="211" t="s">
        <v>136</v>
      </c>
      <c r="J28" s="211"/>
      <c r="K28" s="211">
        <v>0</v>
      </c>
      <c r="L28" s="211">
        <v>0</v>
      </c>
      <c r="M28" s="212">
        <v>0</v>
      </c>
      <c r="N28" s="212">
        <v>0</v>
      </c>
      <c r="O28" s="211"/>
      <c r="P28" s="211"/>
      <c r="Q28" s="211" t="s">
        <v>137</v>
      </c>
      <c r="R28" s="212">
        <v>71.83</v>
      </c>
      <c r="S28" s="212">
        <v>71.83</v>
      </c>
      <c r="T28" s="211"/>
      <c r="U28" s="211"/>
      <c r="V28" s="211"/>
      <c r="W28" s="211"/>
      <c r="X28" s="211"/>
      <c r="Y28" s="211"/>
      <c r="Z28" s="211"/>
      <c r="AA28" s="211" t="s">
        <v>63</v>
      </c>
      <c r="AB28" s="211" t="s">
        <v>164</v>
      </c>
      <c r="AC28" s="211" t="s">
        <v>252</v>
      </c>
      <c r="AD28" s="211" t="s">
        <v>253</v>
      </c>
      <c r="AE28" s="211">
        <v>1</v>
      </c>
      <c r="AF28" s="211" t="s">
        <v>201</v>
      </c>
      <c r="AG28" s="211">
        <v>13</v>
      </c>
      <c r="AH28" s="211">
        <v>6410</v>
      </c>
      <c r="AI28" s="211">
        <v>6410</v>
      </c>
      <c r="AJ28" s="211">
        <v>513</v>
      </c>
      <c r="AK28" s="212">
        <v>4.1063121684899997E-3</v>
      </c>
      <c r="AL28" s="213">
        <v>0.83</v>
      </c>
      <c r="AM28" s="214">
        <f t="shared" si="0"/>
        <v>3.4082390998466995E-3</v>
      </c>
      <c r="AN28" s="214">
        <v>2.516394</v>
      </c>
      <c r="AO28" s="214">
        <v>8.5514999999999994E-2</v>
      </c>
      <c r="AP28" s="214">
        <f t="shared" si="1"/>
        <v>8.5764724214196352E-3</v>
      </c>
      <c r="AQ28" s="214">
        <f t="shared" si="2"/>
        <v>2.9145556662339049E-4</v>
      </c>
      <c r="AR28" s="213">
        <v>0.7</v>
      </c>
      <c r="AS28" s="213">
        <v>0.49</v>
      </c>
      <c r="AT28" s="214">
        <f t="shared" si="3"/>
        <v>6.003530694993744E-3</v>
      </c>
      <c r="AU28" s="214">
        <f t="shared" si="4"/>
        <v>1.4281322764546134E-4</v>
      </c>
    </row>
    <row r="29" spans="1:47" s="210" customFormat="1">
      <c r="A29" s="211">
        <v>51</v>
      </c>
      <c r="B29" s="211" t="s">
        <v>135</v>
      </c>
      <c r="C29" s="211" t="s">
        <v>135</v>
      </c>
      <c r="D29" s="211"/>
      <c r="E29" s="211" t="s">
        <v>53</v>
      </c>
      <c r="F29" s="211" t="s">
        <v>54</v>
      </c>
      <c r="G29" s="211" t="s">
        <v>55</v>
      </c>
      <c r="H29" s="211"/>
      <c r="I29" s="211" t="s">
        <v>136</v>
      </c>
      <c r="J29" s="211"/>
      <c r="K29" s="211">
        <v>0</v>
      </c>
      <c r="L29" s="211">
        <v>0</v>
      </c>
      <c r="M29" s="212">
        <v>0</v>
      </c>
      <c r="N29" s="212">
        <v>0</v>
      </c>
      <c r="O29" s="211"/>
      <c r="P29" s="211"/>
      <c r="Q29" s="211" t="s">
        <v>137</v>
      </c>
      <c r="R29" s="212">
        <v>71.83</v>
      </c>
      <c r="S29" s="212">
        <v>71.83</v>
      </c>
      <c r="T29" s="211"/>
      <c r="U29" s="211"/>
      <c r="V29" s="211"/>
      <c r="W29" s="211"/>
      <c r="X29" s="211"/>
      <c r="Y29" s="211"/>
      <c r="Z29" s="211"/>
      <c r="AA29" s="211" t="s">
        <v>63</v>
      </c>
      <c r="AB29" s="211" t="s">
        <v>164</v>
      </c>
      <c r="AC29" s="211" t="s">
        <v>252</v>
      </c>
      <c r="AD29" s="211" t="s">
        <v>187</v>
      </c>
      <c r="AE29" s="211">
        <v>4</v>
      </c>
      <c r="AF29" s="211" t="s">
        <v>247</v>
      </c>
      <c r="AG29" s="211">
        <v>3</v>
      </c>
      <c r="AH29" s="211">
        <v>1300</v>
      </c>
      <c r="AI29" s="211">
        <v>1300</v>
      </c>
      <c r="AJ29" s="211">
        <v>563</v>
      </c>
      <c r="AK29" s="212">
        <v>0.16366344942</v>
      </c>
      <c r="AL29" s="213">
        <v>1</v>
      </c>
      <c r="AM29" s="214">
        <f t="shared" si="0"/>
        <v>0.16366344942</v>
      </c>
      <c r="AN29" s="214">
        <v>9.94</v>
      </c>
      <c r="AO29" s="214">
        <v>1.59</v>
      </c>
      <c r="AP29" s="214">
        <f t="shared" si="1"/>
        <v>1.6268146872347999</v>
      </c>
      <c r="AQ29" s="214">
        <f t="shared" si="2"/>
        <v>0.26022488457780002</v>
      </c>
      <c r="AR29" s="213">
        <v>0.99</v>
      </c>
      <c r="AS29" s="213">
        <v>0.98</v>
      </c>
      <c r="AT29" s="214">
        <f t="shared" si="3"/>
        <v>1.6105465403624519</v>
      </c>
      <c r="AU29" s="214">
        <f t="shared" si="4"/>
        <v>0.25502038688624401</v>
      </c>
    </row>
    <row r="30" spans="1:47" s="210" customFormat="1">
      <c r="A30" s="211">
        <v>51</v>
      </c>
      <c r="B30" s="211" t="s">
        <v>135</v>
      </c>
      <c r="C30" s="211" t="s">
        <v>135</v>
      </c>
      <c r="D30" s="211"/>
      <c r="E30" s="211" t="s">
        <v>53</v>
      </c>
      <c r="F30" s="211" t="s">
        <v>54</v>
      </c>
      <c r="G30" s="211" t="s">
        <v>55</v>
      </c>
      <c r="H30" s="211"/>
      <c r="I30" s="211" t="s">
        <v>136</v>
      </c>
      <c r="J30" s="211"/>
      <c r="K30" s="211">
        <v>0</v>
      </c>
      <c r="L30" s="211">
        <v>0</v>
      </c>
      <c r="M30" s="212">
        <v>0</v>
      </c>
      <c r="N30" s="212">
        <v>0</v>
      </c>
      <c r="O30" s="211"/>
      <c r="P30" s="211"/>
      <c r="Q30" s="211" t="s">
        <v>137</v>
      </c>
      <c r="R30" s="212">
        <v>71.83</v>
      </c>
      <c r="S30" s="212">
        <v>71.83</v>
      </c>
      <c r="T30" s="211"/>
      <c r="U30" s="211"/>
      <c r="V30" s="211"/>
      <c r="W30" s="211"/>
      <c r="X30" s="211"/>
      <c r="Y30" s="211"/>
      <c r="Z30" s="211"/>
      <c r="AA30" s="211" t="s">
        <v>63</v>
      </c>
      <c r="AB30" s="211" t="s">
        <v>164</v>
      </c>
      <c r="AC30" s="211" t="s">
        <v>252</v>
      </c>
      <c r="AD30" s="211" t="s">
        <v>187</v>
      </c>
      <c r="AE30" s="211">
        <v>4</v>
      </c>
      <c r="AF30" s="211" t="s">
        <v>180</v>
      </c>
      <c r="AG30" s="211">
        <v>11</v>
      </c>
      <c r="AH30" s="211">
        <v>4110</v>
      </c>
      <c r="AI30" s="211">
        <v>1180</v>
      </c>
      <c r="AJ30" s="211">
        <v>571</v>
      </c>
      <c r="AK30" s="212">
        <v>1.16606316706E-2</v>
      </c>
      <c r="AL30" s="213">
        <v>1</v>
      </c>
      <c r="AM30" s="214">
        <f t="shared" si="0"/>
        <v>1.16606316706E-2</v>
      </c>
      <c r="AN30" s="214">
        <v>3.85</v>
      </c>
      <c r="AO30" s="214">
        <v>0.14000000000000001</v>
      </c>
      <c r="AP30" s="214">
        <f t="shared" si="1"/>
        <v>4.4893431931810002E-2</v>
      </c>
      <c r="AQ30" s="214">
        <f t="shared" si="2"/>
        <v>1.6324884338840002E-3</v>
      </c>
      <c r="AR30" s="213">
        <v>0.99</v>
      </c>
      <c r="AS30" s="213">
        <v>0.98</v>
      </c>
      <c r="AT30" s="214">
        <f t="shared" si="3"/>
        <v>4.4444497612491904E-2</v>
      </c>
      <c r="AU30" s="214">
        <f t="shared" si="4"/>
        <v>1.5998386652063203E-3</v>
      </c>
    </row>
    <row r="31" spans="1:47" s="210" customFormat="1">
      <c r="A31" s="211">
        <v>51</v>
      </c>
      <c r="B31" s="211" t="s">
        <v>135</v>
      </c>
      <c r="C31" s="211" t="s">
        <v>135</v>
      </c>
      <c r="D31" s="211"/>
      <c r="E31" s="211" t="s">
        <v>53</v>
      </c>
      <c r="F31" s="211" t="s">
        <v>54</v>
      </c>
      <c r="G31" s="211" t="s">
        <v>55</v>
      </c>
      <c r="H31" s="211"/>
      <c r="I31" s="211" t="s">
        <v>136</v>
      </c>
      <c r="J31" s="211"/>
      <c r="K31" s="211">
        <v>0</v>
      </c>
      <c r="L31" s="211">
        <v>0</v>
      </c>
      <c r="M31" s="212">
        <v>0</v>
      </c>
      <c r="N31" s="212">
        <v>0</v>
      </c>
      <c r="O31" s="211"/>
      <c r="P31" s="211"/>
      <c r="Q31" s="211" t="s">
        <v>137</v>
      </c>
      <c r="R31" s="212">
        <v>71.83</v>
      </c>
      <c r="S31" s="212">
        <v>71.83</v>
      </c>
      <c r="T31" s="211"/>
      <c r="U31" s="211"/>
      <c r="V31" s="211"/>
      <c r="W31" s="211"/>
      <c r="X31" s="211"/>
      <c r="Y31" s="211"/>
      <c r="Z31" s="211"/>
      <c r="AA31" s="211" t="s">
        <v>63</v>
      </c>
      <c r="AB31" s="211" t="s">
        <v>164</v>
      </c>
      <c r="AC31" s="211" t="s">
        <v>252</v>
      </c>
      <c r="AD31" s="211" t="s">
        <v>253</v>
      </c>
      <c r="AE31" s="211">
        <v>1</v>
      </c>
      <c r="AF31" s="211" t="s">
        <v>201</v>
      </c>
      <c r="AG31" s="211">
        <v>13</v>
      </c>
      <c r="AH31" s="211">
        <v>6300</v>
      </c>
      <c r="AI31" s="211">
        <v>6300</v>
      </c>
      <c r="AJ31" s="211">
        <v>513</v>
      </c>
      <c r="AK31" s="212">
        <v>0.651135149257</v>
      </c>
      <c r="AL31" s="213">
        <v>0.83</v>
      </c>
      <c r="AM31" s="214">
        <f t="shared" si="0"/>
        <v>0.54044217388330995</v>
      </c>
      <c r="AN31" s="214">
        <v>2.516394</v>
      </c>
      <c r="AO31" s="214">
        <v>8.5514999999999994E-2</v>
      </c>
      <c r="AP31" s="214">
        <f t="shared" si="1"/>
        <v>1.359965443706918</v>
      </c>
      <c r="AQ31" s="214">
        <f t="shared" si="2"/>
        <v>4.6215912499631244E-2</v>
      </c>
      <c r="AR31" s="213">
        <v>0.7</v>
      </c>
      <c r="AS31" s="213">
        <v>0.49</v>
      </c>
      <c r="AT31" s="214">
        <f t="shared" si="3"/>
        <v>0.95197581059484249</v>
      </c>
      <c r="AU31" s="214">
        <f t="shared" si="4"/>
        <v>2.264579712481931E-2</v>
      </c>
    </row>
    <row r="32" spans="1:47" s="210" customFormat="1">
      <c r="A32" s="211">
        <v>51</v>
      </c>
      <c r="B32" s="211" t="s">
        <v>135</v>
      </c>
      <c r="C32" s="211" t="s">
        <v>135</v>
      </c>
      <c r="D32" s="211"/>
      <c r="E32" s="211" t="s">
        <v>53</v>
      </c>
      <c r="F32" s="211" t="s">
        <v>54</v>
      </c>
      <c r="G32" s="211" t="s">
        <v>55</v>
      </c>
      <c r="H32" s="211"/>
      <c r="I32" s="211" t="s">
        <v>136</v>
      </c>
      <c r="J32" s="211"/>
      <c r="K32" s="211">
        <v>0</v>
      </c>
      <c r="L32" s="211">
        <v>0</v>
      </c>
      <c r="M32" s="212">
        <v>0</v>
      </c>
      <c r="N32" s="212">
        <v>0</v>
      </c>
      <c r="O32" s="211"/>
      <c r="P32" s="211"/>
      <c r="Q32" s="211" t="s">
        <v>137</v>
      </c>
      <c r="R32" s="212">
        <v>71.83</v>
      </c>
      <c r="S32" s="212">
        <v>71.83</v>
      </c>
      <c r="T32" s="211"/>
      <c r="U32" s="211"/>
      <c r="V32" s="211"/>
      <c r="W32" s="211"/>
      <c r="X32" s="211"/>
      <c r="Y32" s="211"/>
      <c r="Z32" s="211"/>
      <c r="AA32" s="211" t="s">
        <v>63</v>
      </c>
      <c r="AB32" s="211" t="s">
        <v>164</v>
      </c>
      <c r="AC32" s="211" t="s">
        <v>252</v>
      </c>
      <c r="AD32" s="211" t="s">
        <v>187</v>
      </c>
      <c r="AE32" s="211">
        <v>4</v>
      </c>
      <c r="AF32" s="211" t="s">
        <v>201</v>
      </c>
      <c r="AG32" s="211">
        <v>13</v>
      </c>
      <c r="AH32" s="211">
        <v>6300</v>
      </c>
      <c r="AI32" s="211">
        <v>6300</v>
      </c>
      <c r="AJ32" s="211">
        <v>573</v>
      </c>
      <c r="AK32" s="212">
        <v>0.178751621837</v>
      </c>
      <c r="AL32" s="213">
        <v>0.83</v>
      </c>
      <c r="AM32" s="214">
        <f t="shared" si="0"/>
        <v>0.14836384612470999</v>
      </c>
      <c r="AN32" s="214">
        <v>2.0699999999999998</v>
      </c>
      <c r="AO32" s="214">
        <v>0.08</v>
      </c>
      <c r="AP32" s="214">
        <f t="shared" si="1"/>
        <v>0.30711316147814965</v>
      </c>
      <c r="AQ32" s="214">
        <f t="shared" si="2"/>
        <v>1.18691076899768E-2</v>
      </c>
      <c r="AR32" s="213">
        <v>0.99</v>
      </c>
      <c r="AS32" s="213">
        <v>0.98</v>
      </c>
      <c r="AT32" s="214">
        <f t="shared" si="3"/>
        <v>0.30404202986336815</v>
      </c>
      <c r="AU32" s="214">
        <f t="shared" si="4"/>
        <v>1.1631725536177263E-2</v>
      </c>
    </row>
    <row r="33" spans="1:47" s="210" customFormat="1">
      <c r="A33" s="211">
        <v>51</v>
      </c>
      <c r="B33" s="211" t="s">
        <v>135</v>
      </c>
      <c r="C33" s="211" t="s">
        <v>135</v>
      </c>
      <c r="D33" s="211"/>
      <c r="E33" s="211" t="s">
        <v>53</v>
      </c>
      <c r="F33" s="211" t="s">
        <v>54</v>
      </c>
      <c r="G33" s="211" t="s">
        <v>55</v>
      </c>
      <c r="H33" s="211"/>
      <c r="I33" s="211" t="s">
        <v>136</v>
      </c>
      <c r="J33" s="211"/>
      <c r="K33" s="211">
        <v>0</v>
      </c>
      <c r="L33" s="211">
        <v>0</v>
      </c>
      <c r="M33" s="212">
        <v>0</v>
      </c>
      <c r="N33" s="212">
        <v>0</v>
      </c>
      <c r="O33" s="211"/>
      <c r="P33" s="211"/>
      <c r="Q33" s="211" t="s">
        <v>137</v>
      </c>
      <c r="R33" s="212">
        <v>71.83</v>
      </c>
      <c r="S33" s="212">
        <v>71.83</v>
      </c>
      <c r="T33" s="211"/>
      <c r="U33" s="211"/>
      <c r="V33" s="211"/>
      <c r="W33" s="211"/>
      <c r="X33" s="211"/>
      <c r="Y33" s="211"/>
      <c r="Z33" s="211"/>
      <c r="AA33" s="211" t="s">
        <v>63</v>
      </c>
      <c r="AB33" s="211" t="s">
        <v>164</v>
      </c>
      <c r="AC33" s="211" t="s">
        <v>252</v>
      </c>
      <c r="AD33" s="211" t="s">
        <v>253</v>
      </c>
      <c r="AE33" s="211">
        <v>1</v>
      </c>
      <c r="AF33" s="211" t="s">
        <v>180</v>
      </c>
      <c r="AG33" s="211">
        <v>11</v>
      </c>
      <c r="AH33" s="211">
        <v>4110</v>
      </c>
      <c r="AI33" s="211">
        <v>1180</v>
      </c>
      <c r="AJ33" s="211">
        <v>511</v>
      </c>
      <c r="AK33" s="212">
        <v>7.9458171949799996E-4</v>
      </c>
      <c r="AL33" s="213">
        <v>1</v>
      </c>
      <c r="AM33" s="214">
        <f t="shared" si="0"/>
        <v>7.9458171949799996E-4</v>
      </c>
      <c r="AN33" s="214">
        <v>3.9512230000000002</v>
      </c>
      <c r="AO33" s="214">
        <v>0.13953399999999999</v>
      </c>
      <c r="AP33" s="214">
        <f t="shared" si="1"/>
        <v>3.139569565460046E-3</v>
      </c>
      <c r="AQ33" s="214">
        <f t="shared" si="2"/>
        <v>1.1087116564843392E-4</v>
      </c>
      <c r="AR33" s="213">
        <v>0.7</v>
      </c>
      <c r="AS33" s="213">
        <v>0.49</v>
      </c>
      <c r="AT33" s="214">
        <f t="shared" si="3"/>
        <v>2.197698695822032E-3</v>
      </c>
      <c r="AU33" s="214">
        <f t="shared" si="4"/>
        <v>5.4326871167732619E-5</v>
      </c>
    </row>
    <row r="34" spans="1:47" s="210" customFormat="1">
      <c r="A34" s="211">
        <v>51</v>
      </c>
      <c r="B34" s="211" t="s">
        <v>135</v>
      </c>
      <c r="C34" s="211" t="s">
        <v>135</v>
      </c>
      <c r="D34" s="211"/>
      <c r="E34" s="211" t="s">
        <v>53</v>
      </c>
      <c r="F34" s="211" t="s">
        <v>54</v>
      </c>
      <c r="G34" s="211" t="s">
        <v>55</v>
      </c>
      <c r="H34" s="211"/>
      <c r="I34" s="211" t="s">
        <v>136</v>
      </c>
      <c r="J34" s="211"/>
      <c r="K34" s="211">
        <v>0</v>
      </c>
      <c r="L34" s="211">
        <v>0</v>
      </c>
      <c r="M34" s="212">
        <v>0</v>
      </c>
      <c r="N34" s="212">
        <v>0</v>
      </c>
      <c r="O34" s="211"/>
      <c r="P34" s="211"/>
      <c r="Q34" s="211" t="s">
        <v>137</v>
      </c>
      <c r="R34" s="212">
        <v>71.83</v>
      </c>
      <c r="S34" s="212">
        <v>71.83</v>
      </c>
      <c r="T34" s="211"/>
      <c r="U34" s="211"/>
      <c r="V34" s="211"/>
      <c r="W34" s="211"/>
      <c r="X34" s="211"/>
      <c r="Y34" s="211"/>
      <c r="Z34" s="211"/>
      <c r="AA34" s="211" t="s">
        <v>63</v>
      </c>
      <c r="AB34" s="211" t="s">
        <v>164</v>
      </c>
      <c r="AC34" s="211" t="s">
        <v>252</v>
      </c>
      <c r="AD34" s="211" t="s">
        <v>187</v>
      </c>
      <c r="AE34" s="211">
        <v>4</v>
      </c>
      <c r="AF34" s="211" t="s">
        <v>180</v>
      </c>
      <c r="AG34" s="211">
        <v>11</v>
      </c>
      <c r="AH34" s="211">
        <v>4110</v>
      </c>
      <c r="AI34" s="211">
        <v>1180</v>
      </c>
      <c r="AJ34" s="211">
        <v>571</v>
      </c>
      <c r="AK34" s="212">
        <v>3.3200914804699999E-2</v>
      </c>
      <c r="AL34" s="213">
        <v>1</v>
      </c>
      <c r="AM34" s="214">
        <f t="shared" si="0"/>
        <v>3.3200914804699999E-2</v>
      </c>
      <c r="AN34" s="214">
        <v>3.85</v>
      </c>
      <c r="AO34" s="214">
        <v>0.14000000000000001</v>
      </c>
      <c r="AP34" s="214">
        <f t="shared" si="1"/>
        <v>0.12782352199809499</v>
      </c>
      <c r="AQ34" s="214">
        <f t="shared" si="2"/>
        <v>4.6481280726579999E-3</v>
      </c>
      <c r="AR34" s="213">
        <v>0.99</v>
      </c>
      <c r="AS34" s="213">
        <v>0.98</v>
      </c>
      <c r="AT34" s="214">
        <f t="shared" si="3"/>
        <v>0.12654528677811405</v>
      </c>
      <c r="AU34" s="214">
        <f t="shared" si="4"/>
        <v>4.5551655112048397E-3</v>
      </c>
    </row>
    <row r="35" spans="1:47" s="210" customFormat="1">
      <c r="A35" s="211">
        <v>51</v>
      </c>
      <c r="B35" s="211" t="s">
        <v>135</v>
      </c>
      <c r="C35" s="211" t="s">
        <v>135</v>
      </c>
      <c r="D35" s="211"/>
      <c r="E35" s="211" t="s">
        <v>53</v>
      </c>
      <c r="F35" s="211" t="s">
        <v>54</v>
      </c>
      <c r="G35" s="211" t="s">
        <v>55</v>
      </c>
      <c r="H35" s="211"/>
      <c r="I35" s="211" t="s">
        <v>136</v>
      </c>
      <c r="J35" s="211"/>
      <c r="K35" s="211">
        <v>0</v>
      </c>
      <c r="L35" s="211">
        <v>0</v>
      </c>
      <c r="M35" s="212">
        <v>0</v>
      </c>
      <c r="N35" s="212">
        <v>0</v>
      </c>
      <c r="O35" s="211"/>
      <c r="P35" s="211"/>
      <c r="Q35" s="211" t="s">
        <v>137</v>
      </c>
      <c r="R35" s="212">
        <v>71.83</v>
      </c>
      <c r="S35" s="212">
        <v>71.83</v>
      </c>
      <c r="T35" s="211"/>
      <c r="U35" s="211"/>
      <c r="V35" s="211"/>
      <c r="W35" s="211"/>
      <c r="X35" s="211"/>
      <c r="Y35" s="211"/>
      <c r="Z35" s="211"/>
      <c r="AA35" s="211" t="s">
        <v>63</v>
      </c>
      <c r="AB35" s="211" t="s">
        <v>164</v>
      </c>
      <c r="AC35" s="211" t="s">
        <v>252</v>
      </c>
      <c r="AD35" s="211" t="s">
        <v>253</v>
      </c>
      <c r="AE35" s="211">
        <v>1</v>
      </c>
      <c r="AF35" s="211" t="s">
        <v>179</v>
      </c>
      <c r="AG35" s="211">
        <v>7</v>
      </c>
      <c r="AH35" s="211">
        <v>2110</v>
      </c>
      <c r="AI35" s="211">
        <v>2110</v>
      </c>
      <c r="AJ35" s="211">
        <v>507</v>
      </c>
      <c r="AK35" s="212">
        <v>0.92450392020200001</v>
      </c>
      <c r="AL35" s="213">
        <v>1</v>
      </c>
      <c r="AM35" s="214">
        <f t="shared" si="0"/>
        <v>0.92450392020200001</v>
      </c>
      <c r="AN35" s="214">
        <v>6.8167299999999997</v>
      </c>
      <c r="AO35" s="214">
        <v>1.162037</v>
      </c>
      <c r="AP35" s="214">
        <f t="shared" si="1"/>
        <v>6.3020936079585796</v>
      </c>
      <c r="AQ35" s="214">
        <f t="shared" si="2"/>
        <v>1.0743077619197714</v>
      </c>
      <c r="AR35" s="213">
        <v>0.7</v>
      </c>
      <c r="AS35" s="213">
        <v>0.49</v>
      </c>
      <c r="AT35" s="214">
        <f t="shared" si="3"/>
        <v>4.4114655255710051</v>
      </c>
      <c r="AU35" s="214">
        <f t="shared" si="4"/>
        <v>0.52641080334068802</v>
      </c>
    </row>
    <row r="36" spans="1:47" s="210" customFormat="1">
      <c r="A36" s="211">
        <v>51</v>
      </c>
      <c r="B36" s="211" t="s">
        <v>135</v>
      </c>
      <c r="C36" s="211" t="s">
        <v>135</v>
      </c>
      <c r="D36" s="211"/>
      <c r="E36" s="211" t="s">
        <v>53</v>
      </c>
      <c r="F36" s="211" t="s">
        <v>54</v>
      </c>
      <c r="G36" s="211" t="s">
        <v>55</v>
      </c>
      <c r="H36" s="211"/>
      <c r="I36" s="211" t="s">
        <v>136</v>
      </c>
      <c r="J36" s="211"/>
      <c r="K36" s="211">
        <v>0</v>
      </c>
      <c r="L36" s="211">
        <v>0</v>
      </c>
      <c r="M36" s="212">
        <v>0</v>
      </c>
      <c r="N36" s="212">
        <v>0</v>
      </c>
      <c r="O36" s="211"/>
      <c r="P36" s="211"/>
      <c r="Q36" s="211" t="s">
        <v>137</v>
      </c>
      <c r="R36" s="212">
        <v>71.83</v>
      </c>
      <c r="S36" s="212">
        <v>71.83</v>
      </c>
      <c r="T36" s="211"/>
      <c r="U36" s="211"/>
      <c r="V36" s="211"/>
      <c r="W36" s="211"/>
      <c r="X36" s="211"/>
      <c r="Y36" s="211"/>
      <c r="Z36" s="211"/>
      <c r="AA36" s="211" t="s">
        <v>63</v>
      </c>
      <c r="AB36" s="211" t="s">
        <v>164</v>
      </c>
      <c r="AC36" s="211" t="s">
        <v>252</v>
      </c>
      <c r="AD36" s="211" t="s">
        <v>187</v>
      </c>
      <c r="AE36" s="211">
        <v>4</v>
      </c>
      <c r="AF36" s="211" t="s">
        <v>179</v>
      </c>
      <c r="AG36" s="211">
        <v>7</v>
      </c>
      <c r="AH36" s="211">
        <v>2110</v>
      </c>
      <c r="AI36" s="211">
        <v>2110</v>
      </c>
      <c r="AJ36" s="211">
        <v>567</v>
      </c>
      <c r="AK36" s="212">
        <v>3.4772898416500002</v>
      </c>
      <c r="AL36" s="213">
        <v>1</v>
      </c>
      <c r="AM36" s="214">
        <f t="shared" si="0"/>
        <v>3.4772898416500002</v>
      </c>
      <c r="AN36" s="214">
        <v>6.95</v>
      </c>
      <c r="AO36" s="214">
        <v>1.2</v>
      </c>
      <c r="AP36" s="214">
        <f t="shared" si="1"/>
        <v>24.167164399467502</v>
      </c>
      <c r="AQ36" s="214">
        <f t="shared" si="2"/>
        <v>4.1727478099799997</v>
      </c>
      <c r="AR36" s="213">
        <v>0.99</v>
      </c>
      <c r="AS36" s="213">
        <v>0.98</v>
      </c>
      <c r="AT36" s="214">
        <f t="shared" si="3"/>
        <v>23.925492755472828</v>
      </c>
      <c r="AU36" s="214">
        <f t="shared" si="4"/>
        <v>4.0892928537803996</v>
      </c>
    </row>
    <row r="37" spans="1:47" s="210" customFormat="1">
      <c r="A37" s="211">
        <v>51</v>
      </c>
      <c r="B37" s="211" t="s">
        <v>135</v>
      </c>
      <c r="C37" s="211" t="s">
        <v>135</v>
      </c>
      <c r="D37" s="211"/>
      <c r="E37" s="211" t="s">
        <v>53</v>
      </c>
      <c r="F37" s="211" t="s">
        <v>54</v>
      </c>
      <c r="G37" s="211" t="s">
        <v>55</v>
      </c>
      <c r="H37" s="211"/>
      <c r="I37" s="211" t="s">
        <v>136</v>
      </c>
      <c r="J37" s="211"/>
      <c r="K37" s="211">
        <v>0</v>
      </c>
      <c r="L37" s="211">
        <v>0</v>
      </c>
      <c r="M37" s="212">
        <v>0</v>
      </c>
      <c r="N37" s="212">
        <v>0</v>
      </c>
      <c r="O37" s="211"/>
      <c r="P37" s="211"/>
      <c r="Q37" s="211" t="s">
        <v>137</v>
      </c>
      <c r="R37" s="212">
        <v>71.83</v>
      </c>
      <c r="S37" s="212">
        <v>71.83</v>
      </c>
      <c r="T37" s="211"/>
      <c r="U37" s="211"/>
      <c r="V37" s="211"/>
      <c r="W37" s="211"/>
      <c r="X37" s="211"/>
      <c r="Y37" s="211"/>
      <c r="Z37" s="211"/>
      <c r="AA37" s="211" t="s">
        <v>63</v>
      </c>
      <c r="AB37" s="211" t="s">
        <v>164</v>
      </c>
      <c r="AC37" s="211" t="s">
        <v>252</v>
      </c>
      <c r="AD37" s="211" t="s">
        <v>253</v>
      </c>
      <c r="AE37" s="211">
        <v>1</v>
      </c>
      <c r="AF37" s="211" t="s">
        <v>201</v>
      </c>
      <c r="AG37" s="211">
        <v>13</v>
      </c>
      <c r="AH37" s="211">
        <v>6300</v>
      </c>
      <c r="AI37" s="211">
        <v>6300</v>
      </c>
      <c r="AJ37" s="211">
        <v>513</v>
      </c>
      <c r="AK37" s="212">
        <v>0.29491786790000002</v>
      </c>
      <c r="AL37" s="213">
        <v>0.83</v>
      </c>
      <c r="AM37" s="214">
        <f t="shared" si="0"/>
        <v>0.24478183035699999</v>
      </c>
      <c r="AN37" s="214">
        <v>2.516394</v>
      </c>
      <c r="AO37" s="214">
        <v>8.5514999999999994E-2</v>
      </c>
      <c r="AP37" s="214">
        <f t="shared" si="1"/>
        <v>0.61596752921937259</v>
      </c>
      <c r="AQ37" s="214">
        <f t="shared" si="2"/>
        <v>2.0932518222978851E-2</v>
      </c>
      <c r="AR37" s="213">
        <v>0.7</v>
      </c>
      <c r="AS37" s="213">
        <v>0.49</v>
      </c>
      <c r="AT37" s="214">
        <f t="shared" si="3"/>
        <v>0.4311772704535608</v>
      </c>
      <c r="AU37" s="214">
        <f t="shared" si="4"/>
        <v>1.0256933929259637E-2</v>
      </c>
    </row>
    <row r="38" spans="1:47" s="210" customFormat="1">
      <c r="A38" s="211">
        <v>51</v>
      </c>
      <c r="B38" s="211" t="s">
        <v>135</v>
      </c>
      <c r="C38" s="211" t="s">
        <v>135</v>
      </c>
      <c r="D38" s="211"/>
      <c r="E38" s="211" t="s">
        <v>53</v>
      </c>
      <c r="F38" s="211" t="s">
        <v>54</v>
      </c>
      <c r="G38" s="211" t="s">
        <v>55</v>
      </c>
      <c r="H38" s="211"/>
      <c r="I38" s="211" t="s">
        <v>136</v>
      </c>
      <c r="J38" s="211"/>
      <c r="K38" s="211">
        <v>0</v>
      </c>
      <c r="L38" s="211">
        <v>0</v>
      </c>
      <c r="M38" s="212">
        <v>0</v>
      </c>
      <c r="N38" s="212">
        <v>0</v>
      </c>
      <c r="O38" s="211"/>
      <c r="P38" s="211"/>
      <c r="Q38" s="211" t="s">
        <v>137</v>
      </c>
      <c r="R38" s="212">
        <v>71.83</v>
      </c>
      <c r="S38" s="212">
        <v>71.83</v>
      </c>
      <c r="T38" s="211"/>
      <c r="U38" s="211"/>
      <c r="V38" s="211"/>
      <c r="W38" s="211"/>
      <c r="X38" s="211"/>
      <c r="Y38" s="211"/>
      <c r="Z38" s="211"/>
      <c r="AA38" s="211" t="s">
        <v>63</v>
      </c>
      <c r="AB38" s="211" t="s">
        <v>164</v>
      </c>
      <c r="AC38" s="211" t="s">
        <v>252</v>
      </c>
      <c r="AD38" s="211" t="s">
        <v>187</v>
      </c>
      <c r="AE38" s="211">
        <v>4</v>
      </c>
      <c r="AF38" s="211" t="s">
        <v>201</v>
      </c>
      <c r="AG38" s="211">
        <v>13</v>
      </c>
      <c r="AH38" s="211">
        <v>6300</v>
      </c>
      <c r="AI38" s="211">
        <v>6300</v>
      </c>
      <c r="AJ38" s="211">
        <v>573</v>
      </c>
      <c r="AK38" s="212">
        <v>5.4988612764099998E-3</v>
      </c>
      <c r="AL38" s="213">
        <v>0.83</v>
      </c>
      <c r="AM38" s="214">
        <f t="shared" si="0"/>
        <v>4.5640548594202994E-3</v>
      </c>
      <c r="AN38" s="214">
        <v>2.0699999999999998</v>
      </c>
      <c r="AO38" s="214">
        <v>0.08</v>
      </c>
      <c r="AP38" s="214">
        <f t="shared" si="1"/>
        <v>9.4475935590000188E-3</v>
      </c>
      <c r="AQ38" s="214">
        <f t="shared" si="2"/>
        <v>3.6512438875362395E-4</v>
      </c>
      <c r="AR38" s="213">
        <v>0.99</v>
      </c>
      <c r="AS38" s="213">
        <v>0.98</v>
      </c>
      <c r="AT38" s="214">
        <f t="shared" si="3"/>
        <v>9.3531176234100191E-3</v>
      </c>
      <c r="AU38" s="214">
        <f t="shared" si="4"/>
        <v>3.5782190097855145E-4</v>
      </c>
    </row>
    <row r="39" spans="1:47" s="210" customFormat="1">
      <c r="A39" s="211">
        <v>51</v>
      </c>
      <c r="B39" s="211" t="s">
        <v>135</v>
      </c>
      <c r="C39" s="211" t="s">
        <v>135</v>
      </c>
      <c r="D39" s="211"/>
      <c r="E39" s="211" t="s">
        <v>53</v>
      </c>
      <c r="F39" s="211" t="s">
        <v>54</v>
      </c>
      <c r="G39" s="211" t="s">
        <v>55</v>
      </c>
      <c r="H39" s="211"/>
      <c r="I39" s="211" t="s">
        <v>136</v>
      </c>
      <c r="J39" s="211"/>
      <c r="K39" s="211">
        <v>0</v>
      </c>
      <c r="L39" s="211">
        <v>0</v>
      </c>
      <c r="M39" s="212">
        <v>0</v>
      </c>
      <c r="N39" s="212">
        <v>0</v>
      </c>
      <c r="O39" s="211"/>
      <c r="P39" s="211"/>
      <c r="Q39" s="211" t="s">
        <v>137</v>
      </c>
      <c r="R39" s="212">
        <v>71.83</v>
      </c>
      <c r="S39" s="212">
        <v>71.83</v>
      </c>
      <c r="T39" s="211"/>
      <c r="U39" s="211"/>
      <c r="V39" s="211"/>
      <c r="W39" s="211"/>
      <c r="X39" s="211"/>
      <c r="Y39" s="211"/>
      <c r="Z39" s="211"/>
      <c r="AA39" s="211" t="s">
        <v>63</v>
      </c>
      <c r="AB39" s="211" t="s">
        <v>164</v>
      </c>
      <c r="AC39" s="211" t="s">
        <v>252</v>
      </c>
      <c r="AD39" s="211" t="s">
        <v>253</v>
      </c>
      <c r="AE39" s="211">
        <v>1</v>
      </c>
      <c r="AF39" s="211" t="s">
        <v>179</v>
      </c>
      <c r="AG39" s="211">
        <v>7</v>
      </c>
      <c r="AH39" s="211">
        <v>2110</v>
      </c>
      <c r="AI39" s="211">
        <v>2110</v>
      </c>
      <c r="AJ39" s="211">
        <v>507</v>
      </c>
      <c r="AK39" s="212">
        <v>1.5631920432799999</v>
      </c>
      <c r="AL39" s="213">
        <v>1</v>
      </c>
      <c r="AM39" s="214">
        <f t="shared" si="0"/>
        <v>1.5631920432799999</v>
      </c>
      <c r="AN39" s="214">
        <v>6.8167299999999997</v>
      </c>
      <c r="AO39" s="214">
        <v>1.162037</v>
      </c>
      <c r="AP39" s="214">
        <f t="shared" si="1"/>
        <v>10.655858097188073</v>
      </c>
      <c r="AQ39" s="214">
        <f t="shared" si="2"/>
        <v>1.8164869923969613</v>
      </c>
      <c r="AR39" s="213">
        <v>0.7</v>
      </c>
      <c r="AS39" s="213">
        <v>0.49</v>
      </c>
      <c r="AT39" s="214">
        <f t="shared" si="3"/>
        <v>7.4591006680316507</v>
      </c>
      <c r="AU39" s="214">
        <f t="shared" si="4"/>
        <v>0.89007862627451106</v>
      </c>
    </row>
    <row r="40" spans="1:47" s="210" customFormat="1">
      <c r="A40" s="211">
        <v>51</v>
      </c>
      <c r="B40" s="211" t="s">
        <v>135</v>
      </c>
      <c r="C40" s="211" t="s">
        <v>135</v>
      </c>
      <c r="D40" s="211"/>
      <c r="E40" s="211" t="s">
        <v>53</v>
      </c>
      <c r="F40" s="211" t="s">
        <v>54</v>
      </c>
      <c r="G40" s="211" t="s">
        <v>55</v>
      </c>
      <c r="H40" s="211"/>
      <c r="I40" s="211" t="s">
        <v>136</v>
      </c>
      <c r="J40" s="211"/>
      <c r="K40" s="211">
        <v>0</v>
      </c>
      <c r="L40" s="211">
        <v>0</v>
      </c>
      <c r="M40" s="212">
        <v>0</v>
      </c>
      <c r="N40" s="212">
        <v>0</v>
      </c>
      <c r="O40" s="211"/>
      <c r="P40" s="211"/>
      <c r="Q40" s="211" t="s">
        <v>137</v>
      </c>
      <c r="R40" s="212">
        <v>71.83</v>
      </c>
      <c r="S40" s="212">
        <v>71.83</v>
      </c>
      <c r="T40" s="211"/>
      <c r="U40" s="211"/>
      <c r="V40" s="211"/>
      <c r="W40" s="211"/>
      <c r="X40" s="211"/>
      <c r="Y40" s="211"/>
      <c r="Z40" s="211"/>
      <c r="AA40" s="211" t="s">
        <v>63</v>
      </c>
      <c r="AB40" s="211" t="s">
        <v>164</v>
      </c>
      <c r="AC40" s="211" t="s">
        <v>252</v>
      </c>
      <c r="AD40" s="211" t="s">
        <v>187</v>
      </c>
      <c r="AE40" s="211">
        <v>4</v>
      </c>
      <c r="AF40" s="211" t="s">
        <v>179</v>
      </c>
      <c r="AG40" s="211">
        <v>7</v>
      </c>
      <c r="AH40" s="211">
        <v>2110</v>
      </c>
      <c r="AI40" s="211">
        <v>2110</v>
      </c>
      <c r="AJ40" s="211">
        <v>567</v>
      </c>
      <c r="AK40" s="212">
        <v>1.75133741954</v>
      </c>
      <c r="AL40" s="213">
        <v>1</v>
      </c>
      <c r="AM40" s="214">
        <f t="shared" si="0"/>
        <v>1.75133741954</v>
      </c>
      <c r="AN40" s="214">
        <v>6.95</v>
      </c>
      <c r="AO40" s="214">
        <v>1.2</v>
      </c>
      <c r="AP40" s="214">
        <f t="shared" si="1"/>
        <v>12.171795065803</v>
      </c>
      <c r="AQ40" s="214">
        <f t="shared" si="2"/>
        <v>2.101604903448</v>
      </c>
      <c r="AR40" s="213">
        <v>0.99</v>
      </c>
      <c r="AS40" s="213">
        <v>0.98</v>
      </c>
      <c r="AT40" s="214">
        <f t="shared" si="3"/>
        <v>12.050077115144969</v>
      </c>
      <c r="AU40" s="214">
        <f t="shared" si="4"/>
        <v>2.0595728053790401</v>
      </c>
    </row>
    <row r="41" spans="1:47" s="210" customFormat="1">
      <c r="A41" s="211">
        <v>51</v>
      </c>
      <c r="B41" s="211" t="s">
        <v>135</v>
      </c>
      <c r="C41" s="211" t="s">
        <v>135</v>
      </c>
      <c r="D41" s="211"/>
      <c r="E41" s="211" t="s">
        <v>53</v>
      </c>
      <c r="F41" s="211" t="s">
        <v>54</v>
      </c>
      <c r="G41" s="211" t="s">
        <v>55</v>
      </c>
      <c r="H41" s="211"/>
      <c r="I41" s="211" t="s">
        <v>136</v>
      </c>
      <c r="J41" s="211"/>
      <c r="K41" s="211">
        <v>0</v>
      </c>
      <c r="L41" s="211">
        <v>0</v>
      </c>
      <c r="M41" s="212">
        <v>0</v>
      </c>
      <c r="N41" s="212">
        <v>0</v>
      </c>
      <c r="O41" s="211"/>
      <c r="P41" s="211"/>
      <c r="Q41" s="211" t="s">
        <v>137</v>
      </c>
      <c r="R41" s="212">
        <v>71.83</v>
      </c>
      <c r="S41" s="212">
        <v>71.83</v>
      </c>
      <c r="T41" s="211"/>
      <c r="U41" s="211"/>
      <c r="V41" s="211"/>
      <c r="W41" s="211"/>
      <c r="X41" s="211"/>
      <c r="Y41" s="211"/>
      <c r="Z41" s="211"/>
      <c r="AA41" s="211" t="s">
        <v>63</v>
      </c>
      <c r="AB41" s="211" t="s">
        <v>164</v>
      </c>
      <c r="AC41" s="211" t="s">
        <v>252</v>
      </c>
      <c r="AD41" s="211" t="s">
        <v>187</v>
      </c>
      <c r="AE41" s="211">
        <v>4</v>
      </c>
      <c r="AF41" s="211" t="s">
        <v>247</v>
      </c>
      <c r="AG41" s="211">
        <v>3</v>
      </c>
      <c r="AH41" s="211">
        <v>1300</v>
      </c>
      <c r="AI41" s="211">
        <v>1300</v>
      </c>
      <c r="AJ41" s="211">
        <v>563</v>
      </c>
      <c r="AK41" s="212">
        <v>2.0902724059899999E-2</v>
      </c>
      <c r="AL41" s="213">
        <v>1</v>
      </c>
      <c r="AM41" s="214">
        <f t="shared" si="0"/>
        <v>2.0902724059899999E-2</v>
      </c>
      <c r="AN41" s="214">
        <v>9.94</v>
      </c>
      <c r="AO41" s="214">
        <v>1.59</v>
      </c>
      <c r="AP41" s="214">
        <f t="shared" si="1"/>
        <v>0.20777307715540599</v>
      </c>
      <c r="AQ41" s="214">
        <f t="shared" si="2"/>
        <v>3.3235331255241002E-2</v>
      </c>
      <c r="AR41" s="213">
        <v>0.99</v>
      </c>
      <c r="AS41" s="213">
        <v>0.98</v>
      </c>
      <c r="AT41" s="214">
        <f t="shared" si="3"/>
        <v>0.20569534638385192</v>
      </c>
      <c r="AU41" s="214">
        <f t="shared" si="4"/>
        <v>3.2570624630136179E-2</v>
      </c>
    </row>
    <row r="42" spans="1:47" s="210" customFormat="1">
      <c r="A42" s="211">
        <v>51</v>
      </c>
      <c r="B42" s="211" t="s">
        <v>135</v>
      </c>
      <c r="C42" s="211" t="s">
        <v>135</v>
      </c>
      <c r="D42" s="211"/>
      <c r="E42" s="211" t="s">
        <v>53</v>
      </c>
      <c r="F42" s="211" t="s">
        <v>54</v>
      </c>
      <c r="G42" s="211" t="s">
        <v>55</v>
      </c>
      <c r="H42" s="211"/>
      <c r="I42" s="211" t="s">
        <v>136</v>
      </c>
      <c r="J42" s="211"/>
      <c r="K42" s="211">
        <v>0</v>
      </c>
      <c r="L42" s="211">
        <v>0</v>
      </c>
      <c r="M42" s="212">
        <v>0</v>
      </c>
      <c r="N42" s="212">
        <v>0</v>
      </c>
      <c r="O42" s="211"/>
      <c r="P42" s="211"/>
      <c r="Q42" s="211" t="s">
        <v>137</v>
      </c>
      <c r="R42" s="212">
        <v>71.83</v>
      </c>
      <c r="S42" s="212">
        <v>71.83</v>
      </c>
      <c r="T42" s="211"/>
      <c r="U42" s="211"/>
      <c r="V42" s="211"/>
      <c r="W42" s="211"/>
      <c r="X42" s="211"/>
      <c r="Y42" s="211"/>
      <c r="Z42" s="211"/>
      <c r="AA42" s="211" t="s">
        <v>63</v>
      </c>
      <c r="AB42" s="211" t="s">
        <v>164</v>
      </c>
      <c r="AC42" s="211" t="s">
        <v>252</v>
      </c>
      <c r="AD42" s="211" t="s">
        <v>253</v>
      </c>
      <c r="AE42" s="211">
        <v>1</v>
      </c>
      <c r="AF42" s="211" t="s">
        <v>201</v>
      </c>
      <c r="AG42" s="211">
        <v>13</v>
      </c>
      <c r="AH42" s="211">
        <v>6300</v>
      </c>
      <c r="AI42" s="211">
        <v>6300</v>
      </c>
      <c r="AJ42" s="211">
        <v>513</v>
      </c>
      <c r="AK42" s="212">
        <v>0.112881404836</v>
      </c>
      <c r="AL42" s="213">
        <v>0.83</v>
      </c>
      <c r="AM42" s="214">
        <f t="shared" si="0"/>
        <v>9.3691566013879998E-2</v>
      </c>
      <c r="AN42" s="214">
        <v>2.516394</v>
      </c>
      <c r="AO42" s="214">
        <v>8.5514999999999994E-2</v>
      </c>
      <c r="AP42" s="214">
        <f t="shared" si="1"/>
        <v>0.23576489456793154</v>
      </c>
      <c r="AQ42" s="214">
        <f t="shared" si="2"/>
        <v>8.0120342676769478E-3</v>
      </c>
      <c r="AR42" s="213">
        <v>0.7</v>
      </c>
      <c r="AS42" s="213">
        <v>0.49</v>
      </c>
      <c r="AT42" s="214">
        <f t="shared" si="3"/>
        <v>0.16503542619755207</v>
      </c>
      <c r="AU42" s="214">
        <f t="shared" si="4"/>
        <v>3.9258967911617046E-3</v>
      </c>
    </row>
    <row r="43" spans="1:47" s="210" customFormat="1">
      <c r="A43" s="211">
        <v>51</v>
      </c>
      <c r="B43" s="211" t="s">
        <v>135</v>
      </c>
      <c r="C43" s="211" t="s">
        <v>135</v>
      </c>
      <c r="D43" s="211"/>
      <c r="E43" s="211" t="s">
        <v>53</v>
      </c>
      <c r="F43" s="211" t="s">
        <v>54</v>
      </c>
      <c r="G43" s="211" t="s">
        <v>55</v>
      </c>
      <c r="H43" s="211"/>
      <c r="I43" s="211" t="s">
        <v>136</v>
      </c>
      <c r="J43" s="211"/>
      <c r="K43" s="211">
        <v>0</v>
      </c>
      <c r="L43" s="211">
        <v>0</v>
      </c>
      <c r="M43" s="212">
        <v>0</v>
      </c>
      <c r="N43" s="212">
        <v>0</v>
      </c>
      <c r="O43" s="211"/>
      <c r="P43" s="211"/>
      <c r="Q43" s="211" t="s">
        <v>137</v>
      </c>
      <c r="R43" s="212">
        <v>71.83</v>
      </c>
      <c r="S43" s="212">
        <v>71.83</v>
      </c>
      <c r="T43" s="211"/>
      <c r="U43" s="211"/>
      <c r="V43" s="211"/>
      <c r="W43" s="211"/>
      <c r="X43" s="211"/>
      <c r="Y43" s="211"/>
      <c r="Z43" s="211"/>
      <c r="AA43" s="211" t="s">
        <v>63</v>
      </c>
      <c r="AB43" s="211" t="s">
        <v>164</v>
      </c>
      <c r="AC43" s="211" t="s">
        <v>252</v>
      </c>
      <c r="AD43" s="211" t="s">
        <v>187</v>
      </c>
      <c r="AE43" s="211">
        <v>4</v>
      </c>
      <c r="AF43" s="211" t="s">
        <v>201</v>
      </c>
      <c r="AG43" s="211">
        <v>13</v>
      </c>
      <c r="AH43" s="211">
        <v>6300</v>
      </c>
      <c r="AI43" s="211">
        <v>6300</v>
      </c>
      <c r="AJ43" s="211">
        <v>573</v>
      </c>
      <c r="AK43" s="212">
        <v>1.7641083569300001E-2</v>
      </c>
      <c r="AL43" s="213">
        <v>0.83</v>
      </c>
      <c r="AM43" s="214">
        <f t="shared" si="0"/>
        <v>1.4642099362519E-2</v>
      </c>
      <c r="AN43" s="214">
        <v>2.0699999999999998</v>
      </c>
      <c r="AO43" s="214">
        <v>0.08</v>
      </c>
      <c r="AP43" s="214">
        <f t="shared" si="1"/>
        <v>3.0309145680414328E-2</v>
      </c>
      <c r="AQ43" s="214">
        <f t="shared" si="2"/>
        <v>1.1713679490015199E-3</v>
      </c>
      <c r="AR43" s="213">
        <v>0.99</v>
      </c>
      <c r="AS43" s="213">
        <v>0.98</v>
      </c>
      <c r="AT43" s="214">
        <f t="shared" si="3"/>
        <v>3.0006054223610183E-2</v>
      </c>
      <c r="AU43" s="214">
        <f t="shared" si="4"/>
        <v>1.1479405900214894E-3</v>
      </c>
    </row>
    <row r="44" spans="1:47" s="210" customFormat="1">
      <c r="A44" s="211">
        <v>51</v>
      </c>
      <c r="B44" s="211" t="s">
        <v>135</v>
      </c>
      <c r="C44" s="211" t="s">
        <v>135</v>
      </c>
      <c r="D44" s="211"/>
      <c r="E44" s="211" t="s">
        <v>53</v>
      </c>
      <c r="F44" s="211" t="s">
        <v>54</v>
      </c>
      <c r="G44" s="211" t="s">
        <v>55</v>
      </c>
      <c r="H44" s="211"/>
      <c r="I44" s="211" t="s">
        <v>136</v>
      </c>
      <c r="J44" s="211"/>
      <c r="K44" s="211">
        <v>0</v>
      </c>
      <c r="L44" s="211">
        <v>0</v>
      </c>
      <c r="M44" s="212">
        <v>0</v>
      </c>
      <c r="N44" s="212">
        <v>0</v>
      </c>
      <c r="O44" s="211"/>
      <c r="P44" s="211"/>
      <c r="Q44" s="211" t="s">
        <v>137</v>
      </c>
      <c r="R44" s="212">
        <v>71.83</v>
      </c>
      <c r="S44" s="212">
        <v>71.83</v>
      </c>
      <c r="T44" s="211"/>
      <c r="U44" s="211"/>
      <c r="V44" s="211"/>
      <c r="W44" s="211"/>
      <c r="X44" s="211"/>
      <c r="Y44" s="211"/>
      <c r="Z44" s="211"/>
      <c r="AA44" s="211" t="s">
        <v>63</v>
      </c>
      <c r="AB44" s="211" t="s">
        <v>164</v>
      </c>
      <c r="AC44" s="211" t="s">
        <v>252</v>
      </c>
      <c r="AD44" s="211" t="s">
        <v>187</v>
      </c>
      <c r="AE44" s="211">
        <v>4</v>
      </c>
      <c r="AF44" s="211" t="s">
        <v>247</v>
      </c>
      <c r="AG44" s="211">
        <v>3</v>
      </c>
      <c r="AH44" s="211">
        <v>1300</v>
      </c>
      <c r="AI44" s="211">
        <v>1300</v>
      </c>
      <c r="AJ44" s="211">
        <v>563</v>
      </c>
      <c r="AK44" s="212">
        <v>0.25139060094900001</v>
      </c>
      <c r="AL44" s="213">
        <v>1</v>
      </c>
      <c r="AM44" s="214">
        <f t="shared" si="0"/>
        <v>0.25139060094900001</v>
      </c>
      <c r="AN44" s="214">
        <v>9.94</v>
      </c>
      <c r="AO44" s="214">
        <v>1.59</v>
      </c>
      <c r="AP44" s="214">
        <f t="shared" si="1"/>
        <v>2.4988225734330598</v>
      </c>
      <c r="AQ44" s="214">
        <f t="shared" si="2"/>
        <v>0.39971105550891006</v>
      </c>
      <c r="AR44" s="213">
        <v>0.99</v>
      </c>
      <c r="AS44" s="213">
        <v>0.98</v>
      </c>
      <c r="AT44" s="214">
        <f t="shared" si="3"/>
        <v>2.473834347698729</v>
      </c>
      <c r="AU44" s="214">
        <f t="shared" si="4"/>
        <v>0.39171683439873184</v>
      </c>
    </row>
    <row r="45" spans="1:47" s="210" customFormat="1">
      <c r="A45" s="211">
        <v>51</v>
      </c>
      <c r="B45" s="211" t="s">
        <v>135</v>
      </c>
      <c r="C45" s="211" t="s">
        <v>135</v>
      </c>
      <c r="D45" s="211"/>
      <c r="E45" s="211" t="s">
        <v>53</v>
      </c>
      <c r="F45" s="211" t="s">
        <v>54</v>
      </c>
      <c r="G45" s="211" t="s">
        <v>55</v>
      </c>
      <c r="H45" s="211"/>
      <c r="I45" s="211" t="s">
        <v>136</v>
      </c>
      <c r="J45" s="211"/>
      <c r="K45" s="211">
        <v>0</v>
      </c>
      <c r="L45" s="211">
        <v>0</v>
      </c>
      <c r="M45" s="212">
        <v>0</v>
      </c>
      <c r="N45" s="212">
        <v>0</v>
      </c>
      <c r="O45" s="211"/>
      <c r="P45" s="211"/>
      <c r="Q45" s="211" t="s">
        <v>137</v>
      </c>
      <c r="R45" s="212">
        <v>71.83</v>
      </c>
      <c r="S45" s="212">
        <v>71.83</v>
      </c>
      <c r="T45" s="211"/>
      <c r="U45" s="211"/>
      <c r="V45" s="211"/>
      <c r="W45" s="211"/>
      <c r="X45" s="211"/>
      <c r="Y45" s="211"/>
      <c r="Z45" s="211"/>
      <c r="AA45" s="211" t="s">
        <v>63</v>
      </c>
      <c r="AB45" s="211" t="s">
        <v>164</v>
      </c>
      <c r="AC45" s="211" t="s">
        <v>252</v>
      </c>
      <c r="AD45" s="211" t="s">
        <v>253</v>
      </c>
      <c r="AE45" s="211">
        <v>1</v>
      </c>
      <c r="AF45" s="211" t="s">
        <v>171</v>
      </c>
      <c r="AG45" s="211">
        <v>10</v>
      </c>
      <c r="AH45" s="211">
        <v>3300</v>
      </c>
      <c r="AI45" s="211">
        <v>1180</v>
      </c>
      <c r="AJ45" s="211">
        <v>510</v>
      </c>
      <c r="AK45" s="212">
        <v>0.35826100067</v>
      </c>
      <c r="AL45" s="213">
        <v>1</v>
      </c>
      <c r="AM45" s="214">
        <f t="shared" si="0"/>
        <v>0.35826100067</v>
      </c>
      <c r="AN45" s="214">
        <v>4.313714</v>
      </c>
      <c r="AO45" s="214">
        <v>0.15257399999999999</v>
      </c>
      <c r="AP45" s="214">
        <f t="shared" si="1"/>
        <v>1.5454354942441884</v>
      </c>
      <c r="AQ45" s="214">
        <f t="shared" si="2"/>
        <v>5.4661313916224571E-2</v>
      </c>
      <c r="AR45" s="213">
        <v>0.7</v>
      </c>
      <c r="AS45" s="213">
        <v>0.49</v>
      </c>
      <c r="AT45" s="214">
        <f t="shared" si="3"/>
        <v>1.0818048459709317</v>
      </c>
      <c r="AU45" s="214">
        <f t="shared" si="4"/>
        <v>2.678404381895004E-2</v>
      </c>
    </row>
    <row r="46" spans="1:47" s="210" customFormat="1">
      <c r="A46" s="211">
        <v>51</v>
      </c>
      <c r="B46" s="211" t="s">
        <v>135</v>
      </c>
      <c r="C46" s="211" t="s">
        <v>135</v>
      </c>
      <c r="D46" s="211"/>
      <c r="E46" s="211" t="s">
        <v>53</v>
      </c>
      <c r="F46" s="211" t="s">
        <v>54</v>
      </c>
      <c r="G46" s="211" t="s">
        <v>55</v>
      </c>
      <c r="H46" s="211"/>
      <c r="I46" s="211" t="s">
        <v>136</v>
      </c>
      <c r="J46" s="211"/>
      <c r="K46" s="211">
        <v>0</v>
      </c>
      <c r="L46" s="211">
        <v>0</v>
      </c>
      <c r="M46" s="212">
        <v>0</v>
      </c>
      <c r="N46" s="212">
        <v>0</v>
      </c>
      <c r="O46" s="211"/>
      <c r="P46" s="211"/>
      <c r="Q46" s="211" t="s">
        <v>137</v>
      </c>
      <c r="R46" s="212">
        <v>71.83</v>
      </c>
      <c r="S46" s="212">
        <v>71.83</v>
      </c>
      <c r="T46" s="211"/>
      <c r="U46" s="211"/>
      <c r="V46" s="211"/>
      <c r="W46" s="211"/>
      <c r="X46" s="211"/>
      <c r="Y46" s="211"/>
      <c r="Z46" s="211"/>
      <c r="AA46" s="211" t="s">
        <v>63</v>
      </c>
      <c r="AB46" s="211" t="s">
        <v>164</v>
      </c>
      <c r="AC46" s="211" t="s">
        <v>252</v>
      </c>
      <c r="AD46" s="211" t="s">
        <v>187</v>
      </c>
      <c r="AE46" s="211">
        <v>4</v>
      </c>
      <c r="AF46" s="211" t="s">
        <v>171</v>
      </c>
      <c r="AG46" s="211">
        <v>10</v>
      </c>
      <c r="AH46" s="211">
        <v>3300</v>
      </c>
      <c r="AI46" s="211">
        <v>1180</v>
      </c>
      <c r="AJ46" s="211">
        <v>570</v>
      </c>
      <c r="AK46" s="212">
        <v>4.9924400448799998E-2</v>
      </c>
      <c r="AL46" s="213">
        <v>1</v>
      </c>
      <c r="AM46" s="214">
        <f t="shared" si="0"/>
        <v>4.9924400448799998E-2</v>
      </c>
      <c r="AN46" s="214">
        <v>4.29</v>
      </c>
      <c r="AO46" s="214">
        <v>0.16</v>
      </c>
      <c r="AP46" s="214">
        <f t="shared" si="1"/>
        <v>0.214175677925352</v>
      </c>
      <c r="AQ46" s="214">
        <f t="shared" si="2"/>
        <v>7.9879040718079993E-3</v>
      </c>
      <c r="AR46" s="213">
        <v>0.99</v>
      </c>
      <c r="AS46" s="213">
        <v>0.98</v>
      </c>
      <c r="AT46" s="214">
        <f t="shared" si="3"/>
        <v>0.21203392114609848</v>
      </c>
      <c r="AU46" s="214">
        <f t="shared" si="4"/>
        <v>7.82814599037184E-3</v>
      </c>
    </row>
    <row r="47" spans="1:47" s="210" customFormat="1">
      <c r="A47" s="211">
        <v>51</v>
      </c>
      <c r="B47" s="211" t="s">
        <v>135</v>
      </c>
      <c r="C47" s="211" t="s">
        <v>135</v>
      </c>
      <c r="D47" s="211"/>
      <c r="E47" s="211" t="s">
        <v>53</v>
      </c>
      <c r="F47" s="211" t="s">
        <v>54</v>
      </c>
      <c r="G47" s="211" t="s">
        <v>55</v>
      </c>
      <c r="H47" s="211"/>
      <c r="I47" s="211" t="s">
        <v>136</v>
      </c>
      <c r="J47" s="211"/>
      <c r="K47" s="211">
        <v>0</v>
      </c>
      <c r="L47" s="211">
        <v>0</v>
      </c>
      <c r="M47" s="212">
        <v>0</v>
      </c>
      <c r="N47" s="212">
        <v>0</v>
      </c>
      <c r="O47" s="211"/>
      <c r="P47" s="211"/>
      <c r="Q47" s="211" t="s">
        <v>137</v>
      </c>
      <c r="R47" s="212">
        <v>71.83</v>
      </c>
      <c r="S47" s="212">
        <v>71.83</v>
      </c>
      <c r="T47" s="211"/>
      <c r="U47" s="211"/>
      <c r="V47" s="211"/>
      <c r="W47" s="211"/>
      <c r="X47" s="211"/>
      <c r="Y47" s="211"/>
      <c r="Z47" s="211"/>
      <c r="AA47" s="211" t="s">
        <v>63</v>
      </c>
      <c r="AB47" s="211" t="s">
        <v>164</v>
      </c>
      <c r="AC47" s="211" t="s">
        <v>252</v>
      </c>
      <c r="AD47" s="211" t="s">
        <v>253</v>
      </c>
      <c r="AE47" s="211">
        <v>1</v>
      </c>
      <c r="AF47" s="211" t="s">
        <v>201</v>
      </c>
      <c r="AG47" s="211">
        <v>13</v>
      </c>
      <c r="AH47" s="211">
        <v>6300</v>
      </c>
      <c r="AI47" s="211">
        <v>6300</v>
      </c>
      <c r="AJ47" s="211">
        <v>513</v>
      </c>
      <c r="AK47" s="212">
        <v>0.136344262849</v>
      </c>
      <c r="AL47" s="213">
        <v>0.83</v>
      </c>
      <c r="AM47" s="214">
        <f t="shared" si="0"/>
        <v>0.11316573816467</v>
      </c>
      <c r="AN47" s="214">
        <v>2.516394</v>
      </c>
      <c r="AO47" s="214">
        <v>8.5514999999999994E-2</v>
      </c>
      <c r="AP47" s="214">
        <f t="shared" si="1"/>
        <v>0.2847695845231466</v>
      </c>
      <c r="AQ47" s="214">
        <f t="shared" si="2"/>
        <v>9.6773680991517549E-3</v>
      </c>
      <c r="AR47" s="213">
        <v>0.7</v>
      </c>
      <c r="AS47" s="213">
        <v>0.49</v>
      </c>
      <c r="AT47" s="214">
        <f t="shared" si="3"/>
        <v>0.19933870916620261</v>
      </c>
      <c r="AU47" s="214">
        <f t="shared" si="4"/>
        <v>4.7419103685843594E-3</v>
      </c>
    </row>
    <row r="48" spans="1:47" s="210" customFormat="1">
      <c r="A48" s="211">
        <v>51</v>
      </c>
      <c r="B48" s="211" t="s">
        <v>135</v>
      </c>
      <c r="C48" s="211" t="s">
        <v>135</v>
      </c>
      <c r="D48" s="211"/>
      <c r="E48" s="211" t="s">
        <v>53</v>
      </c>
      <c r="F48" s="211" t="s">
        <v>54</v>
      </c>
      <c r="G48" s="211" t="s">
        <v>55</v>
      </c>
      <c r="H48" s="211"/>
      <c r="I48" s="211" t="s">
        <v>136</v>
      </c>
      <c r="J48" s="211"/>
      <c r="K48" s="211">
        <v>0</v>
      </c>
      <c r="L48" s="211">
        <v>0</v>
      </c>
      <c r="M48" s="212">
        <v>0</v>
      </c>
      <c r="N48" s="212">
        <v>0</v>
      </c>
      <c r="O48" s="211"/>
      <c r="P48" s="211"/>
      <c r="Q48" s="211" t="s">
        <v>137</v>
      </c>
      <c r="R48" s="212">
        <v>71.83</v>
      </c>
      <c r="S48" s="212">
        <v>71.83</v>
      </c>
      <c r="T48" s="211"/>
      <c r="U48" s="211"/>
      <c r="V48" s="211"/>
      <c r="W48" s="211"/>
      <c r="X48" s="211"/>
      <c r="Y48" s="211"/>
      <c r="Z48" s="211"/>
      <c r="AA48" s="211" t="s">
        <v>63</v>
      </c>
      <c r="AB48" s="211" t="s">
        <v>164</v>
      </c>
      <c r="AC48" s="211" t="s">
        <v>252</v>
      </c>
      <c r="AD48" s="211" t="s">
        <v>187</v>
      </c>
      <c r="AE48" s="211">
        <v>4</v>
      </c>
      <c r="AF48" s="211" t="s">
        <v>201</v>
      </c>
      <c r="AG48" s="211">
        <v>13</v>
      </c>
      <c r="AH48" s="211">
        <v>6300</v>
      </c>
      <c r="AI48" s="211">
        <v>6300</v>
      </c>
      <c r="AJ48" s="211">
        <v>573</v>
      </c>
      <c r="AK48" s="212">
        <v>1.7202269884100001E-2</v>
      </c>
      <c r="AL48" s="213">
        <v>0.83</v>
      </c>
      <c r="AM48" s="214">
        <f t="shared" si="0"/>
        <v>1.4277884003803001E-2</v>
      </c>
      <c r="AN48" s="214">
        <v>2.0699999999999998</v>
      </c>
      <c r="AO48" s="214">
        <v>0.08</v>
      </c>
      <c r="AP48" s="214">
        <f t="shared" si="1"/>
        <v>2.955521988787221E-2</v>
      </c>
      <c r="AQ48" s="214">
        <f t="shared" si="2"/>
        <v>1.14223072030424E-3</v>
      </c>
      <c r="AR48" s="213">
        <v>0.99</v>
      </c>
      <c r="AS48" s="213">
        <v>0.98</v>
      </c>
      <c r="AT48" s="214">
        <f t="shared" si="3"/>
        <v>2.9259667688993487E-2</v>
      </c>
      <c r="AU48" s="214">
        <f t="shared" si="4"/>
        <v>1.1193861058981553E-3</v>
      </c>
    </row>
    <row r="49" spans="1:47" s="210" customFormat="1">
      <c r="A49" s="211">
        <v>51</v>
      </c>
      <c r="B49" s="211" t="s">
        <v>135</v>
      </c>
      <c r="C49" s="211" t="s">
        <v>135</v>
      </c>
      <c r="D49" s="211"/>
      <c r="E49" s="211" t="s">
        <v>53</v>
      </c>
      <c r="F49" s="211" t="s">
        <v>54</v>
      </c>
      <c r="G49" s="211" t="s">
        <v>55</v>
      </c>
      <c r="H49" s="211"/>
      <c r="I49" s="211" t="s">
        <v>136</v>
      </c>
      <c r="J49" s="211"/>
      <c r="K49" s="211">
        <v>0</v>
      </c>
      <c r="L49" s="211">
        <v>0</v>
      </c>
      <c r="M49" s="212">
        <v>0</v>
      </c>
      <c r="N49" s="212">
        <v>0</v>
      </c>
      <c r="O49" s="211"/>
      <c r="P49" s="211"/>
      <c r="Q49" s="211" t="s">
        <v>137</v>
      </c>
      <c r="R49" s="212">
        <v>71.83</v>
      </c>
      <c r="S49" s="212">
        <v>71.83</v>
      </c>
      <c r="T49" s="211"/>
      <c r="U49" s="211"/>
      <c r="V49" s="211"/>
      <c r="W49" s="211"/>
      <c r="X49" s="211"/>
      <c r="Y49" s="211"/>
      <c r="Z49" s="211"/>
      <c r="AA49" s="211" t="s">
        <v>63</v>
      </c>
      <c r="AB49" s="211" t="s">
        <v>164</v>
      </c>
      <c r="AC49" s="211" t="s">
        <v>252</v>
      </c>
      <c r="AD49" s="211" t="s">
        <v>253</v>
      </c>
      <c r="AE49" s="211">
        <v>1</v>
      </c>
      <c r="AF49" s="211" t="s">
        <v>180</v>
      </c>
      <c r="AG49" s="211">
        <v>11</v>
      </c>
      <c r="AH49" s="211">
        <v>4110</v>
      </c>
      <c r="AI49" s="211">
        <v>1180</v>
      </c>
      <c r="AJ49" s="211">
        <v>511</v>
      </c>
      <c r="AK49" s="212">
        <v>7.2916760496599998E-5</v>
      </c>
      <c r="AL49" s="213">
        <v>1</v>
      </c>
      <c r="AM49" s="214">
        <f t="shared" si="0"/>
        <v>7.2916760496599998E-5</v>
      </c>
      <c r="AN49" s="214">
        <v>3.9512230000000002</v>
      </c>
      <c r="AO49" s="214">
        <v>0.13953399999999999</v>
      </c>
      <c r="AP49" s="214">
        <f t="shared" si="1"/>
        <v>2.8811038115965734E-4</v>
      </c>
      <c r="AQ49" s="214">
        <f t="shared" si="2"/>
        <v>1.0174367259132583E-5</v>
      </c>
      <c r="AR49" s="213">
        <v>0.7</v>
      </c>
      <c r="AS49" s="213">
        <v>0.49</v>
      </c>
      <c r="AT49" s="214">
        <f t="shared" si="3"/>
        <v>2.0167726681176012E-4</v>
      </c>
      <c r="AU49" s="214">
        <f t="shared" si="4"/>
        <v>4.9854399569749657E-6</v>
      </c>
    </row>
    <row r="50" spans="1:47" s="210" customFormat="1">
      <c r="A50" s="211">
        <v>51</v>
      </c>
      <c r="B50" s="211" t="s">
        <v>135</v>
      </c>
      <c r="C50" s="211" t="s">
        <v>135</v>
      </c>
      <c r="D50" s="211"/>
      <c r="E50" s="211" t="s">
        <v>53</v>
      </c>
      <c r="F50" s="211" t="s">
        <v>54</v>
      </c>
      <c r="G50" s="211" t="s">
        <v>55</v>
      </c>
      <c r="H50" s="211"/>
      <c r="I50" s="211" t="s">
        <v>136</v>
      </c>
      <c r="J50" s="211"/>
      <c r="K50" s="211">
        <v>0</v>
      </c>
      <c r="L50" s="211">
        <v>0</v>
      </c>
      <c r="M50" s="212">
        <v>0</v>
      </c>
      <c r="N50" s="212">
        <v>0</v>
      </c>
      <c r="O50" s="211"/>
      <c r="P50" s="211"/>
      <c r="Q50" s="211" t="s">
        <v>137</v>
      </c>
      <c r="R50" s="212">
        <v>71.83</v>
      </c>
      <c r="S50" s="212">
        <v>71.83</v>
      </c>
      <c r="T50" s="211"/>
      <c r="U50" s="211"/>
      <c r="V50" s="211"/>
      <c r="W50" s="211"/>
      <c r="X50" s="211"/>
      <c r="Y50" s="211"/>
      <c r="Z50" s="211"/>
      <c r="AA50" s="211" t="s">
        <v>63</v>
      </c>
      <c r="AB50" s="211" t="s">
        <v>164</v>
      </c>
      <c r="AC50" s="211" t="s">
        <v>252</v>
      </c>
      <c r="AD50" s="211" t="s">
        <v>187</v>
      </c>
      <c r="AE50" s="211">
        <v>4</v>
      </c>
      <c r="AF50" s="211" t="s">
        <v>180</v>
      </c>
      <c r="AG50" s="211">
        <v>11</v>
      </c>
      <c r="AH50" s="211">
        <v>4110</v>
      </c>
      <c r="AI50" s="211">
        <v>1180</v>
      </c>
      <c r="AJ50" s="211">
        <v>571</v>
      </c>
      <c r="AK50" s="212">
        <v>7.04513122913E-2</v>
      </c>
      <c r="AL50" s="213">
        <v>1</v>
      </c>
      <c r="AM50" s="214">
        <f t="shared" si="0"/>
        <v>7.04513122913E-2</v>
      </c>
      <c r="AN50" s="214">
        <v>3.85</v>
      </c>
      <c r="AO50" s="214">
        <v>0.14000000000000001</v>
      </c>
      <c r="AP50" s="214">
        <f t="shared" si="1"/>
        <v>0.27123755232150498</v>
      </c>
      <c r="AQ50" s="214">
        <f t="shared" si="2"/>
        <v>9.8631837207820011E-3</v>
      </c>
      <c r="AR50" s="213">
        <v>0.99</v>
      </c>
      <c r="AS50" s="213">
        <v>0.98</v>
      </c>
      <c r="AT50" s="214">
        <f t="shared" si="3"/>
        <v>0.26852517679828991</v>
      </c>
      <c r="AU50" s="214">
        <f t="shared" si="4"/>
        <v>9.6659200463663601E-3</v>
      </c>
    </row>
    <row r="51" spans="1:47" s="210" customFormat="1">
      <c r="A51" s="211">
        <v>51</v>
      </c>
      <c r="B51" s="211" t="s">
        <v>135</v>
      </c>
      <c r="C51" s="211" t="s">
        <v>135</v>
      </c>
      <c r="D51" s="211"/>
      <c r="E51" s="211" t="s">
        <v>53</v>
      </c>
      <c r="F51" s="211" t="s">
        <v>54</v>
      </c>
      <c r="G51" s="211" t="s">
        <v>55</v>
      </c>
      <c r="H51" s="211"/>
      <c r="I51" s="211" t="s">
        <v>136</v>
      </c>
      <c r="J51" s="211"/>
      <c r="K51" s="211">
        <v>0</v>
      </c>
      <c r="L51" s="211">
        <v>0</v>
      </c>
      <c r="M51" s="212">
        <v>0</v>
      </c>
      <c r="N51" s="212">
        <v>0</v>
      </c>
      <c r="O51" s="211"/>
      <c r="P51" s="211"/>
      <c r="Q51" s="211" t="s">
        <v>137</v>
      </c>
      <c r="R51" s="212">
        <v>71.83</v>
      </c>
      <c r="S51" s="212">
        <v>71.83</v>
      </c>
      <c r="T51" s="211"/>
      <c r="U51" s="211"/>
      <c r="V51" s="211"/>
      <c r="W51" s="211"/>
      <c r="X51" s="211"/>
      <c r="Y51" s="211"/>
      <c r="Z51" s="211"/>
      <c r="AA51" s="211" t="s">
        <v>63</v>
      </c>
      <c r="AB51" s="211" t="s">
        <v>164</v>
      </c>
      <c r="AC51" s="211" t="s">
        <v>252</v>
      </c>
      <c r="AD51" s="211" t="s">
        <v>253</v>
      </c>
      <c r="AE51" s="211">
        <v>1</v>
      </c>
      <c r="AF51" s="211" t="s">
        <v>201</v>
      </c>
      <c r="AG51" s="211">
        <v>13</v>
      </c>
      <c r="AH51" s="211">
        <v>6300</v>
      </c>
      <c r="AI51" s="211">
        <v>6300</v>
      </c>
      <c r="AJ51" s="211">
        <v>513</v>
      </c>
      <c r="AK51" s="212">
        <v>0.28663309733999998</v>
      </c>
      <c r="AL51" s="213">
        <v>0.83</v>
      </c>
      <c r="AM51" s="214">
        <f t="shared" si="0"/>
        <v>0.23790547079219998</v>
      </c>
      <c r="AN51" s="214">
        <v>2.516394</v>
      </c>
      <c r="AO51" s="214">
        <v>8.5514999999999994E-2</v>
      </c>
      <c r="AP51" s="214">
        <f t="shared" si="1"/>
        <v>0.59866389926866725</v>
      </c>
      <c r="AQ51" s="214">
        <f t="shared" si="2"/>
        <v>2.0344486334794978E-2</v>
      </c>
      <c r="AR51" s="213">
        <v>0.7</v>
      </c>
      <c r="AS51" s="213">
        <v>0.49</v>
      </c>
      <c r="AT51" s="214">
        <f t="shared" si="3"/>
        <v>0.41906472948806706</v>
      </c>
      <c r="AU51" s="214">
        <f t="shared" si="4"/>
        <v>9.96879830404954E-3</v>
      </c>
    </row>
    <row r="52" spans="1:47" s="210" customFormat="1">
      <c r="A52" s="211">
        <v>51</v>
      </c>
      <c r="B52" s="211" t="s">
        <v>135</v>
      </c>
      <c r="C52" s="211" t="s">
        <v>135</v>
      </c>
      <c r="D52" s="211"/>
      <c r="E52" s="211" t="s">
        <v>53</v>
      </c>
      <c r="F52" s="211" t="s">
        <v>54</v>
      </c>
      <c r="G52" s="211" t="s">
        <v>55</v>
      </c>
      <c r="H52" s="211"/>
      <c r="I52" s="211" t="s">
        <v>136</v>
      </c>
      <c r="J52" s="211"/>
      <c r="K52" s="211">
        <v>0</v>
      </c>
      <c r="L52" s="211">
        <v>0</v>
      </c>
      <c r="M52" s="212">
        <v>0</v>
      </c>
      <c r="N52" s="212">
        <v>0</v>
      </c>
      <c r="O52" s="211"/>
      <c r="P52" s="211"/>
      <c r="Q52" s="211" t="s">
        <v>137</v>
      </c>
      <c r="R52" s="212">
        <v>71.83</v>
      </c>
      <c r="S52" s="212">
        <v>71.83</v>
      </c>
      <c r="T52" s="211"/>
      <c r="U52" s="211"/>
      <c r="V52" s="211"/>
      <c r="W52" s="211"/>
      <c r="X52" s="211"/>
      <c r="Y52" s="211"/>
      <c r="Z52" s="211"/>
      <c r="AA52" s="211" t="s">
        <v>63</v>
      </c>
      <c r="AB52" s="211" t="s">
        <v>164</v>
      </c>
      <c r="AC52" s="211" t="s">
        <v>252</v>
      </c>
      <c r="AD52" s="211" t="s">
        <v>187</v>
      </c>
      <c r="AE52" s="211">
        <v>4</v>
      </c>
      <c r="AF52" s="211" t="s">
        <v>201</v>
      </c>
      <c r="AG52" s="211">
        <v>13</v>
      </c>
      <c r="AH52" s="211">
        <v>6300</v>
      </c>
      <c r="AI52" s="211">
        <v>6300</v>
      </c>
      <c r="AJ52" s="211">
        <v>573</v>
      </c>
      <c r="AK52" s="212">
        <v>1.7124510669899999E-2</v>
      </c>
      <c r="AL52" s="213">
        <v>0.83</v>
      </c>
      <c r="AM52" s="214">
        <f t="shared" si="0"/>
        <v>1.4213343856016998E-2</v>
      </c>
      <c r="AN52" s="214">
        <v>2.0699999999999998</v>
      </c>
      <c r="AO52" s="214">
        <v>0.08</v>
      </c>
      <c r="AP52" s="214">
        <f t="shared" si="1"/>
        <v>2.9421621781955183E-2</v>
      </c>
      <c r="AQ52" s="214">
        <f t="shared" si="2"/>
        <v>1.13706750848136E-3</v>
      </c>
      <c r="AR52" s="213">
        <v>0.99</v>
      </c>
      <c r="AS52" s="213">
        <v>0.98</v>
      </c>
      <c r="AT52" s="214">
        <f t="shared" si="3"/>
        <v>2.9127405564135633E-2</v>
      </c>
      <c r="AU52" s="214">
        <f t="shared" si="4"/>
        <v>1.1143261583117328E-3</v>
      </c>
    </row>
    <row r="53" spans="1:47" s="210" customFormat="1">
      <c r="A53" s="211">
        <v>51</v>
      </c>
      <c r="B53" s="211" t="s">
        <v>135</v>
      </c>
      <c r="C53" s="211" t="s">
        <v>135</v>
      </c>
      <c r="D53" s="211"/>
      <c r="E53" s="211" t="s">
        <v>53</v>
      </c>
      <c r="F53" s="211" t="s">
        <v>54</v>
      </c>
      <c r="G53" s="211" t="s">
        <v>55</v>
      </c>
      <c r="H53" s="211"/>
      <c r="I53" s="211" t="s">
        <v>136</v>
      </c>
      <c r="J53" s="211"/>
      <c r="K53" s="211">
        <v>0</v>
      </c>
      <c r="L53" s="211">
        <v>0</v>
      </c>
      <c r="M53" s="212">
        <v>0</v>
      </c>
      <c r="N53" s="212">
        <v>0</v>
      </c>
      <c r="O53" s="211"/>
      <c r="P53" s="211"/>
      <c r="Q53" s="211" t="s">
        <v>137</v>
      </c>
      <c r="R53" s="212">
        <v>71.83</v>
      </c>
      <c r="S53" s="212">
        <v>71.83</v>
      </c>
      <c r="T53" s="211"/>
      <c r="U53" s="211"/>
      <c r="V53" s="211"/>
      <c r="W53" s="211"/>
      <c r="X53" s="211"/>
      <c r="Y53" s="211"/>
      <c r="Z53" s="211"/>
      <c r="AA53" s="211" t="s">
        <v>63</v>
      </c>
      <c r="AB53" s="211" t="s">
        <v>164</v>
      </c>
      <c r="AC53" s="211" t="s">
        <v>252</v>
      </c>
      <c r="AD53" s="211" t="s">
        <v>253</v>
      </c>
      <c r="AE53" s="211">
        <v>1</v>
      </c>
      <c r="AF53" s="211" t="s">
        <v>179</v>
      </c>
      <c r="AG53" s="211">
        <v>7</v>
      </c>
      <c r="AH53" s="211">
        <v>2110</v>
      </c>
      <c r="AI53" s="211">
        <v>2110</v>
      </c>
      <c r="AJ53" s="211">
        <v>507</v>
      </c>
      <c r="AK53" s="212">
        <v>0.17020785547799999</v>
      </c>
      <c r="AL53" s="213">
        <v>1</v>
      </c>
      <c r="AM53" s="214">
        <f t="shared" si="0"/>
        <v>0.17020785547799999</v>
      </c>
      <c r="AN53" s="214">
        <v>6.8167299999999997</v>
      </c>
      <c r="AO53" s="214">
        <v>1.162037</v>
      </c>
      <c r="AP53" s="214">
        <f t="shared" si="1"/>
        <v>1.1602609946725468</v>
      </c>
      <c r="AQ53" s="214">
        <f t="shared" si="2"/>
        <v>0.19778782575608866</v>
      </c>
      <c r="AR53" s="213">
        <v>0.7</v>
      </c>
      <c r="AS53" s="213">
        <v>0.49</v>
      </c>
      <c r="AT53" s="214">
        <f t="shared" si="3"/>
        <v>0.81218269627078277</v>
      </c>
      <c r="AU53" s="214">
        <f t="shared" si="4"/>
        <v>9.6916034620483441E-2</v>
      </c>
    </row>
    <row r="54" spans="1:47" s="210" customFormat="1">
      <c r="A54" s="211">
        <v>51</v>
      </c>
      <c r="B54" s="211" t="s">
        <v>135</v>
      </c>
      <c r="C54" s="211" t="s">
        <v>135</v>
      </c>
      <c r="D54" s="211"/>
      <c r="E54" s="211" t="s">
        <v>53</v>
      </c>
      <c r="F54" s="211" t="s">
        <v>54</v>
      </c>
      <c r="G54" s="211" t="s">
        <v>55</v>
      </c>
      <c r="H54" s="211"/>
      <c r="I54" s="211" t="s">
        <v>136</v>
      </c>
      <c r="J54" s="211"/>
      <c r="K54" s="211">
        <v>0</v>
      </c>
      <c r="L54" s="211">
        <v>0</v>
      </c>
      <c r="M54" s="212">
        <v>0</v>
      </c>
      <c r="N54" s="212">
        <v>0</v>
      </c>
      <c r="O54" s="211"/>
      <c r="P54" s="211"/>
      <c r="Q54" s="211" t="s">
        <v>137</v>
      </c>
      <c r="R54" s="212">
        <v>71.83</v>
      </c>
      <c r="S54" s="212">
        <v>71.83</v>
      </c>
      <c r="T54" s="211"/>
      <c r="U54" s="211"/>
      <c r="V54" s="211"/>
      <c r="W54" s="211"/>
      <c r="X54" s="211"/>
      <c r="Y54" s="211"/>
      <c r="Z54" s="211"/>
      <c r="AA54" s="211" t="s">
        <v>63</v>
      </c>
      <c r="AB54" s="211" t="s">
        <v>164</v>
      </c>
      <c r="AC54" s="211" t="s">
        <v>252</v>
      </c>
      <c r="AD54" s="211" t="s">
        <v>187</v>
      </c>
      <c r="AE54" s="211">
        <v>4</v>
      </c>
      <c r="AF54" s="211" t="s">
        <v>179</v>
      </c>
      <c r="AG54" s="211">
        <v>7</v>
      </c>
      <c r="AH54" s="211">
        <v>2110</v>
      </c>
      <c r="AI54" s="211">
        <v>2110</v>
      </c>
      <c r="AJ54" s="211">
        <v>567</v>
      </c>
      <c r="AK54" s="212">
        <v>0.27194445969199998</v>
      </c>
      <c r="AL54" s="213">
        <v>1</v>
      </c>
      <c r="AM54" s="214">
        <f t="shared" si="0"/>
        <v>0.27194445969199998</v>
      </c>
      <c r="AN54" s="214">
        <v>6.95</v>
      </c>
      <c r="AO54" s="214">
        <v>1.2</v>
      </c>
      <c r="AP54" s="214">
        <f t="shared" si="1"/>
        <v>1.8900139948593999</v>
      </c>
      <c r="AQ54" s="214">
        <f t="shared" si="2"/>
        <v>0.32633335163039995</v>
      </c>
      <c r="AR54" s="213">
        <v>0.99</v>
      </c>
      <c r="AS54" s="213">
        <v>0.98</v>
      </c>
      <c r="AT54" s="214">
        <f t="shared" si="3"/>
        <v>1.871113854910806</v>
      </c>
      <c r="AU54" s="214">
        <f t="shared" si="4"/>
        <v>0.31980668459779193</v>
      </c>
    </row>
    <row r="55" spans="1:47" s="210" customFormat="1">
      <c r="A55" s="211">
        <v>51</v>
      </c>
      <c r="B55" s="211" t="s">
        <v>135</v>
      </c>
      <c r="C55" s="211" t="s">
        <v>135</v>
      </c>
      <c r="D55" s="211"/>
      <c r="E55" s="211" t="s">
        <v>53</v>
      </c>
      <c r="F55" s="211" t="s">
        <v>54</v>
      </c>
      <c r="G55" s="211" t="s">
        <v>55</v>
      </c>
      <c r="H55" s="211"/>
      <c r="I55" s="211" t="s">
        <v>136</v>
      </c>
      <c r="J55" s="211"/>
      <c r="K55" s="211">
        <v>0</v>
      </c>
      <c r="L55" s="211">
        <v>0</v>
      </c>
      <c r="M55" s="212">
        <v>0</v>
      </c>
      <c r="N55" s="212">
        <v>0</v>
      </c>
      <c r="O55" s="211"/>
      <c r="P55" s="211"/>
      <c r="Q55" s="211" t="s">
        <v>137</v>
      </c>
      <c r="R55" s="212">
        <v>71.83</v>
      </c>
      <c r="S55" s="212">
        <v>71.83</v>
      </c>
      <c r="T55" s="211"/>
      <c r="U55" s="211"/>
      <c r="V55" s="211"/>
      <c r="W55" s="211"/>
      <c r="X55" s="211"/>
      <c r="Y55" s="211"/>
      <c r="Z55" s="211"/>
      <c r="AA55" s="211" t="s">
        <v>63</v>
      </c>
      <c r="AB55" s="211" t="s">
        <v>164</v>
      </c>
      <c r="AC55" s="211" t="s">
        <v>252</v>
      </c>
      <c r="AD55" s="211" t="s">
        <v>253</v>
      </c>
      <c r="AE55" s="211">
        <v>1</v>
      </c>
      <c r="AF55" s="211" t="s">
        <v>179</v>
      </c>
      <c r="AG55" s="211">
        <v>7</v>
      </c>
      <c r="AH55" s="211">
        <v>2110</v>
      </c>
      <c r="AI55" s="211">
        <v>2110</v>
      </c>
      <c r="AJ55" s="211">
        <v>507</v>
      </c>
      <c r="AK55" s="212">
        <v>6.14485152938E-2</v>
      </c>
      <c r="AL55" s="213">
        <v>1</v>
      </c>
      <c r="AM55" s="214">
        <f t="shared" si="0"/>
        <v>6.14485152938E-2</v>
      </c>
      <c r="AN55" s="214">
        <v>6.8167299999999997</v>
      </c>
      <c r="AO55" s="214">
        <v>1.162037</v>
      </c>
      <c r="AP55" s="214">
        <f t="shared" si="1"/>
        <v>0.41887793765870523</v>
      </c>
      <c r="AQ55" s="214">
        <f t="shared" si="2"/>
        <v>7.1405448366461469E-2</v>
      </c>
      <c r="AR55" s="213">
        <v>0.7</v>
      </c>
      <c r="AS55" s="213">
        <v>0.49</v>
      </c>
      <c r="AT55" s="214">
        <f t="shared" si="3"/>
        <v>0.29321455636109367</v>
      </c>
      <c r="AU55" s="214">
        <f t="shared" si="4"/>
        <v>3.498866969956612E-2</v>
      </c>
    </row>
    <row r="56" spans="1:47" s="210" customFormat="1">
      <c r="A56" s="211">
        <v>51</v>
      </c>
      <c r="B56" s="211" t="s">
        <v>135</v>
      </c>
      <c r="C56" s="211" t="s">
        <v>135</v>
      </c>
      <c r="D56" s="211"/>
      <c r="E56" s="211" t="s">
        <v>53</v>
      </c>
      <c r="F56" s="211" t="s">
        <v>54</v>
      </c>
      <c r="G56" s="211" t="s">
        <v>55</v>
      </c>
      <c r="H56" s="211"/>
      <c r="I56" s="211" t="s">
        <v>136</v>
      </c>
      <c r="J56" s="211"/>
      <c r="K56" s="211">
        <v>0</v>
      </c>
      <c r="L56" s="211">
        <v>0</v>
      </c>
      <c r="M56" s="212">
        <v>0</v>
      </c>
      <c r="N56" s="212">
        <v>0</v>
      </c>
      <c r="O56" s="211"/>
      <c r="P56" s="211"/>
      <c r="Q56" s="211" t="s">
        <v>137</v>
      </c>
      <c r="R56" s="212">
        <v>71.83</v>
      </c>
      <c r="S56" s="212">
        <v>71.83</v>
      </c>
      <c r="T56" s="211"/>
      <c r="U56" s="211"/>
      <c r="V56" s="211"/>
      <c r="W56" s="211"/>
      <c r="X56" s="211"/>
      <c r="Y56" s="211"/>
      <c r="Z56" s="211"/>
      <c r="AA56" s="211" t="s">
        <v>63</v>
      </c>
      <c r="AB56" s="211" t="s">
        <v>164</v>
      </c>
      <c r="AC56" s="211" t="s">
        <v>252</v>
      </c>
      <c r="AD56" s="211" t="s">
        <v>187</v>
      </c>
      <c r="AE56" s="211">
        <v>4</v>
      </c>
      <c r="AF56" s="211" t="s">
        <v>179</v>
      </c>
      <c r="AG56" s="211">
        <v>7</v>
      </c>
      <c r="AH56" s="211">
        <v>2110</v>
      </c>
      <c r="AI56" s="211">
        <v>2110</v>
      </c>
      <c r="AJ56" s="211">
        <v>567</v>
      </c>
      <c r="AK56" s="212">
        <v>0.288069997488</v>
      </c>
      <c r="AL56" s="213">
        <v>1</v>
      </c>
      <c r="AM56" s="214">
        <f t="shared" si="0"/>
        <v>0.288069997488</v>
      </c>
      <c r="AN56" s="214">
        <v>6.95</v>
      </c>
      <c r="AO56" s="214">
        <v>1.2</v>
      </c>
      <c r="AP56" s="214">
        <f t="shared" si="1"/>
        <v>2.0020864825415998</v>
      </c>
      <c r="AQ56" s="214">
        <f t="shared" si="2"/>
        <v>0.34568399698559998</v>
      </c>
      <c r="AR56" s="213">
        <v>0.99</v>
      </c>
      <c r="AS56" s="213">
        <v>0.98</v>
      </c>
      <c r="AT56" s="214">
        <f t="shared" si="3"/>
        <v>1.9820656177161837</v>
      </c>
      <c r="AU56" s="214">
        <f t="shared" si="4"/>
        <v>0.338770317045888</v>
      </c>
    </row>
    <row r="57" spans="1:47" s="210" customFormat="1">
      <c r="A57" s="211">
        <v>51</v>
      </c>
      <c r="B57" s="211" t="s">
        <v>135</v>
      </c>
      <c r="C57" s="211" t="s">
        <v>135</v>
      </c>
      <c r="D57" s="211"/>
      <c r="E57" s="211" t="s">
        <v>53</v>
      </c>
      <c r="F57" s="211" t="s">
        <v>54</v>
      </c>
      <c r="G57" s="211" t="s">
        <v>55</v>
      </c>
      <c r="H57" s="211"/>
      <c r="I57" s="211" t="s">
        <v>136</v>
      </c>
      <c r="J57" s="211"/>
      <c r="K57" s="211">
        <v>0</v>
      </c>
      <c r="L57" s="211">
        <v>0</v>
      </c>
      <c r="M57" s="212">
        <v>0</v>
      </c>
      <c r="N57" s="212">
        <v>0</v>
      </c>
      <c r="O57" s="211"/>
      <c r="P57" s="211"/>
      <c r="Q57" s="211" t="s">
        <v>137</v>
      </c>
      <c r="R57" s="212">
        <v>71.83</v>
      </c>
      <c r="S57" s="212">
        <v>71.83</v>
      </c>
      <c r="T57" s="211"/>
      <c r="U57" s="211"/>
      <c r="V57" s="211"/>
      <c r="W57" s="211"/>
      <c r="X57" s="211"/>
      <c r="Y57" s="211"/>
      <c r="Z57" s="211"/>
      <c r="AA57" s="211" t="s">
        <v>63</v>
      </c>
      <c r="AB57" s="211" t="s">
        <v>164</v>
      </c>
      <c r="AC57" s="211" t="s">
        <v>252</v>
      </c>
      <c r="AD57" s="211" t="s">
        <v>253</v>
      </c>
      <c r="AE57" s="211">
        <v>1</v>
      </c>
      <c r="AF57" s="211" t="s">
        <v>179</v>
      </c>
      <c r="AG57" s="211">
        <v>7</v>
      </c>
      <c r="AH57" s="211">
        <v>2110</v>
      </c>
      <c r="AI57" s="211">
        <v>2110</v>
      </c>
      <c r="AJ57" s="211">
        <v>507</v>
      </c>
      <c r="AK57" s="212">
        <v>0.53152911409000003</v>
      </c>
      <c r="AL57" s="213">
        <v>1</v>
      </c>
      <c r="AM57" s="214">
        <f t="shared" si="0"/>
        <v>0.53152911409000003</v>
      </c>
      <c r="AN57" s="214">
        <v>6.8167299999999997</v>
      </c>
      <c r="AO57" s="214">
        <v>1.162037</v>
      </c>
      <c r="AP57" s="214">
        <f t="shared" si="1"/>
        <v>3.6232904578907257</v>
      </c>
      <c r="AQ57" s="214">
        <f t="shared" si="2"/>
        <v>0.61765649714980131</v>
      </c>
      <c r="AR57" s="213">
        <v>0.7</v>
      </c>
      <c r="AS57" s="213">
        <v>0.49</v>
      </c>
      <c r="AT57" s="214">
        <f t="shared" si="3"/>
        <v>2.5363033205235079</v>
      </c>
      <c r="AU57" s="214">
        <f t="shared" si="4"/>
        <v>0.30265168360340261</v>
      </c>
    </row>
    <row r="58" spans="1:47" s="210" customFormat="1">
      <c r="A58" s="211">
        <v>51</v>
      </c>
      <c r="B58" s="211" t="s">
        <v>135</v>
      </c>
      <c r="C58" s="211" t="s">
        <v>135</v>
      </c>
      <c r="D58" s="211"/>
      <c r="E58" s="211" t="s">
        <v>53</v>
      </c>
      <c r="F58" s="211" t="s">
        <v>54</v>
      </c>
      <c r="G58" s="211" t="s">
        <v>55</v>
      </c>
      <c r="H58" s="211"/>
      <c r="I58" s="211" t="s">
        <v>136</v>
      </c>
      <c r="J58" s="211"/>
      <c r="K58" s="211">
        <v>0</v>
      </c>
      <c r="L58" s="211">
        <v>0</v>
      </c>
      <c r="M58" s="212">
        <v>0</v>
      </c>
      <c r="N58" s="212">
        <v>0</v>
      </c>
      <c r="O58" s="211"/>
      <c r="P58" s="211"/>
      <c r="Q58" s="211" t="s">
        <v>137</v>
      </c>
      <c r="R58" s="212">
        <v>71.83</v>
      </c>
      <c r="S58" s="212">
        <v>71.83</v>
      </c>
      <c r="T58" s="211"/>
      <c r="U58" s="211"/>
      <c r="V58" s="211"/>
      <c r="W58" s="211"/>
      <c r="X58" s="211"/>
      <c r="Y58" s="211"/>
      <c r="Z58" s="211"/>
      <c r="AA58" s="211" t="s">
        <v>63</v>
      </c>
      <c r="AB58" s="211" t="s">
        <v>164</v>
      </c>
      <c r="AC58" s="211" t="s">
        <v>252</v>
      </c>
      <c r="AD58" s="211" t="s">
        <v>187</v>
      </c>
      <c r="AE58" s="211">
        <v>4</v>
      </c>
      <c r="AF58" s="211" t="s">
        <v>179</v>
      </c>
      <c r="AG58" s="211">
        <v>7</v>
      </c>
      <c r="AH58" s="211">
        <v>2110</v>
      </c>
      <c r="AI58" s="211">
        <v>2110</v>
      </c>
      <c r="AJ58" s="211">
        <v>567</v>
      </c>
      <c r="AK58" s="212">
        <v>7.2859299152300006E-5</v>
      </c>
      <c r="AL58" s="213">
        <v>1</v>
      </c>
      <c r="AM58" s="214">
        <f t="shared" si="0"/>
        <v>7.2859299152300006E-5</v>
      </c>
      <c r="AN58" s="214">
        <v>6.95</v>
      </c>
      <c r="AO58" s="214">
        <v>1.2</v>
      </c>
      <c r="AP58" s="214">
        <f t="shared" si="1"/>
        <v>5.0637212910848502E-4</v>
      </c>
      <c r="AQ58" s="214">
        <f t="shared" si="2"/>
        <v>8.7431158982760005E-5</v>
      </c>
      <c r="AR58" s="213">
        <v>0.99</v>
      </c>
      <c r="AS58" s="213">
        <v>0.98</v>
      </c>
      <c r="AT58" s="214">
        <f t="shared" si="3"/>
        <v>5.0130840781740019E-4</v>
      </c>
      <c r="AU58" s="214">
        <f t="shared" si="4"/>
        <v>8.5682535803104803E-5</v>
      </c>
    </row>
    <row r="59" spans="1:47" s="210" customFormat="1">
      <c r="A59" s="211">
        <v>51</v>
      </c>
      <c r="B59" s="211" t="s">
        <v>135</v>
      </c>
      <c r="C59" s="211" t="s">
        <v>135</v>
      </c>
      <c r="D59" s="211"/>
      <c r="E59" s="211" t="s">
        <v>53</v>
      </c>
      <c r="F59" s="211" t="s">
        <v>54</v>
      </c>
      <c r="G59" s="211" t="s">
        <v>55</v>
      </c>
      <c r="H59" s="211"/>
      <c r="I59" s="211" t="s">
        <v>136</v>
      </c>
      <c r="J59" s="211"/>
      <c r="K59" s="211">
        <v>0</v>
      </c>
      <c r="L59" s="211">
        <v>0</v>
      </c>
      <c r="M59" s="212">
        <v>0</v>
      </c>
      <c r="N59" s="212">
        <v>0</v>
      </c>
      <c r="O59" s="211"/>
      <c r="P59" s="211"/>
      <c r="Q59" s="211" t="s">
        <v>137</v>
      </c>
      <c r="R59" s="212">
        <v>71.83</v>
      </c>
      <c r="S59" s="212">
        <v>71.83</v>
      </c>
      <c r="T59" s="211"/>
      <c r="U59" s="211"/>
      <c r="V59" s="211"/>
      <c r="W59" s="211"/>
      <c r="X59" s="211"/>
      <c r="Y59" s="211"/>
      <c r="Z59" s="211"/>
      <c r="AA59" s="211" t="s">
        <v>63</v>
      </c>
      <c r="AB59" s="211" t="s">
        <v>164</v>
      </c>
      <c r="AC59" s="211" t="s">
        <v>252</v>
      </c>
      <c r="AD59" s="211" t="s">
        <v>187</v>
      </c>
      <c r="AE59" s="211">
        <v>4</v>
      </c>
      <c r="AF59" s="211" t="s">
        <v>179</v>
      </c>
      <c r="AG59" s="211">
        <v>7</v>
      </c>
      <c r="AH59" s="211">
        <v>2110</v>
      </c>
      <c r="AI59" s="211">
        <v>2110</v>
      </c>
      <c r="AJ59" s="211">
        <v>567</v>
      </c>
      <c r="AK59" s="212">
        <v>1.43576674793</v>
      </c>
      <c r="AL59" s="213">
        <v>1</v>
      </c>
      <c r="AM59" s="214">
        <f t="shared" si="0"/>
        <v>1.43576674793</v>
      </c>
      <c r="AN59" s="214">
        <v>6.95</v>
      </c>
      <c r="AO59" s="214">
        <v>1.2</v>
      </c>
      <c r="AP59" s="214">
        <f t="shared" si="1"/>
        <v>9.9785788981135006</v>
      </c>
      <c r="AQ59" s="214">
        <f t="shared" si="2"/>
        <v>1.7229200975159999</v>
      </c>
      <c r="AR59" s="213">
        <v>0.99</v>
      </c>
      <c r="AS59" s="213">
        <v>0.98</v>
      </c>
      <c r="AT59" s="214">
        <f t="shared" si="3"/>
        <v>9.8787931091323653</v>
      </c>
      <c r="AU59" s="214">
        <f t="shared" si="4"/>
        <v>1.6884616955656799</v>
      </c>
    </row>
    <row r="60" spans="1:47" s="210" customFormat="1">
      <c r="A60" s="211">
        <v>51</v>
      </c>
      <c r="B60" s="211" t="s">
        <v>135</v>
      </c>
      <c r="C60" s="211" t="s">
        <v>135</v>
      </c>
      <c r="D60" s="211"/>
      <c r="E60" s="211" t="s">
        <v>53</v>
      </c>
      <c r="F60" s="211" t="s">
        <v>54</v>
      </c>
      <c r="G60" s="211" t="s">
        <v>55</v>
      </c>
      <c r="H60" s="211"/>
      <c r="I60" s="211" t="s">
        <v>136</v>
      </c>
      <c r="J60" s="211"/>
      <c r="K60" s="211">
        <v>0</v>
      </c>
      <c r="L60" s="211">
        <v>0</v>
      </c>
      <c r="M60" s="212">
        <v>0</v>
      </c>
      <c r="N60" s="212">
        <v>0</v>
      </c>
      <c r="O60" s="211"/>
      <c r="P60" s="211"/>
      <c r="Q60" s="211" t="s">
        <v>137</v>
      </c>
      <c r="R60" s="212">
        <v>71.83</v>
      </c>
      <c r="S60" s="212">
        <v>71.83</v>
      </c>
      <c r="T60" s="211"/>
      <c r="U60" s="211"/>
      <c r="V60" s="211"/>
      <c r="W60" s="211"/>
      <c r="X60" s="211"/>
      <c r="Y60" s="211"/>
      <c r="Z60" s="211"/>
      <c r="AA60" s="211" t="s">
        <v>63</v>
      </c>
      <c r="AB60" s="211" t="s">
        <v>164</v>
      </c>
      <c r="AC60" s="211" t="s">
        <v>252</v>
      </c>
      <c r="AD60" s="211" t="s">
        <v>253</v>
      </c>
      <c r="AE60" s="211">
        <v>1</v>
      </c>
      <c r="AF60" s="211" t="s">
        <v>179</v>
      </c>
      <c r="AG60" s="211">
        <v>7</v>
      </c>
      <c r="AH60" s="211">
        <v>2110</v>
      </c>
      <c r="AI60" s="211">
        <v>2110</v>
      </c>
      <c r="AJ60" s="211">
        <v>507</v>
      </c>
      <c r="AK60" s="212">
        <v>5.8945845270600003E-4</v>
      </c>
      <c r="AL60" s="213">
        <v>1</v>
      </c>
      <c r="AM60" s="214">
        <f t="shared" si="0"/>
        <v>5.8945845270600003E-4</v>
      </c>
      <c r="AN60" s="214">
        <v>6.8167299999999997</v>
      </c>
      <c r="AO60" s="214">
        <v>1.162037</v>
      </c>
      <c r="AP60" s="214">
        <f t="shared" si="1"/>
        <v>4.018179118314571E-3</v>
      </c>
      <c r="AQ60" s="214">
        <f t="shared" si="2"/>
        <v>6.8497253200712211E-4</v>
      </c>
      <c r="AR60" s="213">
        <v>0.7</v>
      </c>
      <c r="AS60" s="213">
        <v>0.49</v>
      </c>
      <c r="AT60" s="214">
        <f t="shared" si="3"/>
        <v>2.8127253828201994E-3</v>
      </c>
      <c r="AU60" s="214">
        <f t="shared" si="4"/>
        <v>3.3563654068348984E-4</v>
      </c>
    </row>
    <row r="61" spans="1:47" s="210" customFormat="1">
      <c r="A61" s="211">
        <v>51</v>
      </c>
      <c r="B61" s="211" t="s">
        <v>135</v>
      </c>
      <c r="C61" s="211" t="s">
        <v>135</v>
      </c>
      <c r="D61" s="211"/>
      <c r="E61" s="211" t="s">
        <v>53</v>
      </c>
      <c r="F61" s="211" t="s">
        <v>54</v>
      </c>
      <c r="G61" s="211" t="s">
        <v>55</v>
      </c>
      <c r="H61" s="211"/>
      <c r="I61" s="211" t="s">
        <v>136</v>
      </c>
      <c r="J61" s="211"/>
      <c r="K61" s="211">
        <v>0</v>
      </c>
      <c r="L61" s="211">
        <v>0</v>
      </c>
      <c r="M61" s="212">
        <v>0</v>
      </c>
      <c r="N61" s="212">
        <v>0</v>
      </c>
      <c r="O61" s="211"/>
      <c r="P61" s="211"/>
      <c r="Q61" s="211" t="s">
        <v>137</v>
      </c>
      <c r="R61" s="212">
        <v>71.83</v>
      </c>
      <c r="S61" s="212">
        <v>71.83</v>
      </c>
      <c r="T61" s="211"/>
      <c r="U61" s="211"/>
      <c r="V61" s="211"/>
      <c r="W61" s="211"/>
      <c r="X61" s="211"/>
      <c r="Y61" s="211"/>
      <c r="Z61" s="211"/>
      <c r="AA61" s="211" t="s">
        <v>63</v>
      </c>
      <c r="AB61" s="211" t="s">
        <v>164</v>
      </c>
      <c r="AC61" s="211" t="s">
        <v>252</v>
      </c>
      <c r="AD61" s="211" t="s">
        <v>187</v>
      </c>
      <c r="AE61" s="211">
        <v>4</v>
      </c>
      <c r="AF61" s="211" t="s">
        <v>179</v>
      </c>
      <c r="AG61" s="211">
        <v>7</v>
      </c>
      <c r="AH61" s="211">
        <v>2110</v>
      </c>
      <c r="AI61" s="211">
        <v>2110</v>
      </c>
      <c r="AJ61" s="211">
        <v>567</v>
      </c>
      <c r="AK61" s="212">
        <v>1.6926078661399999</v>
      </c>
      <c r="AL61" s="213">
        <v>1</v>
      </c>
      <c r="AM61" s="214">
        <f t="shared" si="0"/>
        <v>1.6926078661399999</v>
      </c>
      <c r="AN61" s="214">
        <v>6.95</v>
      </c>
      <c r="AO61" s="214">
        <v>1.2</v>
      </c>
      <c r="AP61" s="214">
        <f t="shared" si="1"/>
        <v>11.763624669673</v>
      </c>
      <c r="AQ61" s="214">
        <f t="shared" si="2"/>
        <v>2.0311294393679997</v>
      </c>
      <c r="AR61" s="213">
        <v>0.99</v>
      </c>
      <c r="AS61" s="213">
        <v>0.98</v>
      </c>
      <c r="AT61" s="214">
        <f t="shared" si="3"/>
        <v>11.64598842297627</v>
      </c>
      <c r="AU61" s="214">
        <f t="shared" si="4"/>
        <v>1.9905068505806396</v>
      </c>
    </row>
    <row r="62" spans="1:47" s="210" customFormat="1">
      <c r="A62" s="211">
        <v>51</v>
      </c>
      <c r="B62" s="211" t="s">
        <v>135</v>
      </c>
      <c r="C62" s="211" t="s">
        <v>135</v>
      </c>
      <c r="D62" s="211"/>
      <c r="E62" s="211" t="s">
        <v>53</v>
      </c>
      <c r="F62" s="211" t="s">
        <v>54</v>
      </c>
      <c r="G62" s="211" t="s">
        <v>55</v>
      </c>
      <c r="H62" s="211"/>
      <c r="I62" s="211" t="s">
        <v>136</v>
      </c>
      <c r="J62" s="211"/>
      <c r="K62" s="211">
        <v>0</v>
      </c>
      <c r="L62" s="211">
        <v>0</v>
      </c>
      <c r="M62" s="212">
        <v>0</v>
      </c>
      <c r="N62" s="212">
        <v>0</v>
      </c>
      <c r="O62" s="211"/>
      <c r="P62" s="211"/>
      <c r="Q62" s="211" t="s">
        <v>137</v>
      </c>
      <c r="R62" s="212">
        <v>71.83</v>
      </c>
      <c r="S62" s="212">
        <v>71.83</v>
      </c>
      <c r="T62" s="211"/>
      <c r="U62" s="211"/>
      <c r="V62" s="211"/>
      <c r="W62" s="211"/>
      <c r="X62" s="211"/>
      <c r="Y62" s="211"/>
      <c r="Z62" s="211"/>
      <c r="AA62" s="211" t="s">
        <v>63</v>
      </c>
      <c r="AB62" s="211" t="s">
        <v>164</v>
      </c>
      <c r="AC62" s="211" t="s">
        <v>252</v>
      </c>
      <c r="AD62" s="211" t="s">
        <v>187</v>
      </c>
      <c r="AE62" s="211">
        <v>4</v>
      </c>
      <c r="AF62" s="211" t="s">
        <v>179</v>
      </c>
      <c r="AG62" s="211">
        <v>7</v>
      </c>
      <c r="AH62" s="211">
        <v>2110</v>
      </c>
      <c r="AI62" s="211">
        <v>2110</v>
      </c>
      <c r="AJ62" s="211">
        <v>567</v>
      </c>
      <c r="AK62" s="212">
        <v>0.145964888435</v>
      </c>
      <c r="AL62" s="213">
        <v>1</v>
      </c>
      <c r="AM62" s="214">
        <f t="shared" si="0"/>
        <v>0.145964888435</v>
      </c>
      <c r="AN62" s="214">
        <v>6.95</v>
      </c>
      <c r="AO62" s="214">
        <v>1.2</v>
      </c>
      <c r="AP62" s="214">
        <f t="shared" si="1"/>
        <v>1.01445597462325</v>
      </c>
      <c r="AQ62" s="214">
        <f t="shared" si="2"/>
        <v>0.17515786612199999</v>
      </c>
      <c r="AR62" s="213">
        <v>0.99</v>
      </c>
      <c r="AS62" s="213">
        <v>0.98</v>
      </c>
      <c r="AT62" s="214">
        <f t="shared" si="3"/>
        <v>1.0043114148770176</v>
      </c>
      <c r="AU62" s="214">
        <f t="shared" si="4"/>
        <v>0.17165470879955999</v>
      </c>
    </row>
    <row r="63" spans="1:47" s="210" customFormat="1">
      <c r="A63" s="211">
        <v>51</v>
      </c>
      <c r="B63" s="211" t="s">
        <v>135</v>
      </c>
      <c r="C63" s="211" t="s">
        <v>135</v>
      </c>
      <c r="D63" s="211"/>
      <c r="E63" s="211" t="s">
        <v>53</v>
      </c>
      <c r="F63" s="211" t="s">
        <v>54</v>
      </c>
      <c r="G63" s="211" t="s">
        <v>55</v>
      </c>
      <c r="H63" s="211"/>
      <c r="I63" s="211" t="s">
        <v>136</v>
      </c>
      <c r="J63" s="211"/>
      <c r="K63" s="211">
        <v>0</v>
      </c>
      <c r="L63" s="211">
        <v>0</v>
      </c>
      <c r="M63" s="212">
        <v>0</v>
      </c>
      <c r="N63" s="212">
        <v>0</v>
      </c>
      <c r="O63" s="211"/>
      <c r="P63" s="211"/>
      <c r="Q63" s="211" t="s">
        <v>137</v>
      </c>
      <c r="R63" s="212">
        <v>71.83</v>
      </c>
      <c r="S63" s="212">
        <v>71.83</v>
      </c>
      <c r="T63" s="211"/>
      <c r="U63" s="211"/>
      <c r="V63" s="211"/>
      <c r="W63" s="211"/>
      <c r="X63" s="211"/>
      <c r="Y63" s="211"/>
      <c r="Z63" s="211"/>
      <c r="AA63" s="211" t="s">
        <v>63</v>
      </c>
      <c r="AB63" s="211" t="s">
        <v>164</v>
      </c>
      <c r="AC63" s="211" t="s">
        <v>252</v>
      </c>
      <c r="AD63" s="211" t="s">
        <v>187</v>
      </c>
      <c r="AE63" s="211">
        <v>4</v>
      </c>
      <c r="AF63" s="211" t="s">
        <v>201</v>
      </c>
      <c r="AG63" s="211">
        <v>13</v>
      </c>
      <c r="AH63" s="211">
        <v>6170</v>
      </c>
      <c r="AI63" s="211">
        <v>6170</v>
      </c>
      <c r="AJ63" s="211">
        <v>573</v>
      </c>
      <c r="AK63" s="212">
        <v>3.5249269801600001E-2</v>
      </c>
      <c r="AL63" s="213">
        <v>0.83</v>
      </c>
      <c r="AM63" s="214">
        <f t="shared" si="0"/>
        <v>2.9256893935327998E-2</v>
      </c>
      <c r="AN63" s="214">
        <v>2.0699999999999998</v>
      </c>
      <c r="AO63" s="214">
        <v>0.08</v>
      </c>
      <c r="AP63" s="214">
        <f t="shared" si="1"/>
        <v>6.0561770446128954E-2</v>
      </c>
      <c r="AQ63" s="214">
        <f t="shared" si="2"/>
        <v>2.34055151482624E-3</v>
      </c>
      <c r="AR63" s="213">
        <v>0.99</v>
      </c>
      <c r="AS63" s="213">
        <v>0.98</v>
      </c>
      <c r="AT63" s="214">
        <f t="shared" si="3"/>
        <v>5.9956152741667663E-2</v>
      </c>
      <c r="AU63" s="214">
        <f t="shared" si="4"/>
        <v>2.2937404845297152E-3</v>
      </c>
    </row>
    <row r="64" spans="1:47" s="210" customFormat="1">
      <c r="A64" s="211">
        <v>51</v>
      </c>
      <c r="B64" s="211" t="s">
        <v>135</v>
      </c>
      <c r="C64" s="211" t="s">
        <v>135</v>
      </c>
      <c r="D64" s="211"/>
      <c r="E64" s="211" t="s">
        <v>53</v>
      </c>
      <c r="F64" s="211" t="s">
        <v>54</v>
      </c>
      <c r="G64" s="211" t="s">
        <v>55</v>
      </c>
      <c r="H64" s="211"/>
      <c r="I64" s="211" t="s">
        <v>136</v>
      </c>
      <c r="J64" s="211"/>
      <c r="K64" s="211">
        <v>0</v>
      </c>
      <c r="L64" s="211">
        <v>0</v>
      </c>
      <c r="M64" s="212">
        <v>0</v>
      </c>
      <c r="N64" s="212">
        <v>0</v>
      </c>
      <c r="O64" s="211"/>
      <c r="P64" s="211"/>
      <c r="Q64" s="211" t="s">
        <v>137</v>
      </c>
      <c r="R64" s="212">
        <v>71.83</v>
      </c>
      <c r="S64" s="212">
        <v>71.83</v>
      </c>
      <c r="T64" s="211"/>
      <c r="U64" s="211"/>
      <c r="V64" s="211"/>
      <c r="W64" s="211"/>
      <c r="X64" s="211"/>
      <c r="Y64" s="211"/>
      <c r="Z64" s="211"/>
      <c r="AA64" s="211" t="s">
        <v>63</v>
      </c>
      <c r="AB64" s="211" t="s">
        <v>164</v>
      </c>
      <c r="AC64" s="211" t="s">
        <v>252</v>
      </c>
      <c r="AD64" s="211" t="s">
        <v>187</v>
      </c>
      <c r="AE64" s="211">
        <v>4</v>
      </c>
      <c r="AF64" s="211" t="s">
        <v>179</v>
      </c>
      <c r="AG64" s="211">
        <v>7</v>
      </c>
      <c r="AH64" s="211">
        <v>2110</v>
      </c>
      <c r="AI64" s="211">
        <v>2110</v>
      </c>
      <c r="AJ64" s="211">
        <v>567</v>
      </c>
      <c r="AK64" s="212">
        <v>0.18865250227300001</v>
      </c>
      <c r="AL64" s="213">
        <v>1</v>
      </c>
      <c r="AM64" s="214">
        <f t="shared" si="0"/>
        <v>0.18865250227300001</v>
      </c>
      <c r="AN64" s="214">
        <v>6.95</v>
      </c>
      <c r="AO64" s="214">
        <v>1.2</v>
      </c>
      <c r="AP64" s="214">
        <f t="shared" si="1"/>
        <v>1.3111348907973501</v>
      </c>
      <c r="AQ64" s="214">
        <f t="shared" si="2"/>
        <v>0.22638300272760001</v>
      </c>
      <c r="AR64" s="213">
        <v>0.99</v>
      </c>
      <c r="AS64" s="213">
        <v>0.98</v>
      </c>
      <c r="AT64" s="214">
        <f t="shared" si="3"/>
        <v>1.2980235418893766</v>
      </c>
      <c r="AU64" s="214">
        <f t="shared" si="4"/>
        <v>0.22185534267304802</v>
      </c>
    </row>
    <row r="65" spans="1:47" s="210" customFormat="1">
      <c r="A65" s="211">
        <v>51</v>
      </c>
      <c r="B65" s="211" t="s">
        <v>135</v>
      </c>
      <c r="C65" s="211" t="s">
        <v>135</v>
      </c>
      <c r="D65" s="211"/>
      <c r="E65" s="211" t="s">
        <v>53</v>
      </c>
      <c r="F65" s="211" t="s">
        <v>54</v>
      </c>
      <c r="G65" s="211" t="s">
        <v>55</v>
      </c>
      <c r="H65" s="211"/>
      <c r="I65" s="211" t="s">
        <v>136</v>
      </c>
      <c r="J65" s="211"/>
      <c r="K65" s="211">
        <v>0</v>
      </c>
      <c r="L65" s="211">
        <v>0</v>
      </c>
      <c r="M65" s="212">
        <v>0</v>
      </c>
      <c r="N65" s="212">
        <v>0</v>
      </c>
      <c r="O65" s="211"/>
      <c r="P65" s="211"/>
      <c r="Q65" s="211" t="s">
        <v>137</v>
      </c>
      <c r="R65" s="212">
        <v>71.83</v>
      </c>
      <c r="S65" s="212">
        <v>71.83</v>
      </c>
      <c r="T65" s="211"/>
      <c r="U65" s="211"/>
      <c r="V65" s="211"/>
      <c r="W65" s="211"/>
      <c r="X65" s="211"/>
      <c r="Y65" s="211"/>
      <c r="Z65" s="211"/>
      <c r="AA65" s="211" t="s">
        <v>63</v>
      </c>
      <c r="AB65" s="211" t="s">
        <v>164</v>
      </c>
      <c r="AC65" s="211" t="s">
        <v>252</v>
      </c>
      <c r="AD65" s="211" t="s">
        <v>187</v>
      </c>
      <c r="AE65" s="211">
        <v>4</v>
      </c>
      <c r="AF65" s="211" t="s">
        <v>179</v>
      </c>
      <c r="AG65" s="211">
        <v>7</v>
      </c>
      <c r="AH65" s="211">
        <v>2110</v>
      </c>
      <c r="AI65" s="211">
        <v>2110</v>
      </c>
      <c r="AJ65" s="211">
        <v>567</v>
      </c>
      <c r="AK65" s="212">
        <v>1.9153055670900001E-2</v>
      </c>
      <c r="AL65" s="213">
        <v>1</v>
      </c>
      <c r="AM65" s="214">
        <f t="shared" si="0"/>
        <v>1.9153055670900001E-2</v>
      </c>
      <c r="AN65" s="214">
        <v>6.95</v>
      </c>
      <c r="AO65" s="214">
        <v>1.2</v>
      </c>
      <c r="AP65" s="214">
        <f t="shared" si="1"/>
        <v>0.13311373691275502</v>
      </c>
      <c r="AQ65" s="214">
        <f t="shared" si="2"/>
        <v>2.2983666805079999E-2</v>
      </c>
      <c r="AR65" s="213">
        <v>0.99</v>
      </c>
      <c r="AS65" s="213">
        <v>0.98</v>
      </c>
      <c r="AT65" s="214">
        <f t="shared" si="3"/>
        <v>0.13178259954362748</v>
      </c>
      <c r="AU65" s="214">
        <f t="shared" si="4"/>
        <v>2.25239934689784E-2</v>
      </c>
    </row>
    <row r="66" spans="1:47" s="210" customFormat="1">
      <c r="A66" s="211">
        <v>51</v>
      </c>
      <c r="B66" s="211" t="s">
        <v>135</v>
      </c>
      <c r="C66" s="211" t="s">
        <v>135</v>
      </c>
      <c r="D66" s="211"/>
      <c r="E66" s="211" t="s">
        <v>53</v>
      </c>
      <c r="F66" s="211" t="s">
        <v>54</v>
      </c>
      <c r="G66" s="211" t="s">
        <v>55</v>
      </c>
      <c r="H66" s="211"/>
      <c r="I66" s="211" t="s">
        <v>136</v>
      </c>
      <c r="J66" s="211"/>
      <c r="K66" s="211">
        <v>0</v>
      </c>
      <c r="L66" s="211">
        <v>0</v>
      </c>
      <c r="M66" s="212">
        <v>0</v>
      </c>
      <c r="N66" s="212">
        <v>0</v>
      </c>
      <c r="O66" s="211"/>
      <c r="P66" s="211"/>
      <c r="Q66" s="211" t="s">
        <v>137</v>
      </c>
      <c r="R66" s="212">
        <v>71.83</v>
      </c>
      <c r="S66" s="212">
        <v>71.83</v>
      </c>
      <c r="T66" s="211"/>
      <c r="U66" s="211"/>
      <c r="V66" s="211"/>
      <c r="W66" s="211"/>
      <c r="X66" s="211"/>
      <c r="Y66" s="211"/>
      <c r="Z66" s="211"/>
      <c r="AA66" s="211" t="s">
        <v>63</v>
      </c>
      <c r="AB66" s="211" t="s">
        <v>164</v>
      </c>
      <c r="AC66" s="211" t="s">
        <v>252</v>
      </c>
      <c r="AD66" s="211" t="s">
        <v>253</v>
      </c>
      <c r="AE66" s="211">
        <v>1</v>
      </c>
      <c r="AF66" s="211" t="s">
        <v>201</v>
      </c>
      <c r="AG66" s="211">
        <v>13</v>
      </c>
      <c r="AH66" s="211">
        <v>6170</v>
      </c>
      <c r="AI66" s="211">
        <v>6170</v>
      </c>
      <c r="AJ66" s="211">
        <v>513</v>
      </c>
      <c r="AK66" s="212">
        <v>2.6330168338599999E-3</v>
      </c>
      <c r="AL66" s="213">
        <v>0.83</v>
      </c>
      <c r="AM66" s="214">
        <f t="shared" si="0"/>
        <v>2.1854039721037996E-3</v>
      </c>
      <c r="AN66" s="214">
        <v>2.516394</v>
      </c>
      <c r="AO66" s="214">
        <v>8.5514999999999994E-2</v>
      </c>
      <c r="AP66" s="214">
        <f t="shared" si="1"/>
        <v>5.4993374429781689E-3</v>
      </c>
      <c r="AQ66" s="214">
        <f t="shared" si="2"/>
        <v>1.8688482067445641E-4</v>
      </c>
      <c r="AR66" s="213">
        <v>0.7</v>
      </c>
      <c r="AS66" s="213">
        <v>0.49</v>
      </c>
      <c r="AT66" s="214">
        <f t="shared" si="3"/>
        <v>3.849536210084718E-3</v>
      </c>
      <c r="AU66" s="214">
        <f t="shared" si="4"/>
        <v>9.157356213048364E-5</v>
      </c>
    </row>
    <row r="67" spans="1:47" s="210" customFormat="1">
      <c r="A67" s="211">
        <v>51</v>
      </c>
      <c r="B67" s="211" t="s">
        <v>135</v>
      </c>
      <c r="C67" s="211" t="s">
        <v>135</v>
      </c>
      <c r="D67" s="211"/>
      <c r="E67" s="211" t="s">
        <v>53</v>
      </c>
      <c r="F67" s="211" t="s">
        <v>54</v>
      </c>
      <c r="G67" s="211" t="s">
        <v>55</v>
      </c>
      <c r="H67" s="211"/>
      <c r="I67" s="211" t="s">
        <v>136</v>
      </c>
      <c r="J67" s="211"/>
      <c r="K67" s="211">
        <v>0</v>
      </c>
      <c r="L67" s="211">
        <v>0</v>
      </c>
      <c r="M67" s="212">
        <v>0</v>
      </c>
      <c r="N67" s="212">
        <v>0</v>
      </c>
      <c r="O67" s="211"/>
      <c r="P67" s="211"/>
      <c r="Q67" s="211" t="s">
        <v>137</v>
      </c>
      <c r="R67" s="212">
        <v>71.83</v>
      </c>
      <c r="S67" s="212">
        <v>71.83</v>
      </c>
      <c r="T67" s="211"/>
      <c r="U67" s="211"/>
      <c r="V67" s="211"/>
      <c r="W67" s="211"/>
      <c r="X67" s="211"/>
      <c r="Y67" s="211"/>
      <c r="Z67" s="211"/>
      <c r="AA67" s="211" t="s">
        <v>63</v>
      </c>
      <c r="AB67" s="211" t="s">
        <v>164</v>
      </c>
      <c r="AC67" s="211" t="s">
        <v>252</v>
      </c>
      <c r="AD67" s="211" t="s">
        <v>253</v>
      </c>
      <c r="AE67" s="211">
        <v>1</v>
      </c>
      <c r="AF67" s="211" t="s">
        <v>179</v>
      </c>
      <c r="AG67" s="211">
        <v>7</v>
      </c>
      <c r="AH67" s="211">
        <v>2110</v>
      </c>
      <c r="AI67" s="211">
        <v>2110</v>
      </c>
      <c r="AJ67" s="211">
        <v>507</v>
      </c>
      <c r="AK67" s="212">
        <v>1.2758039379899999</v>
      </c>
      <c r="AL67" s="213">
        <v>1</v>
      </c>
      <c r="AM67" s="214">
        <f t="shared" ref="AM67:AM121" si="5">AK67*AL67</f>
        <v>1.2758039379899999</v>
      </c>
      <c r="AN67" s="214">
        <v>6.8167299999999997</v>
      </c>
      <c r="AO67" s="214">
        <v>1.162037</v>
      </c>
      <c r="AP67" s="214">
        <f t="shared" ref="AP67:AP121" si="6">AM67*AN67</f>
        <v>8.6968109782145717</v>
      </c>
      <c r="AQ67" s="214">
        <f t="shared" ref="AQ67:AQ121" si="7">AM67*AO67</f>
        <v>1.4825313806900855</v>
      </c>
      <c r="AR67" s="213">
        <v>0.7</v>
      </c>
      <c r="AS67" s="213">
        <v>0.49</v>
      </c>
      <c r="AT67" s="214">
        <f t="shared" ref="AT67:AT121" si="8">AP67*AR67</f>
        <v>6.0877676847502</v>
      </c>
      <c r="AU67" s="214">
        <f t="shared" ref="AU67:AU121" si="9">AQ67*AS67</f>
        <v>0.72644037653814186</v>
      </c>
    </row>
    <row r="68" spans="1:47" s="210" customFormat="1">
      <c r="A68" s="211">
        <v>51</v>
      </c>
      <c r="B68" s="211" t="s">
        <v>135</v>
      </c>
      <c r="C68" s="211" t="s">
        <v>135</v>
      </c>
      <c r="D68" s="211"/>
      <c r="E68" s="211" t="s">
        <v>53</v>
      </c>
      <c r="F68" s="211" t="s">
        <v>54</v>
      </c>
      <c r="G68" s="211" t="s">
        <v>55</v>
      </c>
      <c r="H68" s="211"/>
      <c r="I68" s="211" t="s">
        <v>136</v>
      </c>
      <c r="J68" s="211"/>
      <c r="K68" s="211">
        <v>0</v>
      </c>
      <c r="L68" s="211">
        <v>0</v>
      </c>
      <c r="M68" s="212">
        <v>0</v>
      </c>
      <c r="N68" s="212">
        <v>0</v>
      </c>
      <c r="O68" s="211"/>
      <c r="P68" s="211"/>
      <c r="Q68" s="211" t="s">
        <v>137</v>
      </c>
      <c r="R68" s="212">
        <v>71.83</v>
      </c>
      <c r="S68" s="212">
        <v>71.83</v>
      </c>
      <c r="T68" s="211"/>
      <c r="U68" s="211"/>
      <c r="V68" s="211"/>
      <c r="W68" s="211"/>
      <c r="X68" s="211"/>
      <c r="Y68" s="211"/>
      <c r="Z68" s="211"/>
      <c r="AA68" s="211" t="s">
        <v>63</v>
      </c>
      <c r="AB68" s="211" t="s">
        <v>164</v>
      </c>
      <c r="AC68" s="211" t="s">
        <v>252</v>
      </c>
      <c r="AD68" s="211" t="s">
        <v>187</v>
      </c>
      <c r="AE68" s="211">
        <v>4</v>
      </c>
      <c r="AF68" s="211" t="s">
        <v>179</v>
      </c>
      <c r="AG68" s="211">
        <v>7</v>
      </c>
      <c r="AH68" s="211">
        <v>2110</v>
      </c>
      <c r="AI68" s="211">
        <v>2110</v>
      </c>
      <c r="AJ68" s="211">
        <v>567</v>
      </c>
      <c r="AK68" s="212">
        <v>2.26989435019</v>
      </c>
      <c r="AL68" s="213">
        <v>1</v>
      </c>
      <c r="AM68" s="214">
        <f t="shared" si="5"/>
        <v>2.26989435019</v>
      </c>
      <c r="AN68" s="214">
        <v>6.95</v>
      </c>
      <c r="AO68" s="214">
        <v>1.2</v>
      </c>
      <c r="AP68" s="214">
        <f t="shared" si="6"/>
        <v>15.775765733820499</v>
      </c>
      <c r="AQ68" s="214">
        <f t="shared" si="7"/>
        <v>2.723873220228</v>
      </c>
      <c r="AR68" s="213">
        <v>0.99</v>
      </c>
      <c r="AS68" s="213">
        <v>0.98</v>
      </c>
      <c r="AT68" s="214">
        <f t="shared" si="8"/>
        <v>15.618008076482294</v>
      </c>
      <c r="AU68" s="214">
        <f t="shared" si="9"/>
        <v>2.66939575582344</v>
      </c>
    </row>
    <row r="69" spans="1:47" s="210" customFormat="1">
      <c r="A69" s="211">
        <v>51</v>
      </c>
      <c r="B69" s="211" t="s">
        <v>135</v>
      </c>
      <c r="C69" s="211" t="s">
        <v>135</v>
      </c>
      <c r="D69" s="211"/>
      <c r="E69" s="211" t="s">
        <v>53</v>
      </c>
      <c r="F69" s="211" t="s">
        <v>54</v>
      </c>
      <c r="G69" s="211" t="s">
        <v>55</v>
      </c>
      <c r="H69" s="211"/>
      <c r="I69" s="211" t="s">
        <v>136</v>
      </c>
      <c r="J69" s="211"/>
      <c r="K69" s="211">
        <v>0</v>
      </c>
      <c r="L69" s="211">
        <v>0</v>
      </c>
      <c r="M69" s="212">
        <v>0</v>
      </c>
      <c r="N69" s="212">
        <v>0</v>
      </c>
      <c r="O69" s="211"/>
      <c r="P69" s="211"/>
      <c r="Q69" s="211" t="s">
        <v>137</v>
      </c>
      <c r="R69" s="212">
        <v>71.83</v>
      </c>
      <c r="S69" s="212">
        <v>71.83</v>
      </c>
      <c r="T69" s="211"/>
      <c r="U69" s="211"/>
      <c r="V69" s="211"/>
      <c r="W69" s="211"/>
      <c r="X69" s="211"/>
      <c r="Y69" s="211"/>
      <c r="Z69" s="211"/>
      <c r="AA69" s="211" t="s">
        <v>63</v>
      </c>
      <c r="AB69" s="211" t="s">
        <v>164</v>
      </c>
      <c r="AC69" s="211" t="s">
        <v>252</v>
      </c>
      <c r="AD69" s="211" t="s">
        <v>253</v>
      </c>
      <c r="AE69" s="211">
        <v>1</v>
      </c>
      <c r="AF69" s="211" t="s">
        <v>179</v>
      </c>
      <c r="AG69" s="211">
        <v>7</v>
      </c>
      <c r="AH69" s="211">
        <v>2110</v>
      </c>
      <c r="AI69" s="211">
        <v>2110</v>
      </c>
      <c r="AJ69" s="211">
        <v>507</v>
      </c>
      <c r="AK69" s="212">
        <v>4.9534891981200001E-2</v>
      </c>
      <c r="AL69" s="213">
        <v>1</v>
      </c>
      <c r="AM69" s="214">
        <f t="shared" si="5"/>
        <v>4.9534891981200001E-2</v>
      </c>
      <c r="AN69" s="214">
        <v>6.8167299999999997</v>
      </c>
      <c r="AO69" s="214">
        <v>1.162037</v>
      </c>
      <c r="AP69" s="214">
        <f t="shared" si="6"/>
        <v>0.33766598421500549</v>
      </c>
      <c r="AQ69" s="214">
        <f t="shared" si="7"/>
        <v>5.7561377273157702E-2</v>
      </c>
      <c r="AR69" s="213">
        <v>0.7</v>
      </c>
      <c r="AS69" s="213">
        <v>0.49</v>
      </c>
      <c r="AT69" s="214">
        <f t="shared" si="8"/>
        <v>0.23636618895050382</v>
      </c>
      <c r="AU69" s="214">
        <f t="shared" si="9"/>
        <v>2.8205074863847272E-2</v>
      </c>
    </row>
    <row r="70" spans="1:47" s="210" customFormat="1">
      <c r="A70" s="211">
        <v>51</v>
      </c>
      <c r="B70" s="211" t="s">
        <v>135</v>
      </c>
      <c r="C70" s="211" t="s">
        <v>135</v>
      </c>
      <c r="D70" s="211"/>
      <c r="E70" s="211" t="s">
        <v>53</v>
      </c>
      <c r="F70" s="211" t="s">
        <v>54</v>
      </c>
      <c r="G70" s="211" t="s">
        <v>55</v>
      </c>
      <c r="H70" s="211"/>
      <c r="I70" s="211" t="s">
        <v>136</v>
      </c>
      <c r="J70" s="211"/>
      <c r="K70" s="211">
        <v>0</v>
      </c>
      <c r="L70" s="211">
        <v>0</v>
      </c>
      <c r="M70" s="212">
        <v>0</v>
      </c>
      <c r="N70" s="212">
        <v>0</v>
      </c>
      <c r="O70" s="211"/>
      <c r="P70" s="211"/>
      <c r="Q70" s="211" t="s">
        <v>137</v>
      </c>
      <c r="R70" s="212">
        <v>71.83</v>
      </c>
      <c r="S70" s="212">
        <v>71.83</v>
      </c>
      <c r="T70" s="211"/>
      <c r="U70" s="211"/>
      <c r="V70" s="211"/>
      <c r="W70" s="211"/>
      <c r="X70" s="211"/>
      <c r="Y70" s="211"/>
      <c r="Z70" s="211"/>
      <c r="AA70" s="211" t="s">
        <v>63</v>
      </c>
      <c r="AB70" s="211" t="s">
        <v>164</v>
      </c>
      <c r="AC70" s="211" t="s">
        <v>252</v>
      </c>
      <c r="AD70" s="211" t="s">
        <v>187</v>
      </c>
      <c r="AE70" s="211">
        <v>4</v>
      </c>
      <c r="AF70" s="211" t="s">
        <v>179</v>
      </c>
      <c r="AG70" s="211">
        <v>7</v>
      </c>
      <c r="AH70" s="211">
        <v>2110</v>
      </c>
      <c r="AI70" s="211">
        <v>2110</v>
      </c>
      <c r="AJ70" s="211">
        <v>567</v>
      </c>
      <c r="AK70" s="212">
        <v>9.1876410726000005E-3</v>
      </c>
      <c r="AL70" s="213">
        <v>1</v>
      </c>
      <c r="AM70" s="214">
        <f t="shared" si="5"/>
        <v>9.1876410726000005E-3</v>
      </c>
      <c r="AN70" s="214">
        <v>6.95</v>
      </c>
      <c r="AO70" s="214">
        <v>1.2</v>
      </c>
      <c r="AP70" s="214">
        <f t="shared" si="6"/>
        <v>6.3854105454570001E-2</v>
      </c>
      <c r="AQ70" s="214">
        <f t="shared" si="7"/>
        <v>1.1025169287120001E-2</v>
      </c>
      <c r="AR70" s="213">
        <v>0.99</v>
      </c>
      <c r="AS70" s="213">
        <v>0.98</v>
      </c>
      <c r="AT70" s="214">
        <f t="shared" si="8"/>
        <v>6.3215564400024307E-2</v>
      </c>
      <c r="AU70" s="214">
        <f t="shared" si="9"/>
        <v>1.0804665901377601E-2</v>
      </c>
    </row>
    <row r="71" spans="1:47" s="210" customFormat="1">
      <c r="A71" s="211">
        <v>51</v>
      </c>
      <c r="B71" s="211" t="s">
        <v>135</v>
      </c>
      <c r="C71" s="211" t="s">
        <v>135</v>
      </c>
      <c r="D71" s="211"/>
      <c r="E71" s="211" t="s">
        <v>53</v>
      </c>
      <c r="F71" s="211" t="s">
        <v>54</v>
      </c>
      <c r="G71" s="211" t="s">
        <v>55</v>
      </c>
      <c r="H71" s="211"/>
      <c r="I71" s="211" t="s">
        <v>136</v>
      </c>
      <c r="J71" s="211"/>
      <c r="K71" s="211">
        <v>0</v>
      </c>
      <c r="L71" s="211">
        <v>0</v>
      </c>
      <c r="M71" s="212">
        <v>0</v>
      </c>
      <c r="N71" s="212">
        <v>0</v>
      </c>
      <c r="O71" s="211"/>
      <c r="P71" s="211"/>
      <c r="Q71" s="211" t="s">
        <v>137</v>
      </c>
      <c r="R71" s="212">
        <v>71.83</v>
      </c>
      <c r="S71" s="212">
        <v>71.83</v>
      </c>
      <c r="T71" s="211"/>
      <c r="U71" s="211"/>
      <c r="V71" s="211"/>
      <c r="W71" s="211"/>
      <c r="X71" s="211"/>
      <c r="Y71" s="211"/>
      <c r="Z71" s="211"/>
      <c r="AA71" s="211" t="s">
        <v>63</v>
      </c>
      <c r="AB71" s="211" t="s">
        <v>164</v>
      </c>
      <c r="AC71" s="211" t="s">
        <v>252</v>
      </c>
      <c r="AD71" s="211" t="s">
        <v>253</v>
      </c>
      <c r="AE71" s="211">
        <v>1</v>
      </c>
      <c r="AF71" s="211" t="s">
        <v>201</v>
      </c>
      <c r="AG71" s="211">
        <v>13</v>
      </c>
      <c r="AH71" s="211">
        <v>6170</v>
      </c>
      <c r="AI71" s="211">
        <v>6170</v>
      </c>
      <c r="AJ71" s="211">
        <v>513</v>
      </c>
      <c r="AK71" s="212">
        <v>0.53916025113699995</v>
      </c>
      <c r="AL71" s="213">
        <v>0.83</v>
      </c>
      <c r="AM71" s="214">
        <f t="shared" si="5"/>
        <v>0.44750300844370994</v>
      </c>
      <c r="AN71" s="214">
        <v>2.516394</v>
      </c>
      <c r="AO71" s="214">
        <v>8.5514999999999994E-2</v>
      </c>
      <c r="AP71" s="214">
        <f t="shared" si="6"/>
        <v>1.1260938854297011</v>
      </c>
      <c r="AQ71" s="214">
        <f t="shared" si="7"/>
        <v>3.8268219767063849E-2</v>
      </c>
      <c r="AR71" s="213">
        <v>0.7</v>
      </c>
      <c r="AS71" s="213">
        <v>0.49</v>
      </c>
      <c r="AT71" s="214">
        <f t="shared" si="8"/>
        <v>0.78826571980079074</v>
      </c>
      <c r="AU71" s="214">
        <f t="shared" si="9"/>
        <v>1.8751427685861285E-2</v>
      </c>
    </row>
    <row r="72" spans="1:47" s="210" customFormat="1">
      <c r="A72" s="211">
        <v>51</v>
      </c>
      <c r="B72" s="211" t="s">
        <v>135</v>
      </c>
      <c r="C72" s="211" t="s">
        <v>135</v>
      </c>
      <c r="D72" s="211"/>
      <c r="E72" s="211" t="s">
        <v>53</v>
      </c>
      <c r="F72" s="211" t="s">
        <v>54</v>
      </c>
      <c r="G72" s="211" t="s">
        <v>55</v>
      </c>
      <c r="H72" s="211"/>
      <c r="I72" s="211" t="s">
        <v>136</v>
      </c>
      <c r="J72" s="211"/>
      <c r="K72" s="211">
        <v>0</v>
      </c>
      <c r="L72" s="211">
        <v>0</v>
      </c>
      <c r="M72" s="212">
        <v>0</v>
      </c>
      <c r="N72" s="212">
        <v>0</v>
      </c>
      <c r="O72" s="211"/>
      <c r="P72" s="211"/>
      <c r="Q72" s="211" t="s">
        <v>137</v>
      </c>
      <c r="R72" s="212">
        <v>71.83</v>
      </c>
      <c r="S72" s="212">
        <v>71.83</v>
      </c>
      <c r="T72" s="211"/>
      <c r="U72" s="211"/>
      <c r="V72" s="211"/>
      <c r="W72" s="211"/>
      <c r="X72" s="211"/>
      <c r="Y72" s="211"/>
      <c r="Z72" s="211"/>
      <c r="AA72" s="211" t="s">
        <v>63</v>
      </c>
      <c r="AB72" s="211" t="s">
        <v>164</v>
      </c>
      <c r="AC72" s="211" t="s">
        <v>252</v>
      </c>
      <c r="AD72" s="211" t="s">
        <v>253</v>
      </c>
      <c r="AE72" s="211">
        <v>1</v>
      </c>
      <c r="AF72" s="211" t="s">
        <v>179</v>
      </c>
      <c r="AG72" s="211">
        <v>7</v>
      </c>
      <c r="AH72" s="211">
        <v>2110</v>
      </c>
      <c r="AI72" s="211">
        <v>2110</v>
      </c>
      <c r="AJ72" s="211">
        <v>507</v>
      </c>
      <c r="AK72" s="212">
        <v>2.1697256989899998</v>
      </c>
      <c r="AL72" s="213">
        <v>1</v>
      </c>
      <c r="AM72" s="214">
        <f t="shared" si="5"/>
        <v>2.1697256989899998</v>
      </c>
      <c r="AN72" s="214">
        <v>6.8167299999999997</v>
      </c>
      <c r="AO72" s="214">
        <v>1.162037</v>
      </c>
      <c r="AP72" s="214">
        <f t="shared" si="6"/>
        <v>14.790434264076101</v>
      </c>
      <c r="AQ72" s="214">
        <f t="shared" si="7"/>
        <v>2.5213015420772424</v>
      </c>
      <c r="AR72" s="213">
        <v>0.7</v>
      </c>
      <c r="AS72" s="213">
        <v>0.49</v>
      </c>
      <c r="AT72" s="214">
        <f t="shared" si="8"/>
        <v>10.35330398485327</v>
      </c>
      <c r="AU72" s="214">
        <f t="shared" si="9"/>
        <v>1.2354377556178489</v>
      </c>
    </row>
    <row r="73" spans="1:47" s="210" customFormat="1">
      <c r="A73" s="211">
        <v>51</v>
      </c>
      <c r="B73" s="211" t="s">
        <v>135</v>
      </c>
      <c r="C73" s="211" t="s">
        <v>135</v>
      </c>
      <c r="D73" s="211"/>
      <c r="E73" s="211" t="s">
        <v>53</v>
      </c>
      <c r="F73" s="211" t="s">
        <v>54</v>
      </c>
      <c r="G73" s="211" t="s">
        <v>55</v>
      </c>
      <c r="H73" s="211"/>
      <c r="I73" s="211" t="s">
        <v>136</v>
      </c>
      <c r="J73" s="211"/>
      <c r="K73" s="211">
        <v>0</v>
      </c>
      <c r="L73" s="211">
        <v>0</v>
      </c>
      <c r="M73" s="212">
        <v>0</v>
      </c>
      <c r="N73" s="212">
        <v>0</v>
      </c>
      <c r="O73" s="211"/>
      <c r="P73" s="211"/>
      <c r="Q73" s="211" t="s">
        <v>137</v>
      </c>
      <c r="R73" s="212">
        <v>71.83</v>
      </c>
      <c r="S73" s="212">
        <v>71.83</v>
      </c>
      <c r="T73" s="211"/>
      <c r="U73" s="211"/>
      <c r="V73" s="211"/>
      <c r="W73" s="211"/>
      <c r="X73" s="211"/>
      <c r="Y73" s="211"/>
      <c r="Z73" s="211"/>
      <c r="AA73" s="211" t="s">
        <v>63</v>
      </c>
      <c r="AB73" s="211" t="s">
        <v>164</v>
      </c>
      <c r="AC73" s="211" t="s">
        <v>252</v>
      </c>
      <c r="AD73" s="211" t="s">
        <v>187</v>
      </c>
      <c r="AE73" s="211">
        <v>4</v>
      </c>
      <c r="AF73" s="211" t="s">
        <v>179</v>
      </c>
      <c r="AG73" s="211">
        <v>7</v>
      </c>
      <c r="AH73" s="211">
        <v>2110</v>
      </c>
      <c r="AI73" s="211">
        <v>2110</v>
      </c>
      <c r="AJ73" s="211">
        <v>567</v>
      </c>
      <c r="AK73" s="212">
        <v>0.660110929166</v>
      </c>
      <c r="AL73" s="213">
        <v>1</v>
      </c>
      <c r="AM73" s="214">
        <f t="shared" si="5"/>
        <v>0.660110929166</v>
      </c>
      <c r="AN73" s="214">
        <v>6.95</v>
      </c>
      <c r="AO73" s="214">
        <v>1.2</v>
      </c>
      <c r="AP73" s="214">
        <f t="shared" si="6"/>
        <v>4.5877709577037002</v>
      </c>
      <c r="AQ73" s="214">
        <f t="shared" si="7"/>
        <v>0.79213311499920003</v>
      </c>
      <c r="AR73" s="213">
        <v>0.99</v>
      </c>
      <c r="AS73" s="213">
        <v>0.98</v>
      </c>
      <c r="AT73" s="214">
        <f t="shared" si="8"/>
        <v>4.5418932481266632</v>
      </c>
      <c r="AU73" s="214">
        <f t="shared" si="9"/>
        <v>0.77629045269921604</v>
      </c>
    </row>
    <row r="74" spans="1:47" s="210" customFormat="1">
      <c r="A74" s="211">
        <v>51</v>
      </c>
      <c r="B74" s="211" t="s">
        <v>135</v>
      </c>
      <c r="C74" s="211" t="s">
        <v>135</v>
      </c>
      <c r="D74" s="211"/>
      <c r="E74" s="211" t="s">
        <v>53</v>
      </c>
      <c r="F74" s="211" t="s">
        <v>54</v>
      </c>
      <c r="G74" s="211" t="s">
        <v>55</v>
      </c>
      <c r="H74" s="211"/>
      <c r="I74" s="211" t="s">
        <v>136</v>
      </c>
      <c r="J74" s="211"/>
      <c r="K74" s="211">
        <v>0</v>
      </c>
      <c r="L74" s="211">
        <v>0</v>
      </c>
      <c r="M74" s="212">
        <v>0</v>
      </c>
      <c r="N74" s="212">
        <v>0</v>
      </c>
      <c r="O74" s="211"/>
      <c r="P74" s="211"/>
      <c r="Q74" s="211" t="s">
        <v>137</v>
      </c>
      <c r="R74" s="212">
        <v>71.83</v>
      </c>
      <c r="S74" s="212">
        <v>71.83</v>
      </c>
      <c r="T74" s="211"/>
      <c r="U74" s="211"/>
      <c r="V74" s="211"/>
      <c r="W74" s="211"/>
      <c r="X74" s="211"/>
      <c r="Y74" s="211"/>
      <c r="Z74" s="211"/>
      <c r="AA74" s="211" t="s">
        <v>63</v>
      </c>
      <c r="AB74" s="211" t="s">
        <v>164</v>
      </c>
      <c r="AC74" s="211" t="s">
        <v>252</v>
      </c>
      <c r="AD74" s="211" t="s">
        <v>253</v>
      </c>
      <c r="AE74" s="211">
        <v>1</v>
      </c>
      <c r="AF74" s="211" t="s">
        <v>201</v>
      </c>
      <c r="AG74" s="211">
        <v>13</v>
      </c>
      <c r="AH74" s="211">
        <v>6170</v>
      </c>
      <c r="AI74" s="211">
        <v>6170</v>
      </c>
      <c r="AJ74" s="211">
        <v>513</v>
      </c>
      <c r="AK74" s="212">
        <v>9.0052406128699997E-2</v>
      </c>
      <c r="AL74" s="213">
        <v>0.83</v>
      </c>
      <c r="AM74" s="214">
        <f t="shared" si="5"/>
        <v>7.4743497086820987E-2</v>
      </c>
      <c r="AN74" s="214">
        <v>2.516394</v>
      </c>
      <c r="AO74" s="214">
        <v>8.5514999999999994E-2</v>
      </c>
      <c r="AP74" s="214">
        <f t="shared" si="6"/>
        <v>0.18808408760829382</v>
      </c>
      <c r="AQ74" s="214">
        <f t="shared" si="7"/>
        <v>6.391690153379496E-3</v>
      </c>
      <c r="AR74" s="213">
        <v>0.7</v>
      </c>
      <c r="AS74" s="213">
        <v>0.49</v>
      </c>
      <c r="AT74" s="214">
        <f t="shared" si="8"/>
        <v>0.13165886132580565</v>
      </c>
      <c r="AU74" s="214">
        <f t="shared" si="9"/>
        <v>3.1319281751559531E-3</v>
      </c>
    </row>
    <row r="75" spans="1:47" s="210" customFormat="1">
      <c r="A75" s="211">
        <v>51</v>
      </c>
      <c r="B75" s="211" t="s">
        <v>135</v>
      </c>
      <c r="C75" s="211" t="s">
        <v>135</v>
      </c>
      <c r="D75" s="211"/>
      <c r="E75" s="211" t="s">
        <v>53</v>
      </c>
      <c r="F75" s="211" t="s">
        <v>54</v>
      </c>
      <c r="G75" s="211" t="s">
        <v>55</v>
      </c>
      <c r="H75" s="211"/>
      <c r="I75" s="211" t="s">
        <v>136</v>
      </c>
      <c r="J75" s="211"/>
      <c r="K75" s="211">
        <v>0</v>
      </c>
      <c r="L75" s="211">
        <v>0</v>
      </c>
      <c r="M75" s="212">
        <v>0</v>
      </c>
      <c r="N75" s="212">
        <v>0</v>
      </c>
      <c r="O75" s="211"/>
      <c r="P75" s="211"/>
      <c r="Q75" s="211" t="s">
        <v>137</v>
      </c>
      <c r="R75" s="212">
        <v>71.83</v>
      </c>
      <c r="S75" s="212">
        <v>71.83</v>
      </c>
      <c r="T75" s="211"/>
      <c r="U75" s="211"/>
      <c r="V75" s="211"/>
      <c r="W75" s="211"/>
      <c r="X75" s="211"/>
      <c r="Y75" s="211"/>
      <c r="Z75" s="211"/>
      <c r="AA75" s="211" t="s">
        <v>63</v>
      </c>
      <c r="AB75" s="211" t="s">
        <v>164</v>
      </c>
      <c r="AC75" s="211" t="s">
        <v>252</v>
      </c>
      <c r="AD75" s="211" t="s">
        <v>253</v>
      </c>
      <c r="AE75" s="211">
        <v>1</v>
      </c>
      <c r="AF75" s="211" t="s">
        <v>179</v>
      </c>
      <c r="AG75" s="211">
        <v>7</v>
      </c>
      <c r="AH75" s="211">
        <v>2110</v>
      </c>
      <c r="AI75" s="211">
        <v>2110</v>
      </c>
      <c r="AJ75" s="211">
        <v>507</v>
      </c>
      <c r="AK75" s="212">
        <v>0.21209838686800001</v>
      </c>
      <c r="AL75" s="213">
        <v>1</v>
      </c>
      <c r="AM75" s="214">
        <f t="shared" si="5"/>
        <v>0.21209838686800001</v>
      </c>
      <c r="AN75" s="214">
        <v>6.8167299999999997</v>
      </c>
      <c r="AO75" s="214">
        <v>1.162037</v>
      </c>
      <c r="AP75" s="214">
        <f t="shared" si="6"/>
        <v>1.4458174367147016</v>
      </c>
      <c r="AQ75" s="214">
        <f t="shared" si="7"/>
        <v>0.24646617318093011</v>
      </c>
      <c r="AR75" s="213">
        <v>0.7</v>
      </c>
      <c r="AS75" s="213">
        <v>0.49</v>
      </c>
      <c r="AT75" s="214">
        <f t="shared" si="8"/>
        <v>1.0120722057002911</v>
      </c>
      <c r="AU75" s="214">
        <f t="shared" si="9"/>
        <v>0.12076842485865576</v>
      </c>
    </row>
    <row r="76" spans="1:47" s="210" customFormat="1">
      <c r="A76" s="211">
        <v>51</v>
      </c>
      <c r="B76" s="211" t="s">
        <v>135</v>
      </c>
      <c r="C76" s="211" t="s">
        <v>135</v>
      </c>
      <c r="D76" s="211"/>
      <c r="E76" s="211" t="s">
        <v>53</v>
      </c>
      <c r="F76" s="211" t="s">
        <v>54</v>
      </c>
      <c r="G76" s="211" t="s">
        <v>55</v>
      </c>
      <c r="H76" s="211"/>
      <c r="I76" s="211" t="s">
        <v>136</v>
      </c>
      <c r="J76" s="211"/>
      <c r="K76" s="211">
        <v>0</v>
      </c>
      <c r="L76" s="211">
        <v>0</v>
      </c>
      <c r="M76" s="212">
        <v>0</v>
      </c>
      <c r="N76" s="212">
        <v>0</v>
      </c>
      <c r="O76" s="211"/>
      <c r="P76" s="211"/>
      <c r="Q76" s="211" t="s">
        <v>137</v>
      </c>
      <c r="R76" s="212">
        <v>71.83</v>
      </c>
      <c r="S76" s="212">
        <v>71.83</v>
      </c>
      <c r="T76" s="211"/>
      <c r="U76" s="211"/>
      <c r="V76" s="211"/>
      <c r="W76" s="211"/>
      <c r="X76" s="211"/>
      <c r="Y76" s="211"/>
      <c r="Z76" s="211"/>
      <c r="AA76" s="211" t="s">
        <v>63</v>
      </c>
      <c r="AB76" s="211" t="s">
        <v>164</v>
      </c>
      <c r="AC76" s="211" t="s">
        <v>252</v>
      </c>
      <c r="AD76" s="211" t="s">
        <v>253</v>
      </c>
      <c r="AE76" s="211">
        <v>1</v>
      </c>
      <c r="AF76" s="211" t="s">
        <v>201</v>
      </c>
      <c r="AG76" s="211">
        <v>13</v>
      </c>
      <c r="AH76" s="211">
        <v>6170</v>
      </c>
      <c r="AI76" s="211">
        <v>6170</v>
      </c>
      <c r="AJ76" s="211">
        <v>513</v>
      </c>
      <c r="AK76" s="212">
        <v>1.5543199000900001</v>
      </c>
      <c r="AL76" s="213">
        <v>0.83</v>
      </c>
      <c r="AM76" s="214">
        <f t="shared" si="5"/>
        <v>1.2900855170747001</v>
      </c>
      <c r="AN76" s="214">
        <v>2.516394</v>
      </c>
      <c r="AO76" s="214">
        <v>8.5514999999999994E-2</v>
      </c>
      <c r="AP76" s="214">
        <f t="shared" si="6"/>
        <v>3.246363454653673</v>
      </c>
      <c r="AQ76" s="214">
        <f t="shared" si="7"/>
        <v>0.11032166299264297</v>
      </c>
      <c r="AR76" s="213">
        <v>0.7</v>
      </c>
      <c r="AS76" s="213">
        <v>0.49</v>
      </c>
      <c r="AT76" s="214">
        <f t="shared" si="8"/>
        <v>2.272454418257571</v>
      </c>
      <c r="AU76" s="214">
        <f t="shared" si="9"/>
        <v>5.4057614866395057E-2</v>
      </c>
    </row>
    <row r="77" spans="1:47" s="210" customFormat="1">
      <c r="A77" s="211">
        <v>51</v>
      </c>
      <c r="B77" s="211" t="s">
        <v>135</v>
      </c>
      <c r="C77" s="211" t="s">
        <v>135</v>
      </c>
      <c r="D77" s="211"/>
      <c r="E77" s="211" t="s">
        <v>53</v>
      </c>
      <c r="F77" s="211" t="s">
        <v>54</v>
      </c>
      <c r="G77" s="211" t="s">
        <v>55</v>
      </c>
      <c r="H77" s="211"/>
      <c r="I77" s="211" t="s">
        <v>136</v>
      </c>
      <c r="J77" s="211"/>
      <c r="K77" s="211">
        <v>0</v>
      </c>
      <c r="L77" s="211">
        <v>0</v>
      </c>
      <c r="M77" s="212">
        <v>0</v>
      </c>
      <c r="N77" s="212">
        <v>0</v>
      </c>
      <c r="O77" s="211"/>
      <c r="P77" s="211"/>
      <c r="Q77" s="211" t="s">
        <v>137</v>
      </c>
      <c r="R77" s="212">
        <v>71.83</v>
      </c>
      <c r="S77" s="212">
        <v>71.83</v>
      </c>
      <c r="T77" s="211"/>
      <c r="U77" s="211"/>
      <c r="V77" s="211"/>
      <c r="W77" s="211"/>
      <c r="X77" s="211"/>
      <c r="Y77" s="211"/>
      <c r="Z77" s="211"/>
      <c r="AA77" s="211" t="s">
        <v>63</v>
      </c>
      <c r="AB77" s="211" t="s">
        <v>164</v>
      </c>
      <c r="AC77" s="211" t="s">
        <v>252</v>
      </c>
      <c r="AD77" s="211" t="s">
        <v>187</v>
      </c>
      <c r="AE77" s="211">
        <v>4</v>
      </c>
      <c r="AF77" s="211" t="s">
        <v>201</v>
      </c>
      <c r="AG77" s="211">
        <v>13</v>
      </c>
      <c r="AH77" s="211">
        <v>6170</v>
      </c>
      <c r="AI77" s="211">
        <v>6170</v>
      </c>
      <c r="AJ77" s="211">
        <v>573</v>
      </c>
      <c r="AK77" s="212">
        <v>1.9444957978E-3</v>
      </c>
      <c r="AL77" s="213">
        <v>0.83</v>
      </c>
      <c r="AM77" s="214">
        <f t="shared" si="5"/>
        <v>1.6139315121739999E-3</v>
      </c>
      <c r="AN77" s="214">
        <v>2.0699999999999998</v>
      </c>
      <c r="AO77" s="214">
        <v>0.08</v>
      </c>
      <c r="AP77" s="214">
        <f t="shared" si="6"/>
        <v>3.3408382302001797E-3</v>
      </c>
      <c r="AQ77" s="214">
        <f t="shared" si="7"/>
        <v>1.2911452097392001E-4</v>
      </c>
      <c r="AR77" s="213">
        <v>0.99</v>
      </c>
      <c r="AS77" s="213">
        <v>0.98</v>
      </c>
      <c r="AT77" s="214">
        <f t="shared" si="8"/>
        <v>3.3074298478981781E-3</v>
      </c>
      <c r="AU77" s="214">
        <f t="shared" si="9"/>
        <v>1.2653223055444161E-4</v>
      </c>
    </row>
    <row r="78" spans="1:47" s="210" customFormat="1">
      <c r="A78" s="211">
        <v>51</v>
      </c>
      <c r="B78" s="211" t="s">
        <v>135</v>
      </c>
      <c r="C78" s="211" t="s">
        <v>135</v>
      </c>
      <c r="D78" s="211"/>
      <c r="E78" s="211" t="s">
        <v>53</v>
      </c>
      <c r="F78" s="211" t="s">
        <v>54</v>
      </c>
      <c r="G78" s="211" t="s">
        <v>55</v>
      </c>
      <c r="H78" s="211"/>
      <c r="I78" s="211" t="s">
        <v>136</v>
      </c>
      <c r="J78" s="211"/>
      <c r="K78" s="211">
        <v>0</v>
      </c>
      <c r="L78" s="211">
        <v>0</v>
      </c>
      <c r="M78" s="212">
        <v>0</v>
      </c>
      <c r="N78" s="212">
        <v>0</v>
      </c>
      <c r="O78" s="211"/>
      <c r="P78" s="211"/>
      <c r="Q78" s="211" t="s">
        <v>137</v>
      </c>
      <c r="R78" s="212">
        <v>71.83</v>
      </c>
      <c r="S78" s="212">
        <v>71.83</v>
      </c>
      <c r="T78" s="211"/>
      <c r="U78" s="211"/>
      <c r="V78" s="211"/>
      <c r="W78" s="211"/>
      <c r="X78" s="211"/>
      <c r="Y78" s="211"/>
      <c r="Z78" s="211"/>
      <c r="AA78" s="211" t="s">
        <v>63</v>
      </c>
      <c r="AB78" s="211" t="s">
        <v>164</v>
      </c>
      <c r="AC78" s="211" t="s">
        <v>252</v>
      </c>
      <c r="AD78" s="211" t="s">
        <v>253</v>
      </c>
      <c r="AE78" s="211">
        <v>1</v>
      </c>
      <c r="AF78" s="211" t="s">
        <v>201</v>
      </c>
      <c r="AG78" s="211">
        <v>13</v>
      </c>
      <c r="AH78" s="211">
        <v>6430</v>
      </c>
      <c r="AI78" s="211">
        <v>2120</v>
      </c>
      <c r="AJ78" s="211">
        <v>513</v>
      </c>
      <c r="AK78" s="212">
        <v>0.50729865646600003</v>
      </c>
      <c r="AL78" s="213">
        <v>0.83</v>
      </c>
      <c r="AM78" s="214">
        <f t="shared" si="5"/>
        <v>0.42105788486678003</v>
      </c>
      <c r="AN78" s="214">
        <v>2.516394</v>
      </c>
      <c r="AO78" s="214">
        <v>8.5514999999999994E-2</v>
      </c>
      <c r="AP78" s="214">
        <f t="shared" si="6"/>
        <v>1.0595475351314561</v>
      </c>
      <c r="AQ78" s="214">
        <f t="shared" si="7"/>
        <v>3.6006765024382693E-2</v>
      </c>
      <c r="AR78" s="213">
        <v>0.7</v>
      </c>
      <c r="AS78" s="213">
        <v>0.49</v>
      </c>
      <c r="AT78" s="214">
        <f t="shared" si="8"/>
        <v>0.74168327459201921</v>
      </c>
      <c r="AU78" s="214">
        <f t="shared" si="9"/>
        <v>1.7643314861947521E-2</v>
      </c>
    </row>
    <row r="79" spans="1:47" s="210" customFormat="1">
      <c r="A79" s="211">
        <v>51</v>
      </c>
      <c r="B79" s="211" t="s">
        <v>135</v>
      </c>
      <c r="C79" s="211" t="s">
        <v>135</v>
      </c>
      <c r="D79" s="211"/>
      <c r="E79" s="211" t="s">
        <v>53</v>
      </c>
      <c r="F79" s="211" t="s">
        <v>54</v>
      </c>
      <c r="G79" s="211" t="s">
        <v>55</v>
      </c>
      <c r="H79" s="211"/>
      <c r="I79" s="211" t="s">
        <v>136</v>
      </c>
      <c r="J79" s="211"/>
      <c r="K79" s="211">
        <v>0</v>
      </c>
      <c r="L79" s="211">
        <v>0</v>
      </c>
      <c r="M79" s="212">
        <v>0</v>
      </c>
      <c r="N79" s="212">
        <v>0</v>
      </c>
      <c r="O79" s="211"/>
      <c r="P79" s="211"/>
      <c r="Q79" s="211" t="s">
        <v>137</v>
      </c>
      <c r="R79" s="212">
        <v>71.83</v>
      </c>
      <c r="S79" s="212">
        <v>71.83</v>
      </c>
      <c r="T79" s="211"/>
      <c r="U79" s="211"/>
      <c r="V79" s="211"/>
      <c r="W79" s="211"/>
      <c r="X79" s="211"/>
      <c r="Y79" s="211"/>
      <c r="Z79" s="211"/>
      <c r="AA79" s="211" t="s">
        <v>63</v>
      </c>
      <c r="AB79" s="211" t="s">
        <v>164</v>
      </c>
      <c r="AC79" s="211" t="s">
        <v>252</v>
      </c>
      <c r="AD79" s="211" t="s">
        <v>187</v>
      </c>
      <c r="AE79" s="211">
        <v>4</v>
      </c>
      <c r="AF79" s="211" t="s">
        <v>201</v>
      </c>
      <c r="AG79" s="211">
        <v>13</v>
      </c>
      <c r="AH79" s="211">
        <v>6430</v>
      </c>
      <c r="AI79" s="211">
        <v>2120</v>
      </c>
      <c r="AJ79" s="211">
        <v>573</v>
      </c>
      <c r="AK79" s="212">
        <v>5.4591935665700003E-2</v>
      </c>
      <c r="AL79" s="213">
        <v>0.83</v>
      </c>
      <c r="AM79" s="214">
        <f t="shared" si="5"/>
        <v>4.5311306602531E-2</v>
      </c>
      <c r="AN79" s="214">
        <v>2.0699999999999998</v>
      </c>
      <c r="AO79" s="214">
        <v>0.08</v>
      </c>
      <c r="AP79" s="214">
        <f t="shared" si="6"/>
        <v>9.3794404667239165E-2</v>
      </c>
      <c r="AQ79" s="214">
        <f t="shared" si="7"/>
        <v>3.62490452820248E-3</v>
      </c>
      <c r="AR79" s="213">
        <v>0.99</v>
      </c>
      <c r="AS79" s="213">
        <v>0.98</v>
      </c>
      <c r="AT79" s="214">
        <f t="shared" si="8"/>
        <v>9.2856460620566766E-2</v>
      </c>
      <c r="AU79" s="214">
        <f t="shared" si="9"/>
        <v>3.5524064376384304E-3</v>
      </c>
    </row>
    <row r="80" spans="1:47" s="210" customFormat="1">
      <c r="A80" s="211">
        <v>51</v>
      </c>
      <c r="B80" s="211" t="s">
        <v>135</v>
      </c>
      <c r="C80" s="211" t="s">
        <v>135</v>
      </c>
      <c r="D80" s="211"/>
      <c r="E80" s="211" t="s">
        <v>53</v>
      </c>
      <c r="F80" s="211" t="s">
        <v>54</v>
      </c>
      <c r="G80" s="211" t="s">
        <v>55</v>
      </c>
      <c r="H80" s="211"/>
      <c r="I80" s="211" t="s">
        <v>136</v>
      </c>
      <c r="J80" s="211"/>
      <c r="K80" s="211">
        <v>0</v>
      </c>
      <c r="L80" s="211">
        <v>0</v>
      </c>
      <c r="M80" s="212">
        <v>0</v>
      </c>
      <c r="N80" s="212">
        <v>0</v>
      </c>
      <c r="O80" s="211"/>
      <c r="P80" s="211"/>
      <c r="Q80" s="211" t="s">
        <v>137</v>
      </c>
      <c r="R80" s="212">
        <v>71.83</v>
      </c>
      <c r="S80" s="212">
        <v>71.83</v>
      </c>
      <c r="T80" s="211"/>
      <c r="U80" s="211"/>
      <c r="V80" s="211"/>
      <c r="W80" s="211"/>
      <c r="X80" s="211"/>
      <c r="Y80" s="211"/>
      <c r="Z80" s="211"/>
      <c r="AA80" s="211" t="s">
        <v>63</v>
      </c>
      <c r="AB80" s="211" t="s">
        <v>164</v>
      </c>
      <c r="AC80" s="211" t="s">
        <v>252</v>
      </c>
      <c r="AD80" s="211" t="s">
        <v>253</v>
      </c>
      <c r="AE80" s="211">
        <v>1</v>
      </c>
      <c r="AF80" s="211" t="s">
        <v>179</v>
      </c>
      <c r="AG80" s="211">
        <v>7</v>
      </c>
      <c r="AH80" s="211">
        <v>2110</v>
      </c>
      <c r="AI80" s="211">
        <v>2110</v>
      </c>
      <c r="AJ80" s="211">
        <v>507</v>
      </c>
      <c r="AK80" s="212">
        <v>0.34127732691099999</v>
      </c>
      <c r="AL80" s="213">
        <v>1</v>
      </c>
      <c r="AM80" s="214">
        <f t="shared" si="5"/>
        <v>0.34127732691099999</v>
      </c>
      <c r="AN80" s="214">
        <v>6.8167299999999997</v>
      </c>
      <c r="AO80" s="214">
        <v>1.162037</v>
      </c>
      <c r="AP80" s="214">
        <f t="shared" si="6"/>
        <v>2.3263953926740211</v>
      </c>
      <c r="AQ80" s="214">
        <f t="shared" si="7"/>
        <v>0.39657688113167772</v>
      </c>
      <c r="AR80" s="213">
        <v>0.7</v>
      </c>
      <c r="AS80" s="213">
        <v>0.49</v>
      </c>
      <c r="AT80" s="214">
        <f t="shared" si="8"/>
        <v>1.6284767748718147</v>
      </c>
      <c r="AU80" s="214">
        <f t="shared" si="9"/>
        <v>0.19432267175452209</v>
      </c>
    </row>
    <row r="81" spans="1:47" s="210" customFormat="1">
      <c r="A81" s="211">
        <v>51</v>
      </c>
      <c r="B81" s="211" t="s">
        <v>135</v>
      </c>
      <c r="C81" s="211" t="s">
        <v>135</v>
      </c>
      <c r="D81" s="211"/>
      <c r="E81" s="211" t="s">
        <v>53</v>
      </c>
      <c r="F81" s="211" t="s">
        <v>54</v>
      </c>
      <c r="G81" s="211" t="s">
        <v>55</v>
      </c>
      <c r="H81" s="211"/>
      <c r="I81" s="211" t="s">
        <v>136</v>
      </c>
      <c r="J81" s="211"/>
      <c r="K81" s="211">
        <v>0</v>
      </c>
      <c r="L81" s="211">
        <v>0</v>
      </c>
      <c r="M81" s="212">
        <v>0</v>
      </c>
      <c r="N81" s="212">
        <v>0</v>
      </c>
      <c r="O81" s="211"/>
      <c r="P81" s="211"/>
      <c r="Q81" s="211" t="s">
        <v>137</v>
      </c>
      <c r="R81" s="212">
        <v>71.83</v>
      </c>
      <c r="S81" s="212">
        <v>71.83</v>
      </c>
      <c r="T81" s="211"/>
      <c r="U81" s="211"/>
      <c r="V81" s="211"/>
      <c r="W81" s="211"/>
      <c r="X81" s="211"/>
      <c r="Y81" s="211"/>
      <c r="Z81" s="211"/>
      <c r="AA81" s="211" t="s">
        <v>63</v>
      </c>
      <c r="AB81" s="211" t="s">
        <v>164</v>
      </c>
      <c r="AC81" s="211" t="s">
        <v>252</v>
      </c>
      <c r="AD81" s="211" t="s">
        <v>187</v>
      </c>
      <c r="AE81" s="211">
        <v>4</v>
      </c>
      <c r="AF81" s="211" t="s">
        <v>202</v>
      </c>
      <c r="AG81" s="211">
        <v>12</v>
      </c>
      <c r="AH81" s="211">
        <v>5100</v>
      </c>
      <c r="AI81" s="211">
        <v>5100</v>
      </c>
      <c r="AJ81" s="211">
        <v>572</v>
      </c>
      <c r="AK81" s="212">
        <v>1.36441917965E-2</v>
      </c>
      <c r="AL81" s="213">
        <v>0</v>
      </c>
      <c r="AM81" s="214">
        <f t="shared" si="5"/>
        <v>0</v>
      </c>
      <c r="AN81" s="214">
        <v>0</v>
      </c>
      <c r="AO81" s="214">
        <v>0</v>
      </c>
      <c r="AP81" s="214">
        <f t="shared" si="6"/>
        <v>0</v>
      </c>
      <c r="AQ81" s="214">
        <f t="shared" si="7"/>
        <v>0</v>
      </c>
      <c r="AR81" s="213">
        <v>0.99</v>
      </c>
      <c r="AS81" s="213">
        <v>0.98</v>
      </c>
      <c r="AT81" s="214">
        <f t="shared" si="8"/>
        <v>0</v>
      </c>
      <c r="AU81" s="214">
        <f t="shared" si="9"/>
        <v>0</v>
      </c>
    </row>
    <row r="82" spans="1:47" s="210" customFormat="1">
      <c r="A82" s="211">
        <v>51</v>
      </c>
      <c r="B82" s="211" t="s">
        <v>135</v>
      </c>
      <c r="C82" s="211" t="s">
        <v>135</v>
      </c>
      <c r="D82" s="211"/>
      <c r="E82" s="211" t="s">
        <v>53</v>
      </c>
      <c r="F82" s="211" t="s">
        <v>54</v>
      </c>
      <c r="G82" s="211" t="s">
        <v>55</v>
      </c>
      <c r="H82" s="211"/>
      <c r="I82" s="211" t="s">
        <v>136</v>
      </c>
      <c r="J82" s="211"/>
      <c r="K82" s="211">
        <v>0</v>
      </c>
      <c r="L82" s="211">
        <v>0</v>
      </c>
      <c r="M82" s="212">
        <v>0</v>
      </c>
      <c r="N82" s="212">
        <v>0</v>
      </c>
      <c r="O82" s="211"/>
      <c r="P82" s="211"/>
      <c r="Q82" s="211" t="s">
        <v>137</v>
      </c>
      <c r="R82" s="212">
        <v>71.83</v>
      </c>
      <c r="S82" s="212">
        <v>71.83</v>
      </c>
      <c r="T82" s="211"/>
      <c r="U82" s="211"/>
      <c r="V82" s="211"/>
      <c r="W82" s="211"/>
      <c r="X82" s="211"/>
      <c r="Y82" s="211"/>
      <c r="Z82" s="211"/>
      <c r="AA82" s="211" t="s">
        <v>63</v>
      </c>
      <c r="AB82" s="211" t="s">
        <v>164</v>
      </c>
      <c r="AC82" s="211" t="s">
        <v>252</v>
      </c>
      <c r="AD82" s="211" t="s">
        <v>187</v>
      </c>
      <c r="AE82" s="211">
        <v>4</v>
      </c>
      <c r="AF82" s="211" t="s">
        <v>201</v>
      </c>
      <c r="AG82" s="211">
        <v>13</v>
      </c>
      <c r="AH82" s="211">
        <v>6410</v>
      </c>
      <c r="AI82" s="211">
        <v>2120</v>
      </c>
      <c r="AJ82" s="211">
        <v>573</v>
      </c>
      <c r="AK82" s="212">
        <v>1.96214326571</v>
      </c>
      <c r="AL82" s="213">
        <v>0.83</v>
      </c>
      <c r="AM82" s="214">
        <f t="shared" si="5"/>
        <v>1.6285789105392998</v>
      </c>
      <c r="AN82" s="214">
        <v>2.0699999999999998</v>
      </c>
      <c r="AO82" s="214">
        <v>0.08</v>
      </c>
      <c r="AP82" s="214">
        <f t="shared" si="6"/>
        <v>3.3711583448163505</v>
      </c>
      <c r="AQ82" s="214">
        <f t="shared" si="7"/>
        <v>0.13028631284314399</v>
      </c>
      <c r="AR82" s="213">
        <v>0.99</v>
      </c>
      <c r="AS82" s="213">
        <v>0.98</v>
      </c>
      <c r="AT82" s="214">
        <f t="shared" si="8"/>
        <v>3.3374467613681871</v>
      </c>
      <c r="AU82" s="214">
        <f t="shared" si="9"/>
        <v>0.12768058658628109</v>
      </c>
    </row>
    <row r="83" spans="1:47" s="210" customFormat="1">
      <c r="A83" s="211">
        <v>51</v>
      </c>
      <c r="B83" s="211" t="s">
        <v>135</v>
      </c>
      <c r="C83" s="211" t="s">
        <v>135</v>
      </c>
      <c r="D83" s="211"/>
      <c r="E83" s="211" t="s">
        <v>53</v>
      </c>
      <c r="F83" s="211" t="s">
        <v>54</v>
      </c>
      <c r="G83" s="211" t="s">
        <v>55</v>
      </c>
      <c r="H83" s="211"/>
      <c r="I83" s="211" t="s">
        <v>136</v>
      </c>
      <c r="J83" s="211"/>
      <c r="K83" s="211">
        <v>0</v>
      </c>
      <c r="L83" s="211">
        <v>0</v>
      </c>
      <c r="M83" s="212">
        <v>0</v>
      </c>
      <c r="N83" s="212">
        <v>0</v>
      </c>
      <c r="O83" s="211"/>
      <c r="P83" s="211"/>
      <c r="Q83" s="211" t="s">
        <v>137</v>
      </c>
      <c r="R83" s="212">
        <v>71.83</v>
      </c>
      <c r="S83" s="212">
        <v>71.83</v>
      </c>
      <c r="T83" s="211"/>
      <c r="U83" s="211"/>
      <c r="V83" s="211"/>
      <c r="W83" s="211"/>
      <c r="X83" s="211"/>
      <c r="Y83" s="211"/>
      <c r="Z83" s="211"/>
      <c r="AA83" s="211" t="s">
        <v>63</v>
      </c>
      <c r="AB83" s="211" t="s">
        <v>164</v>
      </c>
      <c r="AC83" s="211" t="s">
        <v>252</v>
      </c>
      <c r="AD83" s="211" t="s">
        <v>187</v>
      </c>
      <c r="AE83" s="211">
        <v>4</v>
      </c>
      <c r="AF83" s="211" t="s">
        <v>171</v>
      </c>
      <c r="AG83" s="211">
        <v>10</v>
      </c>
      <c r="AH83" s="211">
        <v>3100</v>
      </c>
      <c r="AI83" s="211">
        <v>2610</v>
      </c>
      <c r="AJ83" s="211">
        <v>570</v>
      </c>
      <c r="AK83" s="212">
        <v>2.5986623508000002</v>
      </c>
      <c r="AL83" s="213">
        <v>1</v>
      </c>
      <c r="AM83" s="214">
        <f t="shared" si="5"/>
        <v>2.5986623508000002</v>
      </c>
      <c r="AN83" s="214">
        <v>4.29</v>
      </c>
      <c r="AO83" s="214">
        <v>0.16</v>
      </c>
      <c r="AP83" s="214">
        <f t="shared" si="6"/>
        <v>11.148261484932</v>
      </c>
      <c r="AQ83" s="214">
        <f t="shared" si="7"/>
        <v>0.41578597612800006</v>
      </c>
      <c r="AR83" s="213">
        <v>0.99</v>
      </c>
      <c r="AS83" s="213">
        <v>0.98</v>
      </c>
      <c r="AT83" s="214">
        <f t="shared" si="8"/>
        <v>11.03677887008268</v>
      </c>
      <c r="AU83" s="214">
        <f t="shared" si="9"/>
        <v>0.40747025660544006</v>
      </c>
    </row>
    <row r="84" spans="1:47" s="210" customFormat="1">
      <c r="A84" s="211">
        <v>51</v>
      </c>
      <c r="B84" s="211" t="s">
        <v>135</v>
      </c>
      <c r="C84" s="211" t="s">
        <v>135</v>
      </c>
      <c r="D84" s="211"/>
      <c r="E84" s="211" t="s">
        <v>53</v>
      </c>
      <c r="F84" s="211" t="s">
        <v>54</v>
      </c>
      <c r="G84" s="211" t="s">
        <v>55</v>
      </c>
      <c r="H84" s="211"/>
      <c r="I84" s="211" t="s">
        <v>136</v>
      </c>
      <c r="J84" s="211"/>
      <c r="K84" s="211">
        <v>0</v>
      </c>
      <c r="L84" s="211">
        <v>0</v>
      </c>
      <c r="M84" s="212">
        <v>0</v>
      </c>
      <c r="N84" s="212">
        <v>0</v>
      </c>
      <c r="O84" s="211"/>
      <c r="P84" s="211"/>
      <c r="Q84" s="211" t="s">
        <v>137</v>
      </c>
      <c r="R84" s="212">
        <v>71.83</v>
      </c>
      <c r="S84" s="212">
        <v>71.83</v>
      </c>
      <c r="T84" s="211"/>
      <c r="U84" s="211"/>
      <c r="V84" s="211"/>
      <c r="W84" s="211"/>
      <c r="X84" s="211"/>
      <c r="Y84" s="211"/>
      <c r="Z84" s="211"/>
      <c r="AA84" s="211" t="s">
        <v>63</v>
      </c>
      <c r="AB84" s="211" t="s">
        <v>164</v>
      </c>
      <c r="AC84" s="211" t="s">
        <v>252</v>
      </c>
      <c r="AD84" s="211" t="s">
        <v>187</v>
      </c>
      <c r="AE84" s="211">
        <v>4</v>
      </c>
      <c r="AF84" s="211" t="s">
        <v>201</v>
      </c>
      <c r="AG84" s="211">
        <v>13</v>
      </c>
      <c r="AH84" s="211">
        <v>6181</v>
      </c>
      <c r="AI84" s="211">
        <v>6181</v>
      </c>
      <c r="AJ84" s="211">
        <v>573</v>
      </c>
      <c r="AK84" s="212">
        <v>1.1637631993000001E-2</v>
      </c>
      <c r="AL84" s="213">
        <v>0.83</v>
      </c>
      <c r="AM84" s="214">
        <f t="shared" si="5"/>
        <v>9.6592345541900004E-3</v>
      </c>
      <c r="AN84" s="214">
        <v>2.0699999999999998</v>
      </c>
      <c r="AO84" s="214">
        <v>0.08</v>
      </c>
      <c r="AP84" s="214">
        <f t="shared" si="6"/>
        <v>1.9994615527173298E-2</v>
      </c>
      <c r="AQ84" s="214">
        <f t="shared" si="7"/>
        <v>7.7273876433520009E-4</v>
      </c>
      <c r="AR84" s="213">
        <v>0.99</v>
      </c>
      <c r="AS84" s="213">
        <v>0.98</v>
      </c>
      <c r="AT84" s="214">
        <f t="shared" si="8"/>
        <v>1.9794669371901566E-2</v>
      </c>
      <c r="AU84" s="214">
        <f t="shared" si="9"/>
        <v>7.5728398904849608E-4</v>
      </c>
    </row>
    <row r="85" spans="1:47" s="210" customFormat="1">
      <c r="A85" s="211">
        <v>51</v>
      </c>
      <c r="B85" s="211" t="s">
        <v>135</v>
      </c>
      <c r="C85" s="211" t="s">
        <v>135</v>
      </c>
      <c r="D85" s="211"/>
      <c r="E85" s="211" t="s">
        <v>53</v>
      </c>
      <c r="F85" s="211" t="s">
        <v>54</v>
      </c>
      <c r="G85" s="211" t="s">
        <v>55</v>
      </c>
      <c r="H85" s="211"/>
      <c r="I85" s="211" t="s">
        <v>136</v>
      </c>
      <c r="J85" s="211"/>
      <c r="K85" s="211">
        <v>0</v>
      </c>
      <c r="L85" s="211">
        <v>0</v>
      </c>
      <c r="M85" s="212">
        <v>0</v>
      </c>
      <c r="N85" s="212">
        <v>0</v>
      </c>
      <c r="O85" s="211"/>
      <c r="P85" s="211"/>
      <c r="Q85" s="211" t="s">
        <v>137</v>
      </c>
      <c r="R85" s="212">
        <v>71.83</v>
      </c>
      <c r="S85" s="212">
        <v>71.83</v>
      </c>
      <c r="T85" s="211"/>
      <c r="U85" s="211"/>
      <c r="V85" s="211"/>
      <c r="W85" s="211"/>
      <c r="X85" s="211"/>
      <c r="Y85" s="211"/>
      <c r="Z85" s="211"/>
      <c r="AA85" s="211" t="s">
        <v>63</v>
      </c>
      <c r="AB85" s="211" t="s">
        <v>164</v>
      </c>
      <c r="AC85" s="211" t="s">
        <v>252</v>
      </c>
      <c r="AD85" s="211" t="s">
        <v>187</v>
      </c>
      <c r="AE85" s="211">
        <v>4</v>
      </c>
      <c r="AF85" s="211" t="s">
        <v>201</v>
      </c>
      <c r="AG85" s="211">
        <v>13</v>
      </c>
      <c r="AH85" s="211">
        <v>6170</v>
      </c>
      <c r="AI85" s="211">
        <v>6170</v>
      </c>
      <c r="AJ85" s="211">
        <v>573</v>
      </c>
      <c r="AK85" s="212">
        <v>4.0232109524599997E-2</v>
      </c>
      <c r="AL85" s="213">
        <v>0.83</v>
      </c>
      <c r="AM85" s="214">
        <f t="shared" si="5"/>
        <v>3.3392650905417993E-2</v>
      </c>
      <c r="AN85" s="214">
        <v>2.0699999999999998</v>
      </c>
      <c r="AO85" s="214">
        <v>0.08</v>
      </c>
      <c r="AP85" s="214">
        <f t="shared" si="6"/>
        <v>6.9122787374215247E-2</v>
      </c>
      <c r="AQ85" s="214">
        <f t="shared" si="7"/>
        <v>2.6714120724334396E-3</v>
      </c>
      <c r="AR85" s="213">
        <v>0.99</v>
      </c>
      <c r="AS85" s="213">
        <v>0.98</v>
      </c>
      <c r="AT85" s="214">
        <f t="shared" si="8"/>
        <v>6.8431559500473096E-2</v>
      </c>
      <c r="AU85" s="214">
        <f t="shared" si="9"/>
        <v>2.617983830984771E-3</v>
      </c>
    </row>
    <row r="86" spans="1:47" s="210" customFormat="1">
      <c r="A86" s="211">
        <v>51</v>
      </c>
      <c r="B86" s="211" t="s">
        <v>135</v>
      </c>
      <c r="C86" s="211" t="s">
        <v>135</v>
      </c>
      <c r="D86" s="211"/>
      <c r="E86" s="211" t="s">
        <v>53</v>
      </c>
      <c r="F86" s="211" t="s">
        <v>54</v>
      </c>
      <c r="G86" s="211" t="s">
        <v>55</v>
      </c>
      <c r="H86" s="211"/>
      <c r="I86" s="211" t="s">
        <v>136</v>
      </c>
      <c r="J86" s="211"/>
      <c r="K86" s="211">
        <v>0</v>
      </c>
      <c r="L86" s="211">
        <v>0</v>
      </c>
      <c r="M86" s="212">
        <v>0</v>
      </c>
      <c r="N86" s="212">
        <v>0</v>
      </c>
      <c r="O86" s="211"/>
      <c r="P86" s="211"/>
      <c r="Q86" s="211" t="s">
        <v>137</v>
      </c>
      <c r="R86" s="212">
        <v>71.83</v>
      </c>
      <c r="S86" s="212">
        <v>71.83</v>
      </c>
      <c r="T86" s="211"/>
      <c r="U86" s="211"/>
      <c r="V86" s="211"/>
      <c r="W86" s="211"/>
      <c r="X86" s="211"/>
      <c r="Y86" s="211"/>
      <c r="Z86" s="211"/>
      <c r="AA86" s="211" t="s">
        <v>63</v>
      </c>
      <c r="AB86" s="211" t="s">
        <v>164</v>
      </c>
      <c r="AC86" s="211" t="s">
        <v>252</v>
      </c>
      <c r="AD86" s="211" t="s">
        <v>187</v>
      </c>
      <c r="AE86" s="211">
        <v>4</v>
      </c>
      <c r="AF86" s="211" t="s">
        <v>171</v>
      </c>
      <c r="AG86" s="211">
        <v>10</v>
      </c>
      <c r="AH86" s="211">
        <v>3100</v>
      </c>
      <c r="AI86" s="211">
        <v>2610</v>
      </c>
      <c r="AJ86" s="211">
        <v>570</v>
      </c>
      <c r="AK86" s="212">
        <v>1.62778590639</v>
      </c>
      <c r="AL86" s="213">
        <v>1</v>
      </c>
      <c r="AM86" s="214">
        <f t="shared" si="5"/>
        <v>1.62778590639</v>
      </c>
      <c r="AN86" s="214">
        <v>4.29</v>
      </c>
      <c r="AO86" s="214">
        <v>0.16</v>
      </c>
      <c r="AP86" s="214">
        <f t="shared" si="6"/>
        <v>6.9832015384131001</v>
      </c>
      <c r="AQ86" s="214">
        <f t="shared" si="7"/>
        <v>0.26044574502239998</v>
      </c>
      <c r="AR86" s="213">
        <v>0.99</v>
      </c>
      <c r="AS86" s="213">
        <v>0.98</v>
      </c>
      <c r="AT86" s="214">
        <f t="shared" si="8"/>
        <v>6.9133695230289689</v>
      </c>
      <c r="AU86" s="214">
        <f t="shared" si="9"/>
        <v>0.25523683012195197</v>
      </c>
    </row>
    <row r="87" spans="1:47" s="210" customFormat="1">
      <c r="A87" s="211">
        <v>51</v>
      </c>
      <c r="B87" s="211" t="s">
        <v>135</v>
      </c>
      <c r="C87" s="211" t="s">
        <v>135</v>
      </c>
      <c r="D87" s="211"/>
      <c r="E87" s="211" t="s">
        <v>53</v>
      </c>
      <c r="F87" s="211" t="s">
        <v>54</v>
      </c>
      <c r="G87" s="211" t="s">
        <v>55</v>
      </c>
      <c r="H87" s="211"/>
      <c r="I87" s="211" t="s">
        <v>136</v>
      </c>
      <c r="J87" s="211"/>
      <c r="K87" s="211">
        <v>0</v>
      </c>
      <c r="L87" s="211">
        <v>0</v>
      </c>
      <c r="M87" s="212">
        <v>0</v>
      </c>
      <c r="N87" s="212">
        <v>0</v>
      </c>
      <c r="O87" s="211"/>
      <c r="P87" s="211"/>
      <c r="Q87" s="211" t="s">
        <v>137</v>
      </c>
      <c r="R87" s="212">
        <v>71.83</v>
      </c>
      <c r="S87" s="212">
        <v>71.83</v>
      </c>
      <c r="T87" s="211"/>
      <c r="U87" s="211"/>
      <c r="V87" s="211"/>
      <c r="W87" s="211"/>
      <c r="X87" s="211"/>
      <c r="Y87" s="211"/>
      <c r="Z87" s="211"/>
      <c r="AA87" s="211" t="s">
        <v>63</v>
      </c>
      <c r="AB87" s="211" t="s">
        <v>164</v>
      </c>
      <c r="AC87" s="211" t="s">
        <v>252</v>
      </c>
      <c r="AD87" s="211" t="s">
        <v>187</v>
      </c>
      <c r="AE87" s="211">
        <v>4</v>
      </c>
      <c r="AF87" s="211" t="s">
        <v>201</v>
      </c>
      <c r="AG87" s="211">
        <v>13</v>
      </c>
      <c r="AH87" s="211">
        <v>6170</v>
      </c>
      <c r="AI87" s="211">
        <v>6170</v>
      </c>
      <c r="AJ87" s="211">
        <v>573</v>
      </c>
      <c r="AK87" s="212">
        <v>0.54906272578799997</v>
      </c>
      <c r="AL87" s="213">
        <v>0.83</v>
      </c>
      <c r="AM87" s="214">
        <f t="shared" si="5"/>
        <v>0.45572206240403995</v>
      </c>
      <c r="AN87" s="214">
        <v>2.0699999999999998</v>
      </c>
      <c r="AO87" s="214">
        <v>0.08</v>
      </c>
      <c r="AP87" s="214">
        <f t="shared" si="6"/>
        <v>0.94334466917636262</v>
      </c>
      <c r="AQ87" s="214">
        <f t="shared" si="7"/>
        <v>3.6457764992323199E-2</v>
      </c>
      <c r="AR87" s="213">
        <v>0.99</v>
      </c>
      <c r="AS87" s="213">
        <v>0.98</v>
      </c>
      <c r="AT87" s="214">
        <f t="shared" si="8"/>
        <v>0.93391122248459901</v>
      </c>
      <c r="AU87" s="214">
        <f t="shared" si="9"/>
        <v>3.5728609692476737E-2</v>
      </c>
    </row>
    <row r="88" spans="1:47" s="210" customFormat="1">
      <c r="A88" s="211">
        <v>51</v>
      </c>
      <c r="B88" s="211" t="s">
        <v>135</v>
      </c>
      <c r="C88" s="211" t="s">
        <v>135</v>
      </c>
      <c r="D88" s="211"/>
      <c r="E88" s="211" t="s">
        <v>53</v>
      </c>
      <c r="F88" s="211" t="s">
        <v>54</v>
      </c>
      <c r="G88" s="211" t="s">
        <v>55</v>
      </c>
      <c r="H88" s="211"/>
      <c r="I88" s="211" t="s">
        <v>136</v>
      </c>
      <c r="J88" s="211"/>
      <c r="K88" s="211">
        <v>0</v>
      </c>
      <c r="L88" s="211">
        <v>0</v>
      </c>
      <c r="M88" s="212">
        <v>0</v>
      </c>
      <c r="N88" s="212">
        <v>0</v>
      </c>
      <c r="O88" s="211"/>
      <c r="P88" s="211"/>
      <c r="Q88" s="211" t="s">
        <v>137</v>
      </c>
      <c r="R88" s="212">
        <v>71.83</v>
      </c>
      <c r="S88" s="212">
        <v>71.83</v>
      </c>
      <c r="T88" s="211"/>
      <c r="U88" s="211"/>
      <c r="V88" s="211"/>
      <c r="W88" s="211"/>
      <c r="X88" s="211"/>
      <c r="Y88" s="211"/>
      <c r="Z88" s="211"/>
      <c r="AA88" s="211" t="s">
        <v>63</v>
      </c>
      <c r="AB88" s="211" t="s">
        <v>164</v>
      </c>
      <c r="AC88" s="211" t="s">
        <v>252</v>
      </c>
      <c r="AD88" s="211" t="s">
        <v>187</v>
      </c>
      <c r="AE88" s="211">
        <v>4</v>
      </c>
      <c r="AF88" s="211" t="s">
        <v>180</v>
      </c>
      <c r="AG88" s="211">
        <v>11</v>
      </c>
      <c r="AH88" s="211">
        <v>4200</v>
      </c>
      <c r="AI88" s="211">
        <v>4200</v>
      </c>
      <c r="AJ88" s="211">
        <v>571</v>
      </c>
      <c r="AK88" s="212">
        <v>0.18779874786799999</v>
      </c>
      <c r="AL88" s="213">
        <v>1</v>
      </c>
      <c r="AM88" s="214">
        <f t="shared" si="5"/>
        <v>0.18779874786799999</v>
      </c>
      <c r="AN88" s="214">
        <v>3.85</v>
      </c>
      <c r="AO88" s="214">
        <v>0.14000000000000001</v>
      </c>
      <c r="AP88" s="214">
        <f t="shared" si="6"/>
        <v>0.72302517929179999</v>
      </c>
      <c r="AQ88" s="214">
        <f t="shared" si="7"/>
        <v>2.629182470152E-2</v>
      </c>
      <c r="AR88" s="213">
        <v>0.99</v>
      </c>
      <c r="AS88" s="213">
        <v>0.98</v>
      </c>
      <c r="AT88" s="214">
        <f t="shared" si="8"/>
        <v>0.71579492749888196</v>
      </c>
      <c r="AU88" s="214">
        <f t="shared" si="9"/>
        <v>2.5765988207489599E-2</v>
      </c>
    </row>
    <row r="89" spans="1:47" s="210" customFormat="1">
      <c r="A89" s="211">
        <v>51</v>
      </c>
      <c r="B89" s="211" t="s">
        <v>135</v>
      </c>
      <c r="C89" s="211" t="s">
        <v>135</v>
      </c>
      <c r="D89" s="211"/>
      <c r="E89" s="211" t="s">
        <v>53</v>
      </c>
      <c r="F89" s="211" t="s">
        <v>54</v>
      </c>
      <c r="G89" s="211" t="s">
        <v>55</v>
      </c>
      <c r="H89" s="211"/>
      <c r="I89" s="211" t="s">
        <v>136</v>
      </c>
      <c r="J89" s="211"/>
      <c r="K89" s="211">
        <v>0</v>
      </c>
      <c r="L89" s="211">
        <v>0</v>
      </c>
      <c r="M89" s="212">
        <v>0</v>
      </c>
      <c r="N89" s="212">
        <v>0</v>
      </c>
      <c r="O89" s="211"/>
      <c r="P89" s="211"/>
      <c r="Q89" s="211" t="s">
        <v>137</v>
      </c>
      <c r="R89" s="212">
        <v>71.83</v>
      </c>
      <c r="S89" s="212">
        <v>71.83</v>
      </c>
      <c r="T89" s="211"/>
      <c r="U89" s="211"/>
      <c r="V89" s="211"/>
      <c r="W89" s="211"/>
      <c r="X89" s="211"/>
      <c r="Y89" s="211"/>
      <c r="Z89" s="211"/>
      <c r="AA89" s="211" t="s">
        <v>63</v>
      </c>
      <c r="AB89" s="211" t="s">
        <v>164</v>
      </c>
      <c r="AC89" s="211" t="s">
        <v>252</v>
      </c>
      <c r="AD89" s="211" t="s">
        <v>187</v>
      </c>
      <c r="AE89" s="211">
        <v>4</v>
      </c>
      <c r="AF89" s="211" t="s">
        <v>171</v>
      </c>
      <c r="AG89" s="211">
        <v>10</v>
      </c>
      <c r="AH89" s="211">
        <v>3200</v>
      </c>
      <c r="AI89" s="211">
        <v>3200</v>
      </c>
      <c r="AJ89" s="211">
        <v>570</v>
      </c>
      <c r="AK89" s="212">
        <v>0.28329462617099999</v>
      </c>
      <c r="AL89" s="213">
        <v>1</v>
      </c>
      <c r="AM89" s="214">
        <f t="shared" si="5"/>
        <v>0.28329462617099999</v>
      </c>
      <c r="AN89" s="214">
        <v>4.29</v>
      </c>
      <c r="AO89" s="214">
        <v>0.16</v>
      </c>
      <c r="AP89" s="214">
        <f t="shared" si="6"/>
        <v>1.2153339462735899</v>
      </c>
      <c r="AQ89" s="214">
        <f t="shared" si="7"/>
        <v>4.5327140187359997E-2</v>
      </c>
      <c r="AR89" s="213">
        <v>0.99</v>
      </c>
      <c r="AS89" s="213">
        <v>0.98</v>
      </c>
      <c r="AT89" s="214">
        <f t="shared" si="8"/>
        <v>1.2031806068108539</v>
      </c>
      <c r="AU89" s="214">
        <f t="shared" si="9"/>
        <v>4.4420597383612793E-2</v>
      </c>
    </row>
    <row r="90" spans="1:47" s="210" customFormat="1">
      <c r="A90" s="211">
        <v>51</v>
      </c>
      <c r="B90" s="211" t="s">
        <v>135</v>
      </c>
      <c r="C90" s="211" t="s">
        <v>135</v>
      </c>
      <c r="D90" s="211"/>
      <c r="E90" s="211" t="s">
        <v>53</v>
      </c>
      <c r="F90" s="211" t="s">
        <v>54</v>
      </c>
      <c r="G90" s="211" t="s">
        <v>55</v>
      </c>
      <c r="H90" s="211"/>
      <c r="I90" s="211" t="s">
        <v>136</v>
      </c>
      <c r="J90" s="211"/>
      <c r="K90" s="211">
        <v>0</v>
      </c>
      <c r="L90" s="211">
        <v>0</v>
      </c>
      <c r="M90" s="212">
        <v>0</v>
      </c>
      <c r="N90" s="212">
        <v>0</v>
      </c>
      <c r="O90" s="211"/>
      <c r="P90" s="211"/>
      <c r="Q90" s="211" t="s">
        <v>137</v>
      </c>
      <c r="R90" s="212">
        <v>71.83</v>
      </c>
      <c r="S90" s="212">
        <v>71.83</v>
      </c>
      <c r="T90" s="211"/>
      <c r="U90" s="211"/>
      <c r="V90" s="211"/>
      <c r="W90" s="211"/>
      <c r="X90" s="211"/>
      <c r="Y90" s="211"/>
      <c r="Z90" s="211"/>
      <c r="AA90" s="211" t="s">
        <v>63</v>
      </c>
      <c r="AB90" s="211" t="s">
        <v>164</v>
      </c>
      <c r="AC90" s="211" t="s">
        <v>252</v>
      </c>
      <c r="AD90" s="211" t="s">
        <v>187</v>
      </c>
      <c r="AE90" s="211">
        <v>4</v>
      </c>
      <c r="AF90" s="211" t="s">
        <v>179</v>
      </c>
      <c r="AG90" s="211">
        <v>7</v>
      </c>
      <c r="AH90" s="211">
        <v>2110</v>
      </c>
      <c r="AI90" s="211">
        <v>2110</v>
      </c>
      <c r="AJ90" s="211">
        <v>567</v>
      </c>
      <c r="AK90" s="212">
        <v>0.55543314796900001</v>
      </c>
      <c r="AL90" s="213">
        <v>1</v>
      </c>
      <c r="AM90" s="214">
        <f t="shared" si="5"/>
        <v>0.55543314796900001</v>
      </c>
      <c r="AN90" s="214">
        <v>6.95</v>
      </c>
      <c r="AO90" s="214">
        <v>1.2</v>
      </c>
      <c r="AP90" s="214">
        <f t="shared" si="6"/>
        <v>3.8602603783845502</v>
      </c>
      <c r="AQ90" s="214">
        <f t="shared" si="7"/>
        <v>0.66651977756280001</v>
      </c>
      <c r="AR90" s="213">
        <v>0.99</v>
      </c>
      <c r="AS90" s="213">
        <v>0.98</v>
      </c>
      <c r="AT90" s="214">
        <f t="shared" si="8"/>
        <v>3.8216577746007045</v>
      </c>
      <c r="AU90" s="214">
        <f t="shared" si="9"/>
        <v>0.65318938201154397</v>
      </c>
    </row>
    <row r="91" spans="1:47" s="210" customFormat="1">
      <c r="A91" s="211">
        <v>51</v>
      </c>
      <c r="B91" s="211" t="s">
        <v>135</v>
      </c>
      <c r="C91" s="211" t="s">
        <v>135</v>
      </c>
      <c r="D91" s="211"/>
      <c r="E91" s="211" t="s">
        <v>53</v>
      </c>
      <c r="F91" s="211" t="s">
        <v>54</v>
      </c>
      <c r="G91" s="211" t="s">
        <v>55</v>
      </c>
      <c r="H91" s="211"/>
      <c r="I91" s="211" t="s">
        <v>136</v>
      </c>
      <c r="J91" s="211"/>
      <c r="K91" s="211">
        <v>0</v>
      </c>
      <c r="L91" s="211">
        <v>0</v>
      </c>
      <c r="M91" s="212">
        <v>0</v>
      </c>
      <c r="N91" s="212">
        <v>0</v>
      </c>
      <c r="O91" s="211"/>
      <c r="P91" s="211"/>
      <c r="Q91" s="211" t="s">
        <v>137</v>
      </c>
      <c r="R91" s="212">
        <v>71.83</v>
      </c>
      <c r="S91" s="212">
        <v>71.83</v>
      </c>
      <c r="T91" s="211"/>
      <c r="U91" s="211"/>
      <c r="V91" s="211"/>
      <c r="W91" s="211"/>
      <c r="X91" s="211"/>
      <c r="Y91" s="211"/>
      <c r="Z91" s="211"/>
      <c r="AA91" s="211" t="s">
        <v>63</v>
      </c>
      <c r="AB91" s="211" t="s">
        <v>164</v>
      </c>
      <c r="AC91" s="211" t="s">
        <v>252</v>
      </c>
      <c r="AD91" s="211" t="s">
        <v>187</v>
      </c>
      <c r="AE91" s="211">
        <v>4</v>
      </c>
      <c r="AF91" s="211" t="s">
        <v>201</v>
      </c>
      <c r="AG91" s="211">
        <v>13</v>
      </c>
      <c r="AH91" s="211">
        <v>6430</v>
      </c>
      <c r="AI91" s="211">
        <v>2120</v>
      </c>
      <c r="AJ91" s="211">
        <v>573</v>
      </c>
      <c r="AK91" s="212">
        <v>1.6626851224000001</v>
      </c>
      <c r="AL91" s="213">
        <v>0.83</v>
      </c>
      <c r="AM91" s="214">
        <f t="shared" si="5"/>
        <v>1.3800286515919999</v>
      </c>
      <c r="AN91" s="214">
        <v>2.0699999999999998</v>
      </c>
      <c r="AO91" s="214">
        <v>0.08</v>
      </c>
      <c r="AP91" s="214">
        <f t="shared" si="6"/>
        <v>2.8566593087954395</v>
      </c>
      <c r="AQ91" s="214">
        <f t="shared" si="7"/>
        <v>0.11040229212736</v>
      </c>
      <c r="AR91" s="213">
        <v>0.99</v>
      </c>
      <c r="AS91" s="213">
        <v>0.98</v>
      </c>
      <c r="AT91" s="214">
        <f t="shared" si="8"/>
        <v>2.8280927157074851</v>
      </c>
      <c r="AU91" s="214">
        <f t="shared" si="9"/>
        <v>0.10819424628481279</v>
      </c>
    </row>
    <row r="92" spans="1:47" s="210" customFormat="1">
      <c r="A92" s="211">
        <v>51</v>
      </c>
      <c r="B92" s="211" t="s">
        <v>135</v>
      </c>
      <c r="C92" s="211" t="s">
        <v>135</v>
      </c>
      <c r="D92" s="211"/>
      <c r="E92" s="211" t="s">
        <v>53</v>
      </c>
      <c r="F92" s="211" t="s">
        <v>54</v>
      </c>
      <c r="G92" s="211" t="s">
        <v>55</v>
      </c>
      <c r="H92" s="211"/>
      <c r="I92" s="211" t="s">
        <v>136</v>
      </c>
      <c r="J92" s="211"/>
      <c r="K92" s="211">
        <v>0</v>
      </c>
      <c r="L92" s="211">
        <v>0</v>
      </c>
      <c r="M92" s="212">
        <v>0</v>
      </c>
      <c r="N92" s="212">
        <v>0</v>
      </c>
      <c r="O92" s="211"/>
      <c r="P92" s="211"/>
      <c r="Q92" s="211" t="s">
        <v>137</v>
      </c>
      <c r="R92" s="212">
        <v>71.83</v>
      </c>
      <c r="S92" s="212">
        <v>71.83</v>
      </c>
      <c r="T92" s="211"/>
      <c r="U92" s="211"/>
      <c r="V92" s="211"/>
      <c r="W92" s="211"/>
      <c r="X92" s="211"/>
      <c r="Y92" s="211"/>
      <c r="Z92" s="211"/>
      <c r="AA92" s="211" t="s">
        <v>63</v>
      </c>
      <c r="AB92" s="211" t="s">
        <v>164</v>
      </c>
      <c r="AC92" s="211" t="s">
        <v>252</v>
      </c>
      <c r="AD92" s="211" t="s">
        <v>187</v>
      </c>
      <c r="AE92" s="211">
        <v>4</v>
      </c>
      <c r="AF92" s="211" t="s">
        <v>202</v>
      </c>
      <c r="AG92" s="211">
        <v>12</v>
      </c>
      <c r="AH92" s="211">
        <v>5100</v>
      </c>
      <c r="AI92" s="211">
        <v>5100</v>
      </c>
      <c r="AJ92" s="211">
        <v>572</v>
      </c>
      <c r="AK92" s="212">
        <v>9.5203382157500002E-2</v>
      </c>
      <c r="AL92" s="213">
        <v>0</v>
      </c>
      <c r="AM92" s="214">
        <f t="shared" si="5"/>
        <v>0</v>
      </c>
      <c r="AN92" s="214">
        <v>0</v>
      </c>
      <c r="AO92" s="214">
        <v>0</v>
      </c>
      <c r="AP92" s="214">
        <f t="shared" si="6"/>
        <v>0</v>
      </c>
      <c r="AQ92" s="214">
        <f t="shared" si="7"/>
        <v>0</v>
      </c>
      <c r="AR92" s="213">
        <v>0.99</v>
      </c>
      <c r="AS92" s="213">
        <v>0.98</v>
      </c>
      <c r="AT92" s="214">
        <f t="shared" si="8"/>
        <v>0</v>
      </c>
      <c r="AU92" s="214">
        <f t="shared" si="9"/>
        <v>0</v>
      </c>
    </row>
    <row r="93" spans="1:47" s="210" customFormat="1">
      <c r="A93" s="211">
        <v>51</v>
      </c>
      <c r="B93" s="211" t="s">
        <v>135</v>
      </c>
      <c r="C93" s="211" t="s">
        <v>135</v>
      </c>
      <c r="D93" s="211"/>
      <c r="E93" s="211" t="s">
        <v>53</v>
      </c>
      <c r="F93" s="211" t="s">
        <v>54</v>
      </c>
      <c r="G93" s="211" t="s">
        <v>55</v>
      </c>
      <c r="H93" s="211"/>
      <c r="I93" s="211" t="s">
        <v>136</v>
      </c>
      <c r="J93" s="211"/>
      <c r="K93" s="211">
        <v>0</v>
      </c>
      <c r="L93" s="211">
        <v>0</v>
      </c>
      <c r="M93" s="212">
        <v>0</v>
      </c>
      <c r="N93" s="212">
        <v>0</v>
      </c>
      <c r="O93" s="211"/>
      <c r="P93" s="211"/>
      <c r="Q93" s="211" t="s">
        <v>137</v>
      </c>
      <c r="R93" s="212">
        <v>71.83</v>
      </c>
      <c r="S93" s="212">
        <v>71.83</v>
      </c>
      <c r="T93" s="211"/>
      <c r="U93" s="211"/>
      <c r="V93" s="211"/>
      <c r="W93" s="211"/>
      <c r="X93" s="211"/>
      <c r="Y93" s="211"/>
      <c r="Z93" s="211"/>
      <c r="AA93" s="211" t="s">
        <v>63</v>
      </c>
      <c r="AB93" s="211" t="s">
        <v>164</v>
      </c>
      <c r="AC93" s="211" t="s">
        <v>252</v>
      </c>
      <c r="AD93" s="211" t="s">
        <v>187</v>
      </c>
      <c r="AE93" s="211">
        <v>4</v>
      </c>
      <c r="AF93" s="211" t="s">
        <v>171</v>
      </c>
      <c r="AG93" s="211">
        <v>10</v>
      </c>
      <c r="AH93" s="211">
        <v>3100</v>
      </c>
      <c r="AI93" s="211">
        <v>2610</v>
      </c>
      <c r="AJ93" s="211">
        <v>570</v>
      </c>
      <c r="AK93" s="212">
        <v>0.69850284026200005</v>
      </c>
      <c r="AL93" s="213">
        <v>1</v>
      </c>
      <c r="AM93" s="214">
        <f t="shared" si="5"/>
        <v>0.69850284026200005</v>
      </c>
      <c r="AN93" s="214">
        <v>4.29</v>
      </c>
      <c r="AO93" s="214">
        <v>0.16</v>
      </c>
      <c r="AP93" s="214">
        <f t="shared" si="6"/>
        <v>2.9965771847239804</v>
      </c>
      <c r="AQ93" s="214">
        <f t="shared" si="7"/>
        <v>0.11176045444192001</v>
      </c>
      <c r="AR93" s="213">
        <v>0.99</v>
      </c>
      <c r="AS93" s="213">
        <v>0.98</v>
      </c>
      <c r="AT93" s="214">
        <f t="shared" si="8"/>
        <v>2.9666114128767407</v>
      </c>
      <c r="AU93" s="214">
        <f t="shared" si="9"/>
        <v>0.10952524535308161</v>
      </c>
    </row>
    <row r="94" spans="1:47" s="210" customFormat="1">
      <c r="A94" s="211">
        <v>51</v>
      </c>
      <c r="B94" s="211" t="s">
        <v>135</v>
      </c>
      <c r="C94" s="211" t="s">
        <v>135</v>
      </c>
      <c r="D94" s="211"/>
      <c r="E94" s="211" t="s">
        <v>53</v>
      </c>
      <c r="F94" s="211" t="s">
        <v>54</v>
      </c>
      <c r="G94" s="211" t="s">
        <v>55</v>
      </c>
      <c r="H94" s="211"/>
      <c r="I94" s="211" t="s">
        <v>136</v>
      </c>
      <c r="J94" s="211"/>
      <c r="K94" s="211">
        <v>0</v>
      </c>
      <c r="L94" s="211">
        <v>0</v>
      </c>
      <c r="M94" s="212">
        <v>0</v>
      </c>
      <c r="N94" s="212">
        <v>0</v>
      </c>
      <c r="O94" s="211"/>
      <c r="P94" s="211"/>
      <c r="Q94" s="211" t="s">
        <v>137</v>
      </c>
      <c r="R94" s="212">
        <v>71.83</v>
      </c>
      <c r="S94" s="212">
        <v>71.83</v>
      </c>
      <c r="T94" s="211"/>
      <c r="U94" s="211"/>
      <c r="V94" s="211"/>
      <c r="W94" s="211"/>
      <c r="X94" s="211"/>
      <c r="Y94" s="211"/>
      <c r="Z94" s="211"/>
      <c r="AA94" s="211" t="s">
        <v>63</v>
      </c>
      <c r="AB94" s="211" t="s">
        <v>164</v>
      </c>
      <c r="AC94" s="211" t="s">
        <v>252</v>
      </c>
      <c r="AD94" s="211" t="s">
        <v>187</v>
      </c>
      <c r="AE94" s="211">
        <v>4</v>
      </c>
      <c r="AF94" s="211" t="s">
        <v>201</v>
      </c>
      <c r="AG94" s="211">
        <v>13</v>
      </c>
      <c r="AH94" s="211">
        <v>6170</v>
      </c>
      <c r="AI94" s="211">
        <v>6170</v>
      </c>
      <c r="AJ94" s="211">
        <v>573</v>
      </c>
      <c r="AK94" s="212">
        <v>1.5244226921499999E-2</v>
      </c>
      <c r="AL94" s="213">
        <v>0.83</v>
      </c>
      <c r="AM94" s="214">
        <f t="shared" si="5"/>
        <v>1.2652708344844998E-2</v>
      </c>
      <c r="AN94" s="214">
        <v>2.0699999999999998</v>
      </c>
      <c r="AO94" s="214">
        <v>0.08</v>
      </c>
      <c r="AP94" s="214">
        <f t="shared" si="6"/>
        <v>2.6191106273829146E-2</v>
      </c>
      <c r="AQ94" s="214">
        <f t="shared" si="7"/>
        <v>1.0122166675875998E-3</v>
      </c>
      <c r="AR94" s="213">
        <v>0.99</v>
      </c>
      <c r="AS94" s="213">
        <v>0.98</v>
      </c>
      <c r="AT94" s="214">
        <f t="shared" si="8"/>
        <v>2.5929195211090855E-2</v>
      </c>
      <c r="AU94" s="214">
        <f t="shared" si="9"/>
        <v>9.919723342358478E-4</v>
      </c>
    </row>
    <row r="95" spans="1:47" s="210" customFormat="1">
      <c r="A95" s="211">
        <v>51</v>
      </c>
      <c r="B95" s="211" t="s">
        <v>135</v>
      </c>
      <c r="C95" s="211" t="s">
        <v>135</v>
      </c>
      <c r="D95" s="211"/>
      <c r="E95" s="211" t="s">
        <v>53</v>
      </c>
      <c r="F95" s="211" t="s">
        <v>54</v>
      </c>
      <c r="G95" s="211" t="s">
        <v>55</v>
      </c>
      <c r="H95" s="211"/>
      <c r="I95" s="211" t="s">
        <v>136</v>
      </c>
      <c r="J95" s="211"/>
      <c r="K95" s="211">
        <v>0</v>
      </c>
      <c r="L95" s="211">
        <v>0</v>
      </c>
      <c r="M95" s="212">
        <v>0</v>
      </c>
      <c r="N95" s="212">
        <v>0</v>
      </c>
      <c r="O95" s="211"/>
      <c r="P95" s="211"/>
      <c r="Q95" s="211" t="s">
        <v>137</v>
      </c>
      <c r="R95" s="212">
        <v>71.83</v>
      </c>
      <c r="S95" s="212">
        <v>71.83</v>
      </c>
      <c r="T95" s="211"/>
      <c r="U95" s="211"/>
      <c r="V95" s="211"/>
      <c r="W95" s="211"/>
      <c r="X95" s="211"/>
      <c r="Y95" s="211"/>
      <c r="Z95" s="211"/>
      <c r="AA95" s="211" t="s">
        <v>63</v>
      </c>
      <c r="AB95" s="211" t="s">
        <v>164</v>
      </c>
      <c r="AC95" s="211" t="s">
        <v>252</v>
      </c>
      <c r="AD95" s="211" t="s">
        <v>187</v>
      </c>
      <c r="AE95" s="211">
        <v>4</v>
      </c>
      <c r="AF95" s="211" t="s">
        <v>201</v>
      </c>
      <c r="AG95" s="211">
        <v>13</v>
      </c>
      <c r="AH95" s="211">
        <v>6430</v>
      </c>
      <c r="AI95" s="211">
        <v>2120</v>
      </c>
      <c r="AJ95" s="211">
        <v>573</v>
      </c>
      <c r="AK95" s="212">
        <v>0.32855834347099999</v>
      </c>
      <c r="AL95" s="213">
        <v>0.83</v>
      </c>
      <c r="AM95" s="214">
        <f t="shared" si="5"/>
        <v>0.27270342508092998</v>
      </c>
      <c r="AN95" s="214">
        <v>2.0699999999999998</v>
      </c>
      <c r="AO95" s="214">
        <v>0.08</v>
      </c>
      <c r="AP95" s="214">
        <f t="shared" si="6"/>
        <v>0.56449608991752498</v>
      </c>
      <c r="AQ95" s="214">
        <f t="shared" si="7"/>
        <v>2.1816274006474397E-2</v>
      </c>
      <c r="AR95" s="213">
        <v>0.99</v>
      </c>
      <c r="AS95" s="213">
        <v>0.98</v>
      </c>
      <c r="AT95" s="214">
        <f t="shared" si="8"/>
        <v>0.55885112901834977</v>
      </c>
      <c r="AU95" s="214">
        <f t="shared" si="9"/>
        <v>2.1379948526344908E-2</v>
      </c>
    </row>
    <row r="96" spans="1:47" s="210" customFormat="1">
      <c r="A96" s="211">
        <v>51</v>
      </c>
      <c r="B96" s="211" t="s">
        <v>135</v>
      </c>
      <c r="C96" s="211" t="s">
        <v>135</v>
      </c>
      <c r="D96" s="211"/>
      <c r="E96" s="211" t="s">
        <v>53</v>
      </c>
      <c r="F96" s="211" t="s">
        <v>54</v>
      </c>
      <c r="G96" s="211" t="s">
        <v>55</v>
      </c>
      <c r="H96" s="211"/>
      <c r="I96" s="211" t="s">
        <v>136</v>
      </c>
      <c r="J96" s="211"/>
      <c r="K96" s="211">
        <v>0</v>
      </c>
      <c r="L96" s="211">
        <v>0</v>
      </c>
      <c r="M96" s="212">
        <v>0</v>
      </c>
      <c r="N96" s="212">
        <v>0</v>
      </c>
      <c r="O96" s="211"/>
      <c r="P96" s="211"/>
      <c r="Q96" s="211" t="s">
        <v>137</v>
      </c>
      <c r="R96" s="212">
        <v>71.83</v>
      </c>
      <c r="S96" s="212">
        <v>71.83</v>
      </c>
      <c r="T96" s="211"/>
      <c r="U96" s="211"/>
      <c r="V96" s="211"/>
      <c r="W96" s="211"/>
      <c r="X96" s="211"/>
      <c r="Y96" s="211"/>
      <c r="Z96" s="211"/>
      <c r="AA96" s="211" t="s">
        <v>63</v>
      </c>
      <c r="AB96" s="211" t="s">
        <v>164</v>
      </c>
      <c r="AC96" s="211" t="s">
        <v>252</v>
      </c>
      <c r="AD96" s="211" t="s">
        <v>187</v>
      </c>
      <c r="AE96" s="211">
        <v>4</v>
      </c>
      <c r="AF96" s="211" t="s">
        <v>201</v>
      </c>
      <c r="AG96" s="211">
        <v>13</v>
      </c>
      <c r="AH96" s="211">
        <v>6170</v>
      </c>
      <c r="AI96" s="211">
        <v>6170</v>
      </c>
      <c r="AJ96" s="211">
        <v>573</v>
      </c>
      <c r="AK96" s="212">
        <v>0.50556062135099999</v>
      </c>
      <c r="AL96" s="213">
        <v>0.83</v>
      </c>
      <c r="AM96" s="214">
        <f t="shared" si="5"/>
        <v>0.41961531572132998</v>
      </c>
      <c r="AN96" s="214">
        <v>2.0699999999999998</v>
      </c>
      <c r="AO96" s="214">
        <v>0.08</v>
      </c>
      <c r="AP96" s="214">
        <f t="shared" si="6"/>
        <v>0.86860370354315297</v>
      </c>
      <c r="AQ96" s="214">
        <f t="shared" si="7"/>
        <v>3.3569225257706399E-2</v>
      </c>
      <c r="AR96" s="213">
        <v>0.99</v>
      </c>
      <c r="AS96" s="213">
        <v>0.98</v>
      </c>
      <c r="AT96" s="214">
        <f t="shared" si="8"/>
        <v>0.85991766650772139</v>
      </c>
      <c r="AU96" s="214">
        <f t="shared" si="9"/>
        <v>3.2897840752552268E-2</v>
      </c>
    </row>
    <row r="97" spans="1:47" s="210" customFormat="1">
      <c r="A97" s="211">
        <v>51</v>
      </c>
      <c r="B97" s="211" t="s">
        <v>135</v>
      </c>
      <c r="C97" s="211" t="s">
        <v>135</v>
      </c>
      <c r="D97" s="211"/>
      <c r="E97" s="211" t="s">
        <v>53</v>
      </c>
      <c r="F97" s="211" t="s">
        <v>54</v>
      </c>
      <c r="G97" s="211" t="s">
        <v>55</v>
      </c>
      <c r="H97" s="211"/>
      <c r="I97" s="211" t="s">
        <v>136</v>
      </c>
      <c r="J97" s="211"/>
      <c r="K97" s="211">
        <v>0</v>
      </c>
      <c r="L97" s="211">
        <v>0</v>
      </c>
      <c r="M97" s="212">
        <v>0</v>
      </c>
      <c r="N97" s="212">
        <v>0</v>
      </c>
      <c r="O97" s="211"/>
      <c r="P97" s="211"/>
      <c r="Q97" s="211" t="s">
        <v>137</v>
      </c>
      <c r="R97" s="212">
        <v>71.83</v>
      </c>
      <c r="S97" s="212">
        <v>71.83</v>
      </c>
      <c r="T97" s="211"/>
      <c r="U97" s="211"/>
      <c r="V97" s="211"/>
      <c r="W97" s="211"/>
      <c r="X97" s="211"/>
      <c r="Y97" s="211"/>
      <c r="Z97" s="211"/>
      <c r="AA97" s="211" t="s">
        <v>63</v>
      </c>
      <c r="AB97" s="211" t="s">
        <v>164</v>
      </c>
      <c r="AC97" s="211" t="s">
        <v>252</v>
      </c>
      <c r="AD97" s="211" t="s">
        <v>187</v>
      </c>
      <c r="AE97" s="211">
        <v>4</v>
      </c>
      <c r="AF97" s="211" t="s">
        <v>180</v>
      </c>
      <c r="AG97" s="211">
        <v>11</v>
      </c>
      <c r="AH97" s="211">
        <v>4200</v>
      </c>
      <c r="AI97" s="211">
        <v>4200</v>
      </c>
      <c r="AJ97" s="211">
        <v>571</v>
      </c>
      <c r="AK97" s="212">
        <v>0.69688462434499998</v>
      </c>
      <c r="AL97" s="213">
        <v>1</v>
      </c>
      <c r="AM97" s="214">
        <f t="shared" si="5"/>
        <v>0.69688462434499998</v>
      </c>
      <c r="AN97" s="214">
        <v>3.85</v>
      </c>
      <c r="AO97" s="214">
        <v>0.14000000000000001</v>
      </c>
      <c r="AP97" s="214">
        <f t="shared" si="6"/>
        <v>2.6830058037282498</v>
      </c>
      <c r="AQ97" s="214">
        <f t="shared" si="7"/>
        <v>9.75638474083E-2</v>
      </c>
      <c r="AR97" s="213">
        <v>0.99</v>
      </c>
      <c r="AS97" s="213">
        <v>0.98</v>
      </c>
      <c r="AT97" s="214">
        <f t="shared" si="8"/>
        <v>2.6561757456909674</v>
      </c>
      <c r="AU97" s="214">
        <f t="shared" si="9"/>
        <v>9.5612570460133994E-2</v>
      </c>
    </row>
    <row r="98" spans="1:47" s="210" customFormat="1">
      <c r="A98" s="211">
        <v>51</v>
      </c>
      <c r="B98" s="211" t="s">
        <v>135</v>
      </c>
      <c r="C98" s="211" t="s">
        <v>135</v>
      </c>
      <c r="D98" s="211"/>
      <c r="E98" s="211" t="s">
        <v>53</v>
      </c>
      <c r="F98" s="211" t="s">
        <v>54</v>
      </c>
      <c r="G98" s="211" t="s">
        <v>55</v>
      </c>
      <c r="H98" s="211"/>
      <c r="I98" s="211" t="s">
        <v>136</v>
      </c>
      <c r="J98" s="211"/>
      <c r="K98" s="211">
        <v>0</v>
      </c>
      <c r="L98" s="211">
        <v>0</v>
      </c>
      <c r="M98" s="212">
        <v>0</v>
      </c>
      <c r="N98" s="212">
        <v>0</v>
      </c>
      <c r="O98" s="211"/>
      <c r="P98" s="211"/>
      <c r="Q98" s="211" t="s">
        <v>137</v>
      </c>
      <c r="R98" s="212">
        <v>71.83</v>
      </c>
      <c r="S98" s="212">
        <v>71.83</v>
      </c>
      <c r="T98" s="211"/>
      <c r="U98" s="211"/>
      <c r="V98" s="211"/>
      <c r="W98" s="211"/>
      <c r="X98" s="211"/>
      <c r="Y98" s="211"/>
      <c r="Z98" s="211"/>
      <c r="AA98" s="211" t="s">
        <v>63</v>
      </c>
      <c r="AB98" s="211" t="s">
        <v>164</v>
      </c>
      <c r="AC98" s="211" t="s">
        <v>252</v>
      </c>
      <c r="AD98" s="211" t="s">
        <v>187</v>
      </c>
      <c r="AE98" s="211">
        <v>4</v>
      </c>
      <c r="AF98" s="211" t="s">
        <v>201</v>
      </c>
      <c r="AG98" s="211">
        <v>13</v>
      </c>
      <c r="AH98" s="211">
        <v>6170</v>
      </c>
      <c r="AI98" s="211">
        <v>6170</v>
      </c>
      <c r="AJ98" s="211">
        <v>573</v>
      </c>
      <c r="AK98" s="212">
        <v>0.79320190046700001</v>
      </c>
      <c r="AL98" s="213">
        <v>0.83</v>
      </c>
      <c r="AM98" s="214">
        <f t="shared" si="5"/>
        <v>0.65835757738761003</v>
      </c>
      <c r="AN98" s="214">
        <v>2.0699999999999998</v>
      </c>
      <c r="AO98" s="214">
        <v>0.08</v>
      </c>
      <c r="AP98" s="214">
        <f t="shared" si="6"/>
        <v>1.3628001851923526</v>
      </c>
      <c r="AQ98" s="214">
        <f t="shared" si="7"/>
        <v>5.2668606191008806E-2</v>
      </c>
      <c r="AR98" s="213">
        <v>0.99</v>
      </c>
      <c r="AS98" s="213">
        <v>0.98</v>
      </c>
      <c r="AT98" s="214">
        <f t="shared" si="8"/>
        <v>1.3491721833404291</v>
      </c>
      <c r="AU98" s="214">
        <f t="shared" si="9"/>
        <v>5.1615234067188626E-2</v>
      </c>
    </row>
    <row r="99" spans="1:47" s="210" customFormat="1">
      <c r="A99" s="211">
        <v>51</v>
      </c>
      <c r="B99" s="211" t="s">
        <v>135</v>
      </c>
      <c r="C99" s="211" t="s">
        <v>135</v>
      </c>
      <c r="D99" s="211"/>
      <c r="E99" s="211" t="s">
        <v>53</v>
      </c>
      <c r="F99" s="211" t="s">
        <v>54</v>
      </c>
      <c r="G99" s="211" t="s">
        <v>55</v>
      </c>
      <c r="H99" s="211"/>
      <c r="I99" s="211" t="s">
        <v>136</v>
      </c>
      <c r="J99" s="211"/>
      <c r="K99" s="211">
        <v>0</v>
      </c>
      <c r="L99" s="211">
        <v>0</v>
      </c>
      <c r="M99" s="212">
        <v>0</v>
      </c>
      <c r="N99" s="212">
        <v>0</v>
      </c>
      <c r="O99" s="211"/>
      <c r="P99" s="211"/>
      <c r="Q99" s="211" t="s">
        <v>137</v>
      </c>
      <c r="R99" s="212">
        <v>71.83</v>
      </c>
      <c r="S99" s="212">
        <v>71.83</v>
      </c>
      <c r="T99" s="211"/>
      <c r="U99" s="211"/>
      <c r="V99" s="211"/>
      <c r="W99" s="211"/>
      <c r="X99" s="211"/>
      <c r="Y99" s="211"/>
      <c r="Z99" s="211"/>
      <c r="AA99" s="211" t="s">
        <v>63</v>
      </c>
      <c r="AB99" s="211" t="s">
        <v>164</v>
      </c>
      <c r="AC99" s="211" t="s">
        <v>252</v>
      </c>
      <c r="AD99" s="211" t="s">
        <v>187</v>
      </c>
      <c r="AE99" s="211">
        <v>4</v>
      </c>
      <c r="AF99" s="211" t="s">
        <v>171</v>
      </c>
      <c r="AG99" s="211">
        <v>10</v>
      </c>
      <c r="AH99" s="211">
        <v>3200</v>
      </c>
      <c r="AI99" s="211">
        <v>3200</v>
      </c>
      <c r="AJ99" s="211">
        <v>570</v>
      </c>
      <c r="AK99" s="212">
        <v>1.27098630431</v>
      </c>
      <c r="AL99" s="213">
        <v>1</v>
      </c>
      <c r="AM99" s="214">
        <f t="shared" si="5"/>
        <v>1.27098630431</v>
      </c>
      <c r="AN99" s="214">
        <v>4.29</v>
      </c>
      <c r="AO99" s="214">
        <v>0.16</v>
      </c>
      <c r="AP99" s="214">
        <f t="shared" si="6"/>
        <v>5.4525312454899</v>
      </c>
      <c r="AQ99" s="214">
        <f t="shared" si="7"/>
        <v>0.20335780868960002</v>
      </c>
      <c r="AR99" s="213">
        <v>0.99</v>
      </c>
      <c r="AS99" s="213">
        <v>0.98</v>
      </c>
      <c r="AT99" s="214">
        <f t="shared" si="8"/>
        <v>5.3980059330350008</v>
      </c>
      <c r="AU99" s="214">
        <f t="shared" si="9"/>
        <v>0.19929065251580802</v>
      </c>
    </row>
    <row r="100" spans="1:47" s="210" customFormat="1">
      <c r="A100" s="211">
        <v>51</v>
      </c>
      <c r="B100" s="211" t="s">
        <v>135</v>
      </c>
      <c r="C100" s="211" t="s">
        <v>135</v>
      </c>
      <c r="D100" s="211"/>
      <c r="E100" s="211" t="s">
        <v>53</v>
      </c>
      <c r="F100" s="211" t="s">
        <v>54</v>
      </c>
      <c r="G100" s="211" t="s">
        <v>55</v>
      </c>
      <c r="H100" s="211"/>
      <c r="I100" s="211" t="s">
        <v>136</v>
      </c>
      <c r="J100" s="211"/>
      <c r="K100" s="211">
        <v>0</v>
      </c>
      <c r="L100" s="211">
        <v>0</v>
      </c>
      <c r="M100" s="212">
        <v>0</v>
      </c>
      <c r="N100" s="212">
        <v>0</v>
      </c>
      <c r="O100" s="211"/>
      <c r="P100" s="211"/>
      <c r="Q100" s="211" t="s">
        <v>137</v>
      </c>
      <c r="R100" s="212">
        <v>71.83</v>
      </c>
      <c r="S100" s="212">
        <v>71.83</v>
      </c>
      <c r="T100" s="211"/>
      <c r="U100" s="211"/>
      <c r="V100" s="211"/>
      <c r="W100" s="211"/>
      <c r="X100" s="211"/>
      <c r="Y100" s="211"/>
      <c r="Z100" s="211"/>
      <c r="AA100" s="211" t="s">
        <v>63</v>
      </c>
      <c r="AB100" s="211" t="s">
        <v>164</v>
      </c>
      <c r="AC100" s="211" t="s">
        <v>252</v>
      </c>
      <c r="AD100" s="211" t="s">
        <v>187</v>
      </c>
      <c r="AE100" s="211">
        <v>4</v>
      </c>
      <c r="AF100" s="211" t="s">
        <v>171</v>
      </c>
      <c r="AG100" s="211">
        <v>10</v>
      </c>
      <c r="AH100" s="211">
        <v>3200</v>
      </c>
      <c r="AI100" s="211">
        <v>3200</v>
      </c>
      <c r="AJ100" s="211">
        <v>570</v>
      </c>
      <c r="AK100" s="212">
        <v>3.8569343482699997E-2</v>
      </c>
      <c r="AL100" s="213">
        <v>1</v>
      </c>
      <c r="AM100" s="214">
        <f t="shared" si="5"/>
        <v>3.8569343482699997E-2</v>
      </c>
      <c r="AN100" s="214">
        <v>4.29</v>
      </c>
      <c r="AO100" s="214">
        <v>0.16</v>
      </c>
      <c r="AP100" s="214">
        <f t="shared" si="6"/>
        <v>0.165462483540783</v>
      </c>
      <c r="AQ100" s="214">
        <f t="shared" si="7"/>
        <v>6.1710949572319996E-3</v>
      </c>
      <c r="AR100" s="213">
        <v>0.99</v>
      </c>
      <c r="AS100" s="213">
        <v>0.98</v>
      </c>
      <c r="AT100" s="214">
        <f t="shared" si="8"/>
        <v>0.16380785870537518</v>
      </c>
      <c r="AU100" s="214">
        <f t="shared" si="9"/>
        <v>6.0476730580873595E-3</v>
      </c>
    </row>
    <row r="101" spans="1:47" s="210" customFormat="1">
      <c r="A101" s="211">
        <v>51</v>
      </c>
      <c r="B101" s="211" t="s">
        <v>135</v>
      </c>
      <c r="C101" s="211" t="s">
        <v>135</v>
      </c>
      <c r="D101" s="211"/>
      <c r="E101" s="211" t="s">
        <v>53</v>
      </c>
      <c r="F101" s="211" t="s">
        <v>54</v>
      </c>
      <c r="G101" s="211" t="s">
        <v>55</v>
      </c>
      <c r="H101" s="211"/>
      <c r="I101" s="211" t="s">
        <v>136</v>
      </c>
      <c r="J101" s="211"/>
      <c r="K101" s="211">
        <v>0</v>
      </c>
      <c r="L101" s="211">
        <v>0</v>
      </c>
      <c r="M101" s="212">
        <v>0</v>
      </c>
      <c r="N101" s="212">
        <v>0</v>
      </c>
      <c r="O101" s="211"/>
      <c r="P101" s="211"/>
      <c r="Q101" s="211" t="s">
        <v>137</v>
      </c>
      <c r="R101" s="212">
        <v>71.83</v>
      </c>
      <c r="S101" s="212">
        <v>71.83</v>
      </c>
      <c r="T101" s="211"/>
      <c r="U101" s="211"/>
      <c r="V101" s="211"/>
      <c r="W101" s="211"/>
      <c r="X101" s="211"/>
      <c r="Y101" s="211"/>
      <c r="Z101" s="211"/>
      <c r="AA101" s="211" t="s">
        <v>63</v>
      </c>
      <c r="AB101" s="211" t="s">
        <v>164</v>
      </c>
      <c r="AC101" s="211" t="s">
        <v>252</v>
      </c>
      <c r="AD101" s="211" t="s">
        <v>187</v>
      </c>
      <c r="AE101" s="211">
        <v>4</v>
      </c>
      <c r="AF101" s="211" t="s">
        <v>171</v>
      </c>
      <c r="AG101" s="211">
        <v>10</v>
      </c>
      <c r="AH101" s="211">
        <v>3200</v>
      </c>
      <c r="AI101" s="211">
        <v>3200</v>
      </c>
      <c r="AJ101" s="211">
        <v>570</v>
      </c>
      <c r="AK101" s="212">
        <v>0.341219047607</v>
      </c>
      <c r="AL101" s="213">
        <v>1</v>
      </c>
      <c r="AM101" s="214">
        <f t="shared" si="5"/>
        <v>0.341219047607</v>
      </c>
      <c r="AN101" s="214">
        <v>4.29</v>
      </c>
      <c r="AO101" s="214">
        <v>0.16</v>
      </c>
      <c r="AP101" s="214">
        <f t="shared" si="6"/>
        <v>1.46382971423403</v>
      </c>
      <c r="AQ101" s="214">
        <f t="shared" si="7"/>
        <v>5.4595047617120002E-2</v>
      </c>
      <c r="AR101" s="213">
        <v>0.99</v>
      </c>
      <c r="AS101" s="213">
        <v>0.98</v>
      </c>
      <c r="AT101" s="214">
        <f t="shared" si="8"/>
        <v>1.4491914170916897</v>
      </c>
      <c r="AU101" s="214">
        <f t="shared" si="9"/>
        <v>5.3503146664777602E-2</v>
      </c>
    </row>
    <row r="102" spans="1:47" s="210" customFormat="1">
      <c r="A102" s="211">
        <v>51</v>
      </c>
      <c r="B102" s="211" t="s">
        <v>135</v>
      </c>
      <c r="C102" s="211" t="s">
        <v>135</v>
      </c>
      <c r="D102" s="211"/>
      <c r="E102" s="211" t="s">
        <v>53</v>
      </c>
      <c r="F102" s="211" t="s">
        <v>54</v>
      </c>
      <c r="G102" s="211" t="s">
        <v>55</v>
      </c>
      <c r="H102" s="211"/>
      <c r="I102" s="211" t="s">
        <v>136</v>
      </c>
      <c r="J102" s="211"/>
      <c r="K102" s="211">
        <v>0</v>
      </c>
      <c r="L102" s="211">
        <v>0</v>
      </c>
      <c r="M102" s="212">
        <v>0</v>
      </c>
      <c r="N102" s="212">
        <v>0</v>
      </c>
      <c r="O102" s="211"/>
      <c r="P102" s="211"/>
      <c r="Q102" s="211" t="s">
        <v>137</v>
      </c>
      <c r="R102" s="212">
        <v>71.83</v>
      </c>
      <c r="S102" s="212">
        <v>71.83</v>
      </c>
      <c r="T102" s="211"/>
      <c r="U102" s="211"/>
      <c r="V102" s="211"/>
      <c r="W102" s="211"/>
      <c r="X102" s="211"/>
      <c r="Y102" s="211"/>
      <c r="Z102" s="211"/>
      <c r="AA102" s="211" t="s">
        <v>63</v>
      </c>
      <c r="AB102" s="211" t="s">
        <v>164</v>
      </c>
      <c r="AC102" s="211" t="s">
        <v>252</v>
      </c>
      <c r="AD102" s="211" t="s">
        <v>187</v>
      </c>
      <c r="AE102" s="211">
        <v>4</v>
      </c>
      <c r="AF102" s="211" t="s">
        <v>179</v>
      </c>
      <c r="AG102" s="211">
        <v>7</v>
      </c>
      <c r="AH102" s="211">
        <v>2110</v>
      </c>
      <c r="AI102" s="211">
        <v>2110</v>
      </c>
      <c r="AJ102" s="211">
        <v>567</v>
      </c>
      <c r="AK102" s="212">
        <v>0.41676800983599999</v>
      </c>
      <c r="AL102" s="213">
        <v>1</v>
      </c>
      <c r="AM102" s="214">
        <f t="shared" si="5"/>
        <v>0.41676800983599999</v>
      </c>
      <c r="AN102" s="214">
        <v>6.95</v>
      </c>
      <c r="AO102" s="214">
        <v>1.2</v>
      </c>
      <c r="AP102" s="214">
        <f t="shared" si="6"/>
        <v>2.8965376683602</v>
      </c>
      <c r="AQ102" s="214">
        <f t="shared" si="7"/>
        <v>0.50012161180319992</v>
      </c>
      <c r="AR102" s="213">
        <v>0.99</v>
      </c>
      <c r="AS102" s="213">
        <v>0.98</v>
      </c>
      <c r="AT102" s="214">
        <f t="shared" si="8"/>
        <v>2.867572291676598</v>
      </c>
      <c r="AU102" s="214">
        <f t="shared" si="9"/>
        <v>0.49011917956713591</v>
      </c>
    </row>
    <row r="103" spans="1:47" s="210" customFormat="1">
      <c r="A103" s="211">
        <v>51</v>
      </c>
      <c r="B103" s="211" t="s">
        <v>135</v>
      </c>
      <c r="C103" s="211" t="s">
        <v>135</v>
      </c>
      <c r="D103" s="211"/>
      <c r="E103" s="211" t="s">
        <v>53</v>
      </c>
      <c r="F103" s="211" t="s">
        <v>54</v>
      </c>
      <c r="G103" s="211" t="s">
        <v>55</v>
      </c>
      <c r="H103" s="211"/>
      <c r="I103" s="211" t="s">
        <v>136</v>
      </c>
      <c r="J103" s="211"/>
      <c r="K103" s="211">
        <v>0</v>
      </c>
      <c r="L103" s="211">
        <v>0</v>
      </c>
      <c r="M103" s="212">
        <v>0</v>
      </c>
      <c r="N103" s="212">
        <v>0</v>
      </c>
      <c r="O103" s="211"/>
      <c r="P103" s="211"/>
      <c r="Q103" s="211" t="s">
        <v>137</v>
      </c>
      <c r="R103" s="212">
        <v>71.83</v>
      </c>
      <c r="S103" s="212">
        <v>71.83</v>
      </c>
      <c r="T103" s="211"/>
      <c r="U103" s="211"/>
      <c r="V103" s="211"/>
      <c r="W103" s="211"/>
      <c r="X103" s="211"/>
      <c r="Y103" s="211"/>
      <c r="Z103" s="211"/>
      <c r="AA103" s="211" t="s">
        <v>63</v>
      </c>
      <c r="AB103" s="211" t="s">
        <v>164</v>
      </c>
      <c r="AC103" s="211" t="s">
        <v>252</v>
      </c>
      <c r="AD103" s="211" t="s">
        <v>187</v>
      </c>
      <c r="AE103" s="211">
        <v>4</v>
      </c>
      <c r="AF103" s="211" t="s">
        <v>188</v>
      </c>
      <c r="AG103" s="211">
        <v>1</v>
      </c>
      <c r="AH103" s="211">
        <v>1100</v>
      </c>
      <c r="AI103" s="211">
        <v>1100</v>
      </c>
      <c r="AJ103" s="211">
        <v>561</v>
      </c>
      <c r="AK103" s="212">
        <v>0.266968173995</v>
      </c>
      <c r="AL103" s="213">
        <v>1</v>
      </c>
      <c r="AM103" s="214">
        <f t="shared" si="5"/>
        <v>0.266968173995</v>
      </c>
      <c r="AN103" s="214">
        <v>4.55</v>
      </c>
      <c r="AO103" s="214">
        <v>0.79</v>
      </c>
      <c r="AP103" s="214">
        <f t="shared" si="6"/>
        <v>1.21470519167725</v>
      </c>
      <c r="AQ103" s="214">
        <f t="shared" si="7"/>
        <v>0.21090485745605</v>
      </c>
      <c r="AR103" s="213">
        <v>0.99</v>
      </c>
      <c r="AS103" s="213">
        <v>0.98</v>
      </c>
      <c r="AT103" s="214">
        <f t="shared" si="8"/>
        <v>1.2025581397604774</v>
      </c>
      <c r="AU103" s="214">
        <f t="shared" si="9"/>
        <v>0.20668676030692901</v>
      </c>
    </row>
    <row r="104" spans="1:47" s="210" customFormat="1">
      <c r="A104" s="211">
        <v>51</v>
      </c>
      <c r="B104" s="211" t="s">
        <v>135</v>
      </c>
      <c r="C104" s="211" t="s">
        <v>135</v>
      </c>
      <c r="D104" s="211"/>
      <c r="E104" s="211" t="s">
        <v>53</v>
      </c>
      <c r="F104" s="211" t="s">
        <v>54</v>
      </c>
      <c r="G104" s="211" t="s">
        <v>55</v>
      </c>
      <c r="H104" s="211"/>
      <c r="I104" s="211" t="s">
        <v>136</v>
      </c>
      <c r="J104" s="211"/>
      <c r="K104" s="211">
        <v>0</v>
      </c>
      <c r="L104" s="211">
        <v>0</v>
      </c>
      <c r="M104" s="212">
        <v>0</v>
      </c>
      <c r="N104" s="212">
        <v>0</v>
      </c>
      <c r="O104" s="211"/>
      <c r="P104" s="211"/>
      <c r="Q104" s="211" t="s">
        <v>137</v>
      </c>
      <c r="R104" s="212">
        <v>71.83</v>
      </c>
      <c r="S104" s="212">
        <v>71.83</v>
      </c>
      <c r="T104" s="211"/>
      <c r="U104" s="211"/>
      <c r="V104" s="211"/>
      <c r="W104" s="211"/>
      <c r="X104" s="211"/>
      <c r="Y104" s="211"/>
      <c r="Z104" s="211"/>
      <c r="AA104" s="211" t="s">
        <v>63</v>
      </c>
      <c r="AB104" s="211" t="s">
        <v>164</v>
      </c>
      <c r="AC104" s="211" t="s">
        <v>252</v>
      </c>
      <c r="AD104" s="211" t="s">
        <v>253</v>
      </c>
      <c r="AE104" s="211">
        <v>1</v>
      </c>
      <c r="AF104" s="211" t="s">
        <v>180</v>
      </c>
      <c r="AG104" s="211">
        <v>11</v>
      </c>
      <c r="AH104" s="211">
        <v>4340</v>
      </c>
      <c r="AI104" s="211">
        <v>4340</v>
      </c>
      <c r="AJ104" s="211">
        <v>511</v>
      </c>
      <c r="AK104" s="212">
        <v>0.86390411301600001</v>
      </c>
      <c r="AL104" s="213">
        <v>1</v>
      </c>
      <c r="AM104" s="214">
        <f t="shared" si="5"/>
        <v>0.86390411301600001</v>
      </c>
      <c r="AN104" s="214">
        <v>3.9512230000000002</v>
      </c>
      <c r="AO104" s="214">
        <v>0.13953399999999999</v>
      </c>
      <c r="AP104" s="214">
        <f t="shared" si="6"/>
        <v>3.4134778011434186</v>
      </c>
      <c r="AQ104" s="214">
        <f t="shared" si="7"/>
        <v>0.12054399650557454</v>
      </c>
      <c r="AR104" s="213">
        <v>0.7</v>
      </c>
      <c r="AS104" s="213">
        <v>0.49</v>
      </c>
      <c r="AT104" s="214">
        <f t="shared" si="8"/>
        <v>2.389434460800393</v>
      </c>
      <c r="AU104" s="214">
        <f t="shared" si="9"/>
        <v>5.9066558287731524E-2</v>
      </c>
    </row>
    <row r="105" spans="1:47" s="210" customFormat="1">
      <c r="A105" s="211">
        <v>51</v>
      </c>
      <c r="B105" s="211" t="s">
        <v>135</v>
      </c>
      <c r="C105" s="211" t="s">
        <v>135</v>
      </c>
      <c r="D105" s="211"/>
      <c r="E105" s="211" t="s">
        <v>53</v>
      </c>
      <c r="F105" s="211" t="s">
        <v>54</v>
      </c>
      <c r="G105" s="211" t="s">
        <v>55</v>
      </c>
      <c r="H105" s="211"/>
      <c r="I105" s="211" t="s">
        <v>136</v>
      </c>
      <c r="J105" s="211"/>
      <c r="K105" s="211">
        <v>0</v>
      </c>
      <c r="L105" s="211">
        <v>0</v>
      </c>
      <c r="M105" s="212">
        <v>0</v>
      </c>
      <c r="N105" s="212">
        <v>0</v>
      </c>
      <c r="O105" s="211"/>
      <c r="P105" s="211"/>
      <c r="Q105" s="211" t="s">
        <v>137</v>
      </c>
      <c r="R105" s="212">
        <v>71.83</v>
      </c>
      <c r="S105" s="212">
        <v>71.83</v>
      </c>
      <c r="T105" s="211"/>
      <c r="U105" s="211"/>
      <c r="V105" s="211"/>
      <c r="W105" s="211"/>
      <c r="X105" s="211"/>
      <c r="Y105" s="211"/>
      <c r="Z105" s="211"/>
      <c r="AA105" s="211" t="s">
        <v>63</v>
      </c>
      <c r="AB105" s="211" t="s">
        <v>164</v>
      </c>
      <c r="AC105" s="211" t="s">
        <v>252</v>
      </c>
      <c r="AD105" s="211" t="s">
        <v>187</v>
      </c>
      <c r="AE105" s="211">
        <v>4</v>
      </c>
      <c r="AF105" s="211" t="s">
        <v>180</v>
      </c>
      <c r="AG105" s="211">
        <v>11</v>
      </c>
      <c r="AH105" s="211">
        <v>4340</v>
      </c>
      <c r="AI105" s="211">
        <v>4340</v>
      </c>
      <c r="AJ105" s="211">
        <v>571</v>
      </c>
      <c r="AK105" s="212">
        <v>0.516799084987</v>
      </c>
      <c r="AL105" s="213">
        <v>1</v>
      </c>
      <c r="AM105" s="214">
        <f t="shared" si="5"/>
        <v>0.516799084987</v>
      </c>
      <c r="AN105" s="214">
        <v>3.85</v>
      </c>
      <c r="AO105" s="214">
        <v>0.14000000000000001</v>
      </c>
      <c r="AP105" s="214">
        <f t="shared" si="6"/>
        <v>1.98967647719995</v>
      </c>
      <c r="AQ105" s="214">
        <f t="shared" si="7"/>
        <v>7.2351871898180001E-2</v>
      </c>
      <c r="AR105" s="213">
        <v>0.99</v>
      </c>
      <c r="AS105" s="213">
        <v>0.98</v>
      </c>
      <c r="AT105" s="214">
        <f t="shared" si="8"/>
        <v>1.9697797124279506</v>
      </c>
      <c r="AU105" s="214">
        <f t="shared" si="9"/>
        <v>7.0904834460216393E-2</v>
      </c>
    </row>
    <row r="106" spans="1:47" s="210" customFormat="1">
      <c r="A106" s="211">
        <v>51</v>
      </c>
      <c r="B106" s="211" t="s">
        <v>135</v>
      </c>
      <c r="C106" s="211" t="s">
        <v>135</v>
      </c>
      <c r="D106" s="211"/>
      <c r="E106" s="211" t="s">
        <v>53</v>
      </c>
      <c r="F106" s="211" t="s">
        <v>54</v>
      </c>
      <c r="G106" s="211" t="s">
        <v>55</v>
      </c>
      <c r="H106" s="211"/>
      <c r="I106" s="211" t="s">
        <v>136</v>
      </c>
      <c r="J106" s="211"/>
      <c r="K106" s="211">
        <v>0</v>
      </c>
      <c r="L106" s="211">
        <v>0</v>
      </c>
      <c r="M106" s="212">
        <v>0</v>
      </c>
      <c r="N106" s="212">
        <v>0</v>
      </c>
      <c r="O106" s="211"/>
      <c r="P106" s="211"/>
      <c r="Q106" s="211" t="s">
        <v>137</v>
      </c>
      <c r="R106" s="212">
        <v>71.83</v>
      </c>
      <c r="S106" s="212">
        <v>71.83</v>
      </c>
      <c r="T106" s="211"/>
      <c r="U106" s="211"/>
      <c r="V106" s="211"/>
      <c r="W106" s="211"/>
      <c r="X106" s="211"/>
      <c r="Y106" s="211"/>
      <c r="Z106" s="211"/>
      <c r="AA106" s="211" t="s">
        <v>63</v>
      </c>
      <c r="AB106" s="211" t="s">
        <v>164</v>
      </c>
      <c r="AC106" s="211" t="s">
        <v>252</v>
      </c>
      <c r="AD106" s="211" t="s">
        <v>253</v>
      </c>
      <c r="AE106" s="211">
        <v>1</v>
      </c>
      <c r="AF106" s="211" t="s">
        <v>188</v>
      </c>
      <c r="AG106" s="211">
        <v>1</v>
      </c>
      <c r="AH106" s="211">
        <v>1100</v>
      </c>
      <c r="AI106" s="211">
        <v>1100</v>
      </c>
      <c r="AJ106" s="211">
        <v>501</v>
      </c>
      <c r="AK106" s="212">
        <v>2.5866805321000001E-2</v>
      </c>
      <c r="AL106" s="213">
        <v>1</v>
      </c>
      <c r="AM106" s="214">
        <f t="shared" si="5"/>
        <v>2.5866805321000001E-2</v>
      </c>
      <c r="AN106" s="214">
        <v>3.7682540000000002</v>
      </c>
      <c r="AO106" s="214">
        <v>0.59000300000000006</v>
      </c>
      <c r="AP106" s="214">
        <f t="shared" si="6"/>
        <v>9.7472692618079546E-2</v>
      </c>
      <c r="AQ106" s="214">
        <f t="shared" si="7"/>
        <v>1.5261492739805965E-2</v>
      </c>
      <c r="AR106" s="213">
        <v>0.7</v>
      </c>
      <c r="AS106" s="213">
        <v>0.49</v>
      </c>
      <c r="AT106" s="214">
        <f t="shared" si="8"/>
        <v>6.8230884832655672E-2</v>
      </c>
      <c r="AU106" s="214">
        <f t="shared" si="9"/>
        <v>7.4781314425049223E-3</v>
      </c>
    </row>
    <row r="107" spans="1:47" s="210" customFormat="1">
      <c r="A107" s="211">
        <v>51</v>
      </c>
      <c r="B107" s="211" t="s">
        <v>135</v>
      </c>
      <c r="C107" s="211" t="s">
        <v>135</v>
      </c>
      <c r="D107" s="211"/>
      <c r="E107" s="211" t="s">
        <v>53</v>
      </c>
      <c r="F107" s="211" t="s">
        <v>54</v>
      </c>
      <c r="G107" s="211" t="s">
        <v>55</v>
      </c>
      <c r="H107" s="211"/>
      <c r="I107" s="211" t="s">
        <v>136</v>
      </c>
      <c r="J107" s="211"/>
      <c r="K107" s="211">
        <v>0</v>
      </c>
      <c r="L107" s="211">
        <v>0</v>
      </c>
      <c r="M107" s="212">
        <v>0</v>
      </c>
      <c r="N107" s="212">
        <v>0</v>
      </c>
      <c r="O107" s="211"/>
      <c r="P107" s="211"/>
      <c r="Q107" s="211" t="s">
        <v>137</v>
      </c>
      <c r="R107" s="212">
        <v>71.83</v>
      </c>
      <c r="S107" s="212">
        <v>71.83</v>
      </c>
      <c r="T107" s="211"/>
      <c r="U107" s="211"/>
      <c r="V107" s="211"/>
      <c r="W107" s="211"/>
      <c r="X107" s="211"/>
      <c r="Y107" s="211"/>
      <c r="Z107" s="211"/>
      <c r="AA107" s="211" t="s">
        <v>63</v>
      </c>
      <c r="AB107" s="211" t="s">
        <v>164</v>
      </c>
      <c r="AC107" s="211" t="s">
        <v>252</v>
      </c>
      <c r="AD107" s="211" t="s">
        <v>187</v>
      </c>
      <c r="AE107" s="211">
        <v>4</v>
      </c>
      <c r="AF107" s="211" t="s">
        <v>188</v>
      </c>
      <c r="AG107" s="211">
        <v>1</v>
      </c>
      <c r="AH107" s="211">
        <v>1100</v>
      </c>
      <c r="AI107" s="211">
        <v>1100</v>
      </c>
      <c r="AJ107" s="211">
        <v>561</v>
      </c>
      <c r="AK107" s="212">
        <v>5.1059660111299997E-2</v>
      </c>
      <c r="AL107" s="213">
        <v>1</v>
      </c>
      <c r="AM107" s="214">
        <f t="shared" si="5"/>
        <v>5.1059660111299997E-2</v>
      </c>
      <c r="AN107" s="214">
        <v>4.55</v>
      </c>
      <c r="AO107" s="214">
        <v>0.79</v>
      </c>
      <c r="AP107" s="214">
        <f t="shared" si="6"/>
        <v>0.23232145350641498</v>
      </c>
      <c r="AQ107" s="214">
        <f t="shared" si="7"/>
        <v>4.0337131487927003E-2</v>
      </c>
      <c r="AR107" s="213">
        <v>0.99</v>
      </c>
      <c r="AS107" s="213">
        <v>0.98</v>
      </c>
      <c r="AT107" s="214">
        <f t="shared" si="8"/>
        <v>0.22999823897135083</v>
      </c>
      <c r="AU107" s="214">
        <f t="shared" si="9"/>
        <v>3.953038885816846E-2</v>
      </c>
    </row>
    <row r="108" spans="1:47" s="210" customFormat="1">
      <c r="A108" s="211">
        <v>51</v>
      </c>
      <c r="B108" s="211" t="s">
        <v>135</v>
      </c>
      <c r="C108" s="211" t="s">
        <v>135</v>
      </c>
      <c r="D108" s="211"/>
      <c r="E108" s="211" t="s">
        <v>53</v>
      </c>
      <c r="F108" s="211" t="s">
        <v>54</v>
      </c>
      <c r="G108" s="211" t="s">
        <v>55</v>
      </c>
      <c r="H108" s="211"/>
      <c r="I108" s="211" t="s">
        <v>136</v>
      </c>
      <c r="J108" s="211"/>
      <c r="K108" s="211">
        <v>0</v>
      </c>
      <c r="L108" s="211">
        <v>0</v>
      </c>
      <c r="M108" s="212">
        <v>0</v>
      </c>
      <c r="N108" s="212">
        <v>0</v>
      </c>
      <c r="O108" s="211"/>
      <c r="P108" s="211"/>
      <c r="Q108" s="211" t="s">
        <v>137</v>
      </c>
      <c r="R108" s="212">
        <v>71.83</v>
      </c>
      <c r="S108" s="212">
        <v>71.83</v>
      </c>
      <c r="T108" s="211"/>
      <c r="U108" s="211"/>
      <c r="V108" s="211"/>
      <c r="W108" s="211"/>
      <c r="X108" s="211"/>
      <c r="Y108" s="211"/>
      <c r="Z108" s="211"/>
      <c r="AA108" s="211" t="s">
        <v>63</v>
      </c>
      <c r="AB108" s="211" t="s">
        <v>164</v>
      </c>
      <c r="AC108" s="211" t="s">
        <v>252</v>
      </c>
      <c r="AD108" s="211" t="s">
        <v>187</v>
      </c>
      <c r="AE108" s="211">
        <v>4</v>
      </c>
      <c r="AF108" s="211" t="s">
        <v>188</v>
      </c>
      <c r="AG108" s="211">
        <v>1</v>
      </c>
      <c r="AH108" s="211">
        <v>1100</v>
      </c>
      <c r="AI108" s="211">
        <v>1100</v>
      </c>
      <c r="AJ108" s="211">
        <v>561</v>
      </c>
      <c r="AK108" s="212">
        <v>0.32114371814999998</v>
      </c>
      <c r="AL108" s="213">
        <v>1</v>
      </c>
      <c r="AM108" s="214">
        <f t="shared" si="5"/>
        <v>0.32114371814999998</v>
      </c>
      <c r="AN108" s="214">
        <v>4.55</v>
      </c>
      <c r="AO108" s="214">
        <v>0.79</v>
      </c>
      <c r="AP108" s="214">
        <f t="shared" si="6"/>
        <v>1.4612039175824998</v>
      </c>
      <c r="AQ108" s="214">
        <f t="shared" si="7"/>
        <v>0.25370353733849998</v>
      </c>
      <c r="AR108" s="213">
        <v>0.99</v>
      </c>
      <c r="AS108" s="213">
        <v>0.98</v>
      </c>
      <c r="AT108" s="214">
        <f t="shared" si="8"/>
        <v>1.4465918784066747</v>
      </c>
      <c r="AU108" s="214">
        <f t="shared" si="9"/>
        <v>0.24862946659172999</v>
      </c>
    </row>
    <row r="109" spans="1:47" s="210" customFormat="1">
      <c r="A109" s="211">
        <v>51</v>
      </c>
      <c r="B109" s="211" t="s">
        <v>135</v>
      </c>
      <c r="C109" s="211" t="s">
        <v>135</v>
      </c>
      <c r="D109" s="211"/>
      <c r="E109" s="211" t="s">
        <v>53</v>
      </c>
      <c r="F109" s="211" t="s">
        <v>54</v>
      </c>
      <c r="G109" s="211" t="s">
        <v>55</v>
      </c>
      <c r="H109" s="211"/>
      <c r="I109" s="211" t="s">
        <v>136</v>
      </c>
      <c r="J109" s="211"/>
      <c r="K109" s="211">
        <v>0</v>
      </c>
      <c r="L109" s="211">
        <v>0</v>
      </c>
      <c r="M109" s="212">
        <v>0</v>
      </c>
      <c r="N109" s="212">
        <v>0</v>
      </c>
      <c r="O109" s="211"/>
      <c r="P109" s="211"/>
      <c r="Q109" s="211" t="s">
        <v>137</v>
      </c>
      <c r="R109" s="212">
        <v>71.83</v>
      </c>
      <c r="S109" s="212">
        <v>71.83</v>
      </c>
      <c r="T109" s="211"/>
      <c r="U109" s="211"/>
      <c r="V109" s="211"/>
      <c r="W109" s="211"/>
      <c r="X109" s="211"/>
      <c r="Y109" s="211"/>
      <c r="Z109" s="211"/>
      <c r="AA109" s="211" t="s">
        <v>63</v>
      </c>
      <c r="AB109" s="211" t="s">
        <v>164</v>
      </c>
      <c r="AC109" s="211" t="s">
        <v>252</v>
      </c>
      <c r="AD109" s="211" t="s">
        <v>187</v>
      </c>
      <c r="AE109" s="211">
        <v>4</v>
      </c>
      <c r="AF109" s="211" t="s">
        <v>188</v>
      </c>
      <c r="AG109" s="211">
        <v>1</v>
      </c>
      <c r="AH109" s="211">
        <v>1100</v>
      </c>
      <c r="AI109" s="211">
        <v>1100</v>
      </c>
      <c r="AJ109" s="211">
        <v>561</v>
      </c>
      <c r="AK109" s="212">
        <v>8.6307611424599993E-3</v>
      </c>
      <c r="AL109" s="213">
        <v>1</v>
      </c>
      <c r="AM109" s="214">
        <f t="shared" si="5"/>
        <v>8.6307611424599993E-3</v>
      </c>
      <c r="AN109" s="214">
        <v>4.55</v>
      </c>
      <c r="AO109" s="214">
        <v>0.79</v>
      </c>
      <c r="AP109" s="214">
        <f t="shared" si="6"/>
        <v>3.9269963198192995E-2</v>
      </c>
      <c r="AQ109" s="214">
        <f t="shared" si="7"/>
        <v>6.8183013025433998E-3</v>
      </c>
      <c r="AR109" s="213">
        <v>0.99</v>
      </c>
      <c r="AS109" s="213">
        <v>0.98</v>
      </c>
      <c r="AT109" s="214">
        <f t="shared" si="8"/>
        <v>3.8877263566211066E-2</v>
      </c>
      <c r="AU109" s="214">
        <f t="shared" si="9"/>
        <v>6.681935276492532E-3</v>
      </c>
    </row>
    <row r="110" spans="1:47" s="210" customFormat="1">
      <c r="A110" s="211">
        <v>51</v>
      </c>
      <c r="B110" s="211" t="s">
        <v>135</v>
      </c>
      <c r="C110" s="211" t="s">
        <v>135</v>
      </c>
      <c r="D110" s="211"/>
      <c r="E110" s="211" t="s">
        <v>53</v>
      </c>
      <c r="F110" s="211" t="s">
        <v>54</v>
      </c>
      <c r="G110" s="211" t="s">
        <v>55</v>
      </c>
      <c r="H110" s="211"/>
      <c r="I110" s="211" t="s">
        <v>136</v>
      </c>
      <c r="J110" s="211"/>
      <c r="K110" s="211">
        <v>0</v>
      </c>
      <c r="L110" s="211">
        <v>0</v>
      </c>
      <c r="M110" s="212">
        <v>0</v>
      </c>
      <c r="N110" s="212">
        <v>0</v>
      </c>
      <c r="O110" s="211"/>
      <c r="P110" s="211"/>
      <c r="Q110" s="211" t="s">
        <v>137</v>
      </c>
      <c r="R110" s="212">
        <v>71.83</v>
      </c>
      <c r="S110" s="212">
        <v>71.83</v>
      </c>
      <c r="T110" s="211"/>
      <c r="U110" s="211"/>
      <c r="V110" s="211"/>
      <c r="W110" s="211"/>
      <c r="X110" s="211"/>
      <c r="Y110" s="211"/>
      <c r="Z110" s="211"/>
      <c r="AA110" s="211" t="s">
        <v>63</v>
      </c>
      <c r="AB110" s="211" t="s">
        <v>164</v>
      </c>
      <c r="AC110" s="211" t="s">
        <v>252</v>
      </c>
      <c r="AD110" s="211" t="s">
        <v>253</v>
      </c>
      <c r="AE110" s="211">
        <v>1</v>
      </c>
      <c r="AF110" s="211" t="s">
        <v>188</v>
      </c>
      <c r="AG110" s="211">
        <v>1</v>
      </c>
      <c r="AH110" s="211">
        <v>1100</v>
      </c>
      <c r="AI110" s="211">
        <v>1100</v>
      </c>
      <c r="AJ110" s="211">
        <v>501</v>
      </c>
      <c r="AK110" s="212">
        <v>0.14972605912699999</v>
      </c>
      <c r="AL110" s="213">
        <v>1</v>
      </c>
      <c r="AM110" s="214">
        <f t="shared" si="5"/>
        <v>0.14972605912699999</v>
      </c>
      <c r="AN110" s="214">
        <v>3.7682540000000002</v>
      </c>
      <c r="AO110" s="214">
        <v>0.59000300000000006</v>
      </c>
      <c r="AP110" s="214">
        <f t="shared" si="6"/>
        <v>0.5642058212095542</v>
      </c>
      <c r="AQ110" s="214">
        <f t="shared" si="7"/>
        <v>8.8338824063107377E-2</v>
      </c>
      <c r="AR110" s="213">
        <v>0.7</v>
      </c>
      <c r="AS110" s="213">
        <v>0.49</v>
      </c>
      <c r="AT110" s="214">
        <f t="shared" si="8"/>
        <v>0.39494407484668792</v>
      </c>
      <c r="AU110" s="214">
        <f t="shared" si="9"/>
        <v>4.3286023790922612E-2</v>
      </c>
    </row>
    <row r="111" spans="1:47" s="210" customFormat="1">
      <c r="A111" s="211">
        <v>51</v>
      </c>
      <c r="B111" s="211" t="s">
        <v>135</v>
      </c>
      <c r="C111" s="211" t="s">
        <v>135</v>
      </c>
      <c r="D111" s="211"/>
      <c r="E111" s="211" t="s">
        <v>53</v>
      </c>
      <c r="F111" s="211" t="s">
        <v>54</v>
      </c>
      <c r="G111" s="211" t="s">
        <v>55</v>
      </c>
      <c r="H111" s="211"/>
      <c r="I111" s="211" t="s">
        <v>136</v>
      </c>
      <c r="J111" s="211"/>
      <c r="K111" s="211">
        <v>0</v>
      </c>
      <c r="L111" s="211">
        <v>0</v>
      </c>
      <c r="M111" s="212">
        <v>0</v>
      </c>
      <c r="N111" s="212">
        <v>0</v>
      </c>
      <c r="O111" s="211"/>
      <c r="P111" s="211"/>
      <c r="Q111" s="211" t="s">
        <v>137</v>
      </c>
      <c r="R111" s="212">
        <v>71.83</v>
      </c>
      <c r="S111" s="212">
        <v>71.83</v>
      </c>
      <c r="T111" s="211"/>
      <c r="U111" s="211"/>
      <c r="V111" s="211"/>
      <c r="W111" s="211"/>
      <c r="X111" s="211"/>
      <c r="Y111" s="211"/>
      <c r="Z111" s="211"/>
      <c r="AA111" s="211" t="s">
        <v>63</v>
      </c>
      <c r="AB111" s="211" t="s">
        <v>164</v>
      </c>
      <c r="AC111" s="211" t="s">
        <v>252</v>
      </c>
      <c r="AD111" s="211" t="s">
        <v>187</v>
      </c>
      <c r="AE111" s="211">
        <v>4</v>
      </c>
      <c r="AF111" s="211" t="s">
        <v>188</v>
      </c>
      <c r="AG111" s="211">
        <v>1</v>
      </c>
      <c r="AH111" s="211">
        <v>1100</v>
      </c>
      <c r="AI111" s="211">
        <v>1100</v>
      </c>
      <c r="AJ111" s="211">
        <v>561</v>
      </c>
      <c r="AK111" s="212">
        <v>3.0388562342299998E-2</v>
      </c>
      <c r="AL111" s="213">
        <v>1</v>
      </c>
      <c r="AM111" s="214">
        <f t="shared" si="5"/>
        <v>3.0388562342299998E-2</v>
      </c>
      <c r="AN111" s="214">
        <v>4.55</v>
      </c>
      <c r="AO111" s="214">
        <v>0.79</v>
      </c>
      <c r="AP111" s="214">
        <f t="shared" si="6"/>
        <v>0.138267958657465</v>
      </c>
      <c r="AQ111" s="214">
        <f t="shared" si="7"/>
        <v>2.4006964250416998E-2</v>
      </c>
      <c r="AR111" s="213">
        <v>0.99</v>
      </c>
      <c r="AS111" s="213">
        <v>0.98</v>
      </c>
      <c r="AT111" s="214">
        <f t="shared" si="8"/>
        <v>0.13688527907089035</v>
      </c>
      <c r="AU111" s="214">
        <f t="shared" si="9"/>
        <v>2.3526824965408658E-2</v>
      </c>
    </row>
    <row r="112" spans="1:47" s="210" customFormat="1">
      <c r="A112" s="211">
        <v>51</v>
      </c>
      <c r="B112" s="211" t="s">
        <v>135</v>
      </c>
      <c r="C112" s="211" t="s">
        <v>135</v>
      </c>
      <c r="D112" s="211"/>
      <c r="E112" s="211" t="s">
        <v>53</v>
      </c>
      <c r="F112" s="211" t="s">
        <v>54</v>
      </c>
      <c r="G112" s="211" t="s">
        <v>55</v>
      </c>
      <c r="H112" s="211"/>
      <c r="I112" s="211" t="s">
        <v>136</v>
      </c>
      <c r="J112" s="211"/>
      <c r="K112" s="211">
        <v>0</v>
      </c>
      <c r="L112" s="211">
        <v>0</v>
      </c>
      <c r="M112" s="212">
        <v>0</v>
      </c>
      <c r="N112" s="212">
        <v>0</v>
      </c>
      <c r="O112" s="211"/>
      <c r="P112" s="211"/>
      <c r="Q112" s="211" t="s">
        <v>137</v>
      </c>
      <c r="R112" s="212">
        <v>71.83</v>
      </c>
      <c r="S112" s="212">
        <v>71.83</v>
      </c>
      <c r="T112" s="211"/>
      <c r="U112" s="211"/>
      <c r="V112" s="211"/>
      <c r="W112" s="211"/>
      <c r="X112" s="211"/>
      <c r="Y112" s="211"/>
      <c r="Z112" s="211"/>
      <c r="AA112" s="211" t="s">
        <v>63</v>
      </c>
      <c r="AB112" s="211" t="s">
        <v>164</v>
      </c>
      <c r="AC112" s="211" t="s">
        <v>252</v>
      </c>
      <c r="AD112" s="211" t="s">
        <v>253</v>
      </c>
      <c r="AE112" s="211">
        <v>1</v>
      </c>
      <c r="AF112" s="211" t="s">
        <v>180</v>
      </c>
      <c r="AG112" s="211">
        <v>11</v>
      </c>
      <c r="AH112" s="211">
        <v>4340</v>
      </c>
      <c r="AI112" s="211">
        <v>4340</v>
      </c>
      <c r="AJ112" s="211">
        <v>511</v>
      </c>
      <c r="AK112" s="212">
        <v>2.8411697475200001E-2</v>
      </c>
      <c r="AL112" s="213">
        <v>1</v>
      </c>
      <c r="AM112" s="214">
        <f t="shared" si="5"/>
        <v>2.8411697475200001E-2</v>
      </c>
      <c r="AN112" s="214">
        <v>3.9512230000000002</v>
      </c>
      <c r="AO112" s="214">
        <v>0.13953399999999999</v>
      </c>
      <c r="AP112" s="214">
        <f t="shared" si="6"/>
        <v>0.11226095253305218</v>
      </c>
      <c r="AQ112" s="214">
        <f t="shared" si="7"/>
        <v>3.9643977955045569E-3</v>
      </c>
      <c r="AR112" s="213">
        <v>0.7</v>
      </c>
      <c r="AS112" s="213">
        <v>0.49</v>
      </c>
      <c r="AT112" s="214">
        <f t="shared" si="8"/>
        <v>7.8582666773136522E-2</v>
      </c>
      <c r="AU112" s="214">
        <f t="shared" si="9"/>
        <v>1.9425549197972329E-3</v>
      </c>
    </row>
    <row r="113" spans="1:47" s="210" customFormat="1">
      <c r="A113" s="211">
        <v>51</v>
      </c>
      <c r="B113" s="211" t="s">
        <v>135</v>
      </c>
      <c r="C113" s="211" t="s">
        <v>135</v>
      </c>
      <c r="D113" s="211"/>
      <c r="E113" s="211" t="s">
        <v>53</v>
      </c>
      <c r="F113" s="211" t="s">
        <v>54</v>
      </c>
      <c r="G113" s="211" t="s">
        <v>55</v>
      </c>
      <c r="H113" s="211"/>
      <c r="I113" s="211" t="s">
        <v>136</v>
      </c>
      <c r="J113" s="211"/>
      <c r="K113" s="211">
        <v>0</v>
      </c>
      <c r="L113" s="211">
        <v>0</v>
      </c>
      <c r="M113" s="212">
        <v>0</v>
      </c>
      <c r="N113" s="212">
        <v>0</v>
      </c>
      <c r="O113" s="211"/>
      <c r="P113" s="211"/>
      <c r="Q113" s="211" t="s">
        <v>137</v>
      </c>
      <c r="R113" s="212">
        <v>71.83</v>
      </c>
      <c r="S113" s="212">
        <v>71.83</v>
      </c>
      <c r="T113" s="211"/>
      <c r="U113" s="211"/>
      <c r="V113" s="211"/>
      <c r="W113" s="211"/>
      <c r="X113" s="211"/>
      <c r="Y113" s="211"/>
      <c r="Z113" s="211"/>
      <c r="AA113" s="211" t="s">
        <v>63</v>
      </c>
      <c r="AB113" s="211" t="s">
        <v>164</v>
      </c>
      <c r="AC113" s="211" t="s">
        <v>252</v>
      </c>
      <c r="AD113" s="211" t="s">
        <v>253</v>
      </c>
      <c r="AE113" s="211">
        <v>1</v>
      </c>
      <c r="AF113" s="211" t="s">
        <v>188</v>
      </c>
      <c r="AG113" s="211">
        <v>1</v>
      </c>
      <c r="AH113" s="211">
        <v>1100</v>
      </c>
      <c r="AI113" s="211">
        <v>1100</v>
      </c>
      <c r="AJ113" s="211">
        <v>501</v>
      </c>
      <c r="AK113" s="212">
        <v>9.8978082235199993E-2</v>
      </c>
      <c r="AL113" s="213">
        <v>1</v>
      </c>
      <c r="AM113" s="214">
        <f t="shared" si="5"/>
        <v>9.8978082235199993E-2</v>
      </c>
      <c r="AN113" s="214">
        <v>3.7682540000000002</v>
      </c>
      <c r="AO113" s="214">
        <v>0.59000300000000006</v>
      </c>
      <c r="AP113" s="214">
        <f t="shared" si="6"/>
        <v>0.37297455429512133</v>
      </c>
      <c r="AQ113" s="214">
        <f t="shared" si="7"/>
        <v>5.8397365453014709E-2</v>
      </c>
      <c r="AR113" s="213">
        <v>0.7</v>
      </c>
      <c r="AS113" s="213">
        <v>0.49</v>
      </c>
      <c r="AT113" s="214">
        <f t="shared" si="8"/>
        <v>0.26108218800658489</v>
      </c>
      <c r="AU113" s="214">
        <f t="shared" si="9"/>
        <v>2.8614709071977208E-2</v>
      </c>
    </row>
    <row r="114" spans="1:47" s="210" customFormat="1">
      <c r="A114" s="211">
        <v>51</v>
      </c>
      <c r="B114" s="211" t="s">
        <v>135</v>
      </c>
      <c r="C114" s="211" t="s">
        <v>135</v>
      </c>
      <c r="D114" s="211"/>
      <c r="E114" s="211" t="s">
        <v>53</v>
      </c>
      <c r="F114" s="211" t="s">
        <v>54</v>
      </c>
      <c r="G114" s="211" t="s">
        <v>55</v>
      </c>
      <c r="H114" s="211"/>
      <c r="I114" s="211" t="s">
        <v>136</v>
      </c>
      <c r="J114" s="211"/>
      <c r="K114" s="211">
        <v>0</v>
      </c>
      <c r="L114" s="211">
        <v>0</v>
      </c>
      <c r="M114" s="212">
        <v>0</v>
      </c>
      <c r="N114" s="212">
        <v>0</v>
      </c>
      <c r="O114" s="211"/>
      <c r="P114" s="211"/>
      <c r="Q114" s="211" t="s">
        <v>137</v>
      </c>
      <c r="R114" s="212">
        <v>71.83</v>
      </c>
      <c r="S114" s="212">
        <v>71.83</v>
      </c>
      <c r="T114" s="211"/>
      <c r="U114" s="211"/>
      <c r="V114" s="211"/>
      <c r="W114" s="211"/>
      <c r="X114" s="211"/>
      <c r="Y114" s="211"/>
      <c r="Z114" s="211"/>
      <c r="AA114" s="211" t="s">
        <v>63</v>
      </c>
      <c r="AB114" s="211" t="s">
        <v>164</v>
      </c>
      <c r="AC114" s="211" t="s">
        <v>252</v>
      </c>
      <c r="AD114" s="211" t="s">
        <v>187</v>
      </c>
      <c r="AE114" s="211">
        <v>4</v>
      </c>
      <c r="AF114" s="211" t="s">
        <v>188</v>
      </c>
      <c r="AG114" s="211">
        <v>1</v>
      </c>
      <c r="AH114" s="211">
        <v>1100</v>
      </c>
      <c r="AI114" s="211">
        <v>1100</v>
      </c>
      <c r="AJ114" s="211">
        <v>561</v>
      </c>
      <c r="AK114" s="212">
        <v>2.04445944731E-2</v>
      </c>
      <c r="AL114" s="213">
        <v>1</v>
      </c>
      <c r="AM114" s="214">
        <f t="shared" si="5"/>
        <v>2.04445944731E-2</v>
      </c>
      <c r="AN114" s="214">
        <v>4.55</v>
      </c>
      <c r="AO114" s="214">
        <v>0.79</v>
      </c>
      <c r="AP114" s="214">
        <f t="shared" si="6"/>
        <v>9.302290485260499E-2</v>
      </c>
      <c r="AQ114" s="214">
        <f t="shared" si="7"/>
        <v>1.6151229633749001E-2</v>
      </c>
      <c r="AR114" s="213">
        <v>0.99</v>
      </c>
      <c r="AS114" s="213">
        <v>0.98</v>
      </c>
      <c r="AT114" s="214">
        <f t="shared" si="8"/>
        <v>9.2092675804078941E-2</v>
      </c>
      <c r="AU114" s="214">
        <f t="shared" si="9"/>
        <v>1.5828205041074021E-2</v>
      </c>
    </row>
    <row r="115" spans="1:47" s="210" customFormat="1">
      <c r="A115" s="211">
        <v>51</v>
      </c>
      <c r="B115" s="211" t="s">
        <v>135</v>
      </c>
      <c r="C115" s="211" t="s">
        <v>135</v>
      </c>
      <c r="D115" s="211"/>
      <c r="E115" s="211" t="s">
        <v>53</v>
      </c>
      <c r="F115" s="211" t="s">
        <v>54</v>
      </c>
      <c r="G115" s="211" t="s">
        <v>55</v>
      </c>
      <c r="H115" s="211"/>
      <c r="I115" s="211" t="s">
        <v>136</v>
      </c>
      <c r="J115" s="211"/>
      <c r="K115" s="211">
        <v>0</v>
      </c>
      <c r="L115" s="211">
        <v>0</v>
      </c>
      <c r="M115" s="212">
        <v>0</v>
      </c>
      <c r="N115" s="212">
        <v>0</v>
      </c>
      <c r="O115" s="211"/>
      <c r="P115" s="211"/>
      <c r="Q115" s="211" t="s">
        <v>137</v>
      </c>
      <c r="R115" s="212">
        <v>71.83</v>
      </c>
      <c r="S115" s="212">
        <v>71.83</v>
      </c>
      <c r="T115" s="211"/>
      <c r="U115" s="211"/>
      <c r="V115" s="211"/>
      <c r="W115" s="211"/>
      <c r="X115" s="211"/>
      <c r="Y115" s="211"/>
      <c r="Z115" s="211"/>
      <c r="AA115" s="211" t="s">
        <v>63</v>
      </c>
      <c r="AB115" s="211" t="s">
        <v>164</v>
      </c>
      <c r="AC115" s="211" t="s">
        <v>252</v>
      </c>
      <c r="AD115" s="211" t="s">
        <v>253</v>
      </c>
      <c r="AE115" s="211">
        <v>1</v>
      </c>
      <c r="AF115" s="211" t="s">
        <v>188</v>
      </c>
      <c r="AG115" s="211">
        <v>1</v>
      </c>
      <c r="AH115" s="211">
        <v>1100</v>
      </c>
      <c r="AI115" s="211">
        <v>1100</v>
      </c>
      <c r="AJ115" s="211">
        <v>501</v>
      </c>
      <c r="AK115" s="212">
        <v>0.155972637774</v>
      </c>
      <c r="AL115" s="213">
        <v>1</v>
      </c>
      <c r="AM115" s="214">
        <f t="shared" si="5"/>
        <v>0.155972637774</v>
      </c>
      <c r="AN115" s="214">
        <v>3.7682540000000002</v>
      </c>
      <c r="AO115" s="214">
        <v>0.59000300000000006</v>
      </c>
      <c r="AP115" s="214">
        <f t="shared" si="6"/>
        <v>0.58774451618242662</v>
      </c>
      <c r="AQ115" s="214">
        <f t="shared" si="7"/>
        <v>9.2024324204573335E-2</v>
      </c>
      <c r="AR115" s="213">
        <v>0.7</v>
      </c>
      <c r="AS115" s="213">
        <v>0.49</v>
      </c>
      <c r="AT115" s="214">
        <f t="shared" si="8"/>
        <v>0.41142116132769863</v>
      </c>
      <c r="AU115" s="214">
        <f t="shared" si="9"/>
        <v>4.5091918860240936E-2</v>
      </c>
    </row>
    <row r="116" spans="1:47" s="210" customFormat="1">
      <c r="A116" s="211">
        <v>51</v>
      </c>
      <c r="B116" s="211" t="s">
        <v>135</v>
      </c>
      <c r="C116" s="211" t="s">
        <v>135</v>
      </c>
      <c r="D116" s="211"/>
      <c r="E116" s="211" t="s">
        <v>53</v>
      </c>
      <c r="F116" s="211" t="s">
        <v>54</v>
      </c>
      <c r="G116" s="211" t="s">
        <v>55</v>
      </c>
      <c r="H116" s="211"/>
      <c r="I116" s="211" t="s">
        <v>136</v>
      </c>
      <c r="J116" s="211"/>
      <c r="K116" s="211">
        <v>0</v>
      </c>
      <c r="L116" s="211">
        <v>0</v>
      </c>
      <c r="M116" s="212">
        <v>0</v>
      </c>
      <c r="N116" s="212">
        <v>0</v>
      </c>
      <c r="O116" s="211"/>
      <c r="P116" s="211"/>
      <c r="Q116" s="211" t="s">
        <v>137</v>
      </c>
      <c r="R116" s="212">
        <v>71.83</v>
      </c>
      <c r="S116" s="212">
        <v>71.83</v>
      </c>
      <c r="T116" s="211"/>
      <c r="U116" s="211"/>
      <c r="V116" s="211"/>
      <c r="W116" s="211"/>
      <c r="X116" s="211"/>
      <c r="Y116" s="211"/>
      <c r="Z116" s="211"/>
      <c r="AA116" s="211" t="s">
        <v>63</v>
      </c>
      <c r="AB116" s="211" t="s">
        <v>164</v>
      </c>
      <c r="AC116" s="211" t="s">
        <v>252</v>
      </c>
      <c r="AD116" s="211" t="s">
        <v>187</v>
      </c>
      <c r="AE116" s="211">
        <v>4</v>
      </c>
      <c r="AF116" s="211" t="s">
        <v>188</v>
      </c>
      <c r="AG116" s="211">
        <v>1</v>
      </c>
      <c r="AH116" s="211">
        <v>1100</v>
      </c>
      <c r="AI116" s="211">
        <v>1100</v>
      </c>
      <c r="AJ116" s="211">
        <v>561</v>
      </c>
      <c r="AK116" s="212">
        <v>1.6193929343299999E-2</v>
      </c>
      <c r="AL116" s="213">
        <v>1</v>
      </c>
      <c r="AM116" s="214">
        <f t="shared" si="5"/>
        <v>1.6193929343299999E-2</v>
      </c>
      <c r="AN116" s="214">
        <v>4.55</v>
      </c>
      <c r="AO116" s="214">
        <v>0.79</v>
      </c>
      <c r="AP116" s="214">
        <f t="shared" si="6"/>
        <v>7.3682378512014993E-2</v>
      </c>
      <c r="AQ116" s="214">
        <f t="shared" si="7"/>
        <v>1.2793204181207E-2</v>
      </c>
      <c r="AR116" s="213">
        <v>0.99</v>
      </c>
      <c r="AS116" s="213">
        <v>0.98</v>
      </c>
      <c r="AT116" s="214">
        <f t="shared" si="8"/>
        <v>7.2945554726894846E-2</v>
      </c>
      <c r="AU116" s="214">
        <f t="shared" si="9"/>
        <v>1.2537340097582859E-2</v>
      </c>
    </row>
    <row r="117" spans="1:47" s="210" customFormat="1">
      <c r="A117" s="211">
        <v>51</v>
      </c>
      <c r="B117" s="211" t="s">
        <v>135</v>
      </c>
      <c r="C117" s="211" t="s">
        <v>135</v>
      </c>
      <c r="D117" s="211"/>
      <c r="E117" s="211" t="s">
        <v>53</v>
      </c>
      <c r="F117" s="211" t="s">
        <v>54</v>
      </c>
      <c r="G117" s="211" t="s">
        <v>55</v>
      </c>
      <c r="H117" s="211"/>
      <c r="I117" s="211" t="s">
        <v>136</v>
      </c>
      <c r="J117" s="211"/>
      <c r="K117" s="211">
        <v>0</v>
      </c>
      <c r="L117" s="211">
        <v>0</v>
      </c>
      <c r="M117" s="212">
        <v>0</v>
      </c>
      <c r="N117" s="212">
        <v>0</v>
      </c>
      <c r="O117" s="211"/>
      <c r="P117" s="211"/>
      <c r="Q117" s="211" t="s">
        <v>137</v>
      </c>
      <c r="R117" s="212">
        <v>71.83</v>
      </c>
      <c r="S117" s="212">
        <v>71.83</v>
      </c>
      <c r="T117" s="211"/>
      <c r="U117" s="211"/>
      <c r="V117" s="211"/>
      <c r="W117" s="211"/>
      <c r="X117" s="211"/>
      <c r="Y117" s="211"/>
      <c r="Z117" s="211"/>
      <c r="AA117" s="211" t="s">
        <v>63</v>
      </c>
      <c r="AB117" s="211" t="s">
        <v>164</v>
      </c>
      <c r="AC117" s="211" t="s">
        <v>252</v>
      </c>
      <c r="AD117" s="211" t="s">
        <v>253</v>
      </c>
      <c r="AE117" s="211">
        <v>1</v>
      </c>
      <c r="AF117" s="211" t="s">
        <v>180</v>
      </c>
      <c r="AG117" s="211">
        <v>11</v>
      </c>
      <c r="AH117" s="211">
        <v>4110</v>
      </c>
      <c r="AI117" s="211">
        <v>1180</v>
      </c>
      <c r="AJ117" s="211">
        <v>511</v>
      </c>
      <c r="AK117" s="212">
        <v>2.5550658412899999E-2</v>
      </c>
      <c r="AL117" s="213">
        <v>1</v>
      </c>
      <c r="AM117" s="214">
        <f t="shared" si="5"/>
        <v>2.5550658412899999E-2</v>
      </c>
      <c r="AN117" s="214">
        <v>3.9512230000000002</v>
      </c>
      <c r="AO117" s="214">
        <v>0.13953399999999999</v>
      </c>
      <c r="AP117" s="214">
        <f t="shared" si="6"/>
        <v>0.10095634918619398</v>
      </c>
      <c r="AQ117" s="214">
        <f t="shared" si="7"/>
        <v>3.5651855709855885E-3</v>
      </c>
      <c r="AR117" s="213">
        <v>0.7</v>
      </c>
      <c r="AS117" s="213">
        <v>0.49</v>
      </c>
      <c r="AT117" s="214">
        <f t="shared" si="8"/>
        <v>7.0669444430335779E-2</v>
      </c>
      <c r="AU117" s="214">
        <f t="shared" si="9"/>
        <v>1.7469409297829384E-3</v>
      </c>
    </row>
    <row r="118" spans="1:47" s="210" customFormat="1">
      <c r="A118" s="211">
        <v>51</v>
      </c>
      <c r="B118" s="211" t="s">
        <v>135</v>
      </c>
      <c r="C118" s="211" t="s">
        <v>135</v>
      </c>
      <c r="D118" s="211"/>
      <c r="E118" s="211" t="s">
        <v>53</v>
      </c>
      <c r="F118" s="211" t="s">
        <v>54</v>
      </c>
      <c r="G118" s="211" t="s">
        <v>55</v>
      </c>
      <c r="H118" s="211"/>
      <c r="I118" s="211" t="s">
        <v>136</v>
      </c>
      <c r="J118" s="211"/>
      <c r="K118" s="211">
        <v>0</v>
      </c>
      <c r="L118" s="211">
        <v>0</v>
      </c>
      <c r="M118" s="212">
        <v>0</v>
      </c>
      <c r="N118" s="212">
        <v>0</v>
      </c>
      <c r="O118" s="211"/>
      <c r="P118" s="211"/>
      <c r="Q118" s="211" t="s">
        <v>137</v>
      </c>
      <c r="R118" s="212">
        <v>71.83</v>
      </c>
      <c r="S118" s="212">
        <v>71.83</v>
      </c>
      <c r="T118" s="211"/>
      <c r="U118" s="211"/>
      <c r="V118" s="211"/>
      <c r="W118" s="211"/>
      <c r="X118" s="211"/>
      <c r="Y118" s="211"/>
      <c r="Z118" s="211"/>
      <c r="AA118" s="211" t="s">
        <v>63</v>
      </c>
      <c r="AB118" s="211" t="s">
        <v>164</v>
      </c>
      <c r="AC118" s="211" t="s">
        <v>252</v>
      </c>
      <c r="AD118" s="211" t="s">
        <v>187</v>
      </c>
      <c r="AE118" s="211">
        <v>4</v>
      </c>
      <c r="AF118" s="211" t="s">
        <v>180</v>
      </c>
      <c r="AG118" s="211">
        <v>11</v>
      </c>
      <c r="AH118" s="211">
        <v>4110</v>
      </c>
      <c r="AI118" s="211">
        <v>1180</v>
      </c>
      <c r="AJ118" s="211">
        <v>571</v>
      </c>
      <c r="AK118" s="212">
        <v>6.5558637570799994E-2</v>
      </c>
      <c r="AL118" s="213">
        <v>1</v>
      </c>
      <c r="AM118" s="214">
        <f t="shared" si="5"/>
        <v>6.5558637570799994E-2</v>
      </c>
      <c r="AN118" s="214">
        <v>3.85</v>
      </c>
      <c r="AO118" s="214">
        <v>0.14000000000000001</v>
      </c>
      <c r="AP118" s="214">
        <f t="shared" si="6"/>
        <v>0.25240075464757999</v>
      </c>
      <c r="AQ118" s="214">
        <f t="shared" si="7"/>
        <v>9.1782092599119996E-3</v>
      </c>
      <c r="AR118" s="213">
        <v>0.99</v>
      </c>
      <c r="AS118" s="213">
        <v>0.98</v>
      </c>
      <c r="AT118" s="214">
        <f t="shared" si="8"/>
        <v>0.24987674710110419</v>
      </c>
      <c r="AU118" s="214">
        <f t="shared" si="9"/>
        <v>8.9946450747137602E-3</v>
      </c>
    </row>
    <row r="119" spans="1:47" s="210" customFormat="1">
      <c r="A119" s="211">
        <v>51</v>
      </c>
      <c r="B119" s="211" t="s">
        <v>135</v>
      </c>
      <c r="C119" s="211" t="s">
        <v>135</v>
      </c>
      <c r="D119" s="211"/>
      <c r="E119" s="211" t="s">
        <v>53</v>
      </c>
      <c r="F119" s="211" t="s">
        <v>54</v>
      </c>
      <c r="G119" s="211" t="s">
        <v>55</v>
      </c>
      <c r="H119" s="211"/>
      <c r="I119" s="211" t="s">
        <v>136</v>
      </c>
      <c r="J119" s="211"/>
      <c r="K119" s="211">
        <v>0</v>
      </c>
      <c r="L119" s="211">
        <v>0</v>
      </c>
      <c r="M119" s="212">
        <v>0</v>
      </c>
      <c r="N119" s="212">
        <v>0</v>
      </c>
      <c r="O119" s="211"/>
      <c r="P119" s="211"/>
      <c r="Q119" s="211" t="s">
        <v>137</v>
      </c>
      <c r="R119" s="212">
        <v>71.83</v>
      </c>
      <c r="S119" s="212">
        <v>71.83</v>
      </c>
      <c r="T119" s="211"/>
      <c r="U119" s="211"/>
      <c r="V119" s="211"/>
      <c r="W119" s="211"/>
      <c r="X119" s="211"/>
      <c r="Y119" s="211"/>
      <c r="Z119" s="211"/>
      <c r="AA119" s="211" t="s">
        <v>63</v>
      </c>
      <c r="AB119" s="211" t="s">
        <v>164</v>
      </c>
      <c r="AC119" s="211" t="s">
        <v>252</v>
      </c>
      <c r="AD119" s="211" t="s">
        <v>187</v>
      </c>
      <c r="AE119" s="211">
        <v>4</v>
      </c>
      <c r="AF119" s="211" t="s">
        <v>161</v>
      </c>
      <c r="AG119" s="211">
        <v>4</v>
      </c>
      <c r="AH119" s="211">
        <v>1400</v>
      </c>
      <c r="AI119" s="211">
        <v>1400</v>
      </c>
      <c r="AJ119" s="211">
        <v>564</v>
      </c>
      <c r="AK119" s="212">
        <v>0.61744236073699998</v>
      </c>
      <c r="AL119" s="213">
        <v>1</v>
      </c>
      <c r="AM119" s="214">
        <f t="shared" si="5"/>
        <v>0.61744236073699998</v>
      </c>
      <c r="AN119" s="214">
        <v>11.39</v>
      </c>
      <c r="AO119" s="214">
        <v>1.78</v>
      </c>
      <c r="AP119" s="214">
        <f t="shared" si="6"/>
        <v>7.03266848879443</v>
      </c>
      <c r="AQ119" s="214">
        <f t="shared" si="7"/>
        <v>1.0990474021118599</v>
      </c>
      <c r="AR119" s="213">
        <v>0.99</v>
      </c>
      <c r="AS119" s="213">
        <v>0.98</v>
      </c>
      <c r="AT119" s="214">
        <f t="shared" si="8"/>
        <v>6.9623418039064857</v>
      </c>
      <c r="AU119" s="214">
        <f t="shared" si="9"/>
        <v>1.0770664540696226</v>
      </c>
    </row>
    <row r="120" spans="1:47" s="210" customFormat="1">
      <c r="A120" s="211">
        <v>51</v>
      </c>
      <c r="B120" s="211" t="s">
        <v>135</v>
      </c>
      <c r="C120" s="211" t="s">
        <v>135</v>
      </c>
      <c r="D120" s="211"/>
      <c r="E120" s="211" t="s">
        <v>53</v>
      </c>
      <c r="F120" s="211" t="s">
        <v>54</v>
      </c>
      <c r="G120" s="211" t="s">
        <v>55</v>
      </c>
      <c r="H120" s="211"/>
      <c r="I120" s="211" t="s">
        <v>136</v>
      </c>
      <c r="J120" s="211"/>
      <c r="K120" s="211">
        <v>0</v>
      </c>
      <c r="L120" s="211">
        <v>0</v>
      </c>
      <c r="M120" s="212">
        <v>0</v>
      </c>
      <c r="N120" s="212">
        <v>0</v>
      </c>
      <c r="O120" s="211"/>
      <c r="P120" s="211"/>
      <c r="Q120" s="211" t="s">
        <v>137</v>
      </c>
      <c r="R120" s="212">
        <v>71.83</v>
      </c>
      <c r="S120" s="212">
        <v>71.83</v>
      </c>
      <c r="T120" s="211"/>
      <c r="U120" s="211"/>
      <c r="V120" s="211"/>
      <c r="W120" s="211"/>
      <c r="X120" s="211"/>
      <c r="Y120" s="211"/>
      <c r="Z120" s="211"/>
      <c r="AA120" s="211" t="s">
        <v>63</v>
      </c>
      <c r="AB120" s="211" t="s">
        <v>164</v>
      </c>
      <c r="AC120" s="211" t="s">
        <v>252</v>
      </c>
      <c r="AD120" s="211" t="s">
        <v>187</v>
      </c>
      <c r="AE120" s="211">
        <v>4</v>
      </c>
      <c r="AF120" s="211" t="s">
        <v>161</v>
      </c>
      <c r="AG120" s="211">
        <v>4</v>
      </c>
      <c r="AH120" s="211">
        <v>1400</v>
      </c>
      <c r="AI120" s="211">
        <v>1400</v>
      </c>
      <c r="AJ120" s="211">
        <v>564</v>
      </c>
      <c r="AK120" s="212">
        <v>0.36143964177799998</v>
      </c>
      <c r="AL120" s="213">
        <v>1</v>
      </c>
      <c r="AM120" s="214">
        <f t="shared" si="5"/>
        <v>0.36143964177799998</v>
      </c>
      <c r="AN120" s="214">
        <v>11.39</v>
      </c>
      <c r="AO120" s="214">
        <v>1.78</v>
      </c>
      <c r="AP120" s="214">
        <f t="shared" si="6"/>
        <v>4.1167975198514197</v>
      </c>
      <c r="AQ120" s="214">
        <f t="shared" si="7"/>
        <v>0.64336256236484002</v>
      </c>
      <c r="AR120" s="213">
        <v>0.99</v>
      </c>
      <c r="AS120" s="213">
        <v>0.98</v>
      </c>
      <c r="AT120" s="214">
        <f t="shared" si="8"/>
        <v>4.0756295446529052</v>
      </c>
      <c r="AU120" s="214">
        <f t="shared" si="9"/>
        <v>0.6304953111175432</v>
      </c>
    </row>
    <row r="121" spans="1:47" s="210" customFormat="1">
      <c r="A121" s="211">
        <v>51</v>
      </c>
      <c r="B121" s="211" t="s">
        <v>135</v>
      </c>
      <c r="C121" s="211" t="s">
        <v>135</v>
      </c>
      <c r="D121" s="211"/>
      <c r="E121" s="211" t="s">
        <v>53</v>
      </c>
      <c r="F121" s="211" t="s">
        <v>54</v>
      </c>
      <c r="G121" s="211" t="s">
        <v>55</v>
      </c>
      <c r="H121" s="211"/>
      <c r="I121" s="211" t="s">
        <v>136</v>
      </c>
      <c r="J121" s="211"/>
      <c r="K121" s="211">
        <v>0</v>
      </c>
      <c r="L121" s="211">
        <v>0</v>
      </c>
      <c r="M121" s="212">
        <v>0</v>
      </c>
      <c r="N121" s="212">
        <v>0</v>
      </c>
      <c r="O121" s="211"/>
      <c r="P121" s="211"/>
      <c r="Q121" s="211" t="s">
        <v>137</v>
      </c>
      <c r="R121" s="212">
        <v>71.83</v>
      </c>
      <c r="S121" s="212">
        <v>71.83</v>
      </c>
      <c r="T121" s="211"/>
      <c r="U121" s="211"/>
      <c r="V121" s="211"/>
      <c r="W121" s="211"/>
      <c r="X121" s="211"/>
      <c r="Y121" s="211"/>
      <c r="Z121" s="211"/>
      <c r="AA121" s="211" t="s">
        <v>63</v>
      </c>
      <c r="AB121" s="211" t="s">
        <v>164</v>
      </c>
      <c r="AC121" s="211" t="s">
        <v>252</v>
      </c>
      <c r="AD121" s="211" t="s">
        <v>187</v>
      </c>
      <c r="AE121" s="211">
        <v>4</v>
      </c>
      <c r="AF121" s="211" t="s">
        <v>161</v>
      </c>
      <c r="AG121" s="211">
        <v>4</v>
      </c>
      <c r="AH121" s="211">
        <v>1400</v>
      </c>
      <c r="AI121" s="211">
        <v>1400</v>
      </c>
      <c r="AJ121" s="211">
        <v>564</v>
      </c>
      <c r="AK121" s="212">
        <v>0.469944004187</v>
      </c>
      <c r="AL121" s="213">
        <v>1</v>
      </c>
      <c r="AM121" s="214">
        <f t="shared" si="5"/>
        <v>0.469944004187</v>
      </c>
      <c r="AN121" s="214">
        <v>11.39</v>
      </c>
      <c r="AO121" s="214">
        <v>1.78</v>
      </c>
      <c r="AP121" s="214">
        <f t="shared" si="6"/>
        <v>5.3526622076899306</v>
      </c>
      <c r="AQ121" s="214">
        <f t="shared" si="7"/>
        <v>0.83650032745285996</v>
      </c>
      <c r="AR121" s="213">
        <v>0.99</v>
      </c>
      <c r="AS121" s="213">
        <v>0.98</v>
      </c>
      <c r="AT121" s="214">
        <f t="shared" si="8"/>
        <v>5.2991355856130316</v>
      </c>
      <c r="AU121" s="214">
        <f t="shared" si="9"/>
        <v>0.81977032090380275</v>
      </c>
    </row>
    <row r="122" spans="1:47">
      <c r="AM122" s="214">
        <f>SUM(AM2:AM121)</f>
        <v>65.109635195637296</v>
      </c>
      <c r="AT122" s="214">
        <f>SUM(AT2:AT121)</f>
        <v>260.72331546717129</v>
      </c>
      <c r="AU122" s="214">
        <f>SUM(AU2:AU121)</f>
        <v>28.474732976716943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E22" sqref="E22"/>
    </sheetView>
  </sheetViews>
  <sheetFormatPr defaultRowHeight="15"/>
  <cols>
    <col min="1" max="1" width="22.85546875" bestFit="1" customWidth="1"/>
  </cols>
  <sheetData>
    <row r="1" spans="1:4">
      <c r="A1" s="210" t="s">
        <v>377</v>
      </c>
      <c r="B1" s="244">
        <v>1271.6400000000001</v>
      </c>
      <c r="C1" s="210" t="s">
        <v>381</v>
      </c>
    </row>
    <row r="2" spans="1:4">
      <c r="A2" s="210" t="s">
        <v>378</v>
      </c>
      <c r="B2">
        <v>0.12</v>
      </c>
      <c r="C2" s="210" t="s">
        <v>380</v>
      </c>
      <c r="D2" s="210" t="s">
        <v>386</v>
      </c>
    </row>
    <row r="3" spans="1:4">
      <c r="A3" s="210" t="s">
        <v>379</v>
      </c>
      <c r="B3">
        <v>0.18</v>
      </c>
      <c r="C3" s="210" t="s">
        <v>380</v>
      </c>
      <c r="D3" s="210" t="s">
        <v>386</v>
      </c>
    </row>
    <row r="4" spans="1:4" s="210" customFormat="1"/>
    <row r="5" spans="1:4">
      <c r="A5" s="210" t="s">
        <v>383</v>
      </c>
      <c r="B5" s="244">
        <f>B1*B3</f>
        <v>228.89520000000002</v>
      </c>
      <c r="C5" s="210" t="s">
        <v>384</v>
      </c>
    </row>
    <row r="6" spans="1:4">
      <c r="A6" s="210" t="s">
        <v>382</v>
      </c>
      <c r="B6" s="244">
        <f>B1*B2</f>
        <v>152.5968</v>
      </c>
      <c r="C6" s="210" t="s">
        <v>384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19"/>
  <sheetViews>
    <sheetView topLeftCell="AC1" workbookViewId="0">
      <selection activeCell="AW22" sqref="AW22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3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9.425781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10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7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7" t="s">
        <v>49</v>
      </c>
      <c r="AO1" s="8" t="s">
        <v>39</v>
      </c>
      <c r="AP1" s="9" t="s">
        <v>40</v>
      </c>
      <c r="AQ1" s="9" t="s">
        <v>41</v>
      </c>
      <c r="AR1" s="10" t="s">
        <v>42</v>
      </c>
      <c r="AS1" s="9" t="s">
        <v>43</v>
      </c>
      <c r="AT1" s="9" t="s">
        <v>44</v>
      </c>
      <c r="AU1" s="8" t="s">
        <v>45</v>
      </c>
      <c r="AV1" s="8" t="s">
        <v>46</v>
      </c>
      <c r="AW1" s="9" t="s">
        <v>47</v>
      </c>
      <c r="AX1" s="9" t="s">
        <v>48</v>
      </c>
    </row>
    <row r="2" spans="1:50">
      <c r="A2" s="103">
        <v>2</v>
      </c>
      <c r="B2" s="103" t="s">
        <v>50</v>
      </c>
      <c r="C2" s="103" t="s">
        <v>72</v>
      </c>
      <c r="D2" s="103" t="s">
        <v>52</v>
      </c>
      <c r="E2" s="103" t="s">
        <v>53</v>
      </c>
      <c r="F2" s="103" t="s">
        <v>54</v>
      </c>
      <c r="G2" s="103" t="s">
        <v>55</v>
      </c>
      <c r="H2" s="102"/>
      <c r="I2" s="103" t="s">
        <v>56</v>
      </c>
      <c r="J2" s="103" t="s">
        <v>57</v>
      </c>
      <c r="K2" s="103">
        <v>0</v>
      </c>
      <c r="L2" s="103">
        <v>23</v>
      </c>
      <c r="M2" s="104">
        <v>-81.204719999999995</v>
      </c>
      <c r="N2" s="104">
        <v>29.021909999999998</v>
      </c>
      <c r="O2" s="103" t="s">
        <v>58</v>
      </c>
      <c r="P2" s="103" t="s">
        <v>59</v>
      </c>
      <c r="Q2" s="103" t="s">
        <v>73</v>
      </c>
      <c r="R2" s="104">
        <v>6.84</v>
      </c>
      <c r="S2" s="104">
        <v>6.84</v>
      </c>
      <c r="T2" s="103" t="s">
        <v>61</v>
      </c>
      <c r="U2" s="102"/>
      <c r="V2" s="102"/>
      <c r="W2" s="102"/>
      <c r="X2" s="102"/>
      <c r="Y2" s="102"/>
      <c r="Z2" s="103" t="s">
        <v>62</v>
      </c>
      <c r="AA2" s="103" t="s">
        <v>63</v>
      </c>
      <c r="AB2" s="103" t="s">
        <v>64</v>
      </c>
      <c r="AC2" s="103" t="s">
        <v>74</v>
      </c>
      <c r="AD2" s="103" t="s">
        <v>66</v>
      </c>
      <c r="AE2" s="103" t="s">
        <v>67</v>
      </c>
      <c r="AF2" s="103">
        <v>130039</v>
      </c>
      <c r="AG2" s="103" t="s">
        <v>68</v>
      </c>
      <c r="AH2" s="103">
        <v>1</v>
      </c>
      <c r="AI2" s="103" t="s">
        <v>70</v>
      </c>
      <c r="AJ2" s="103">
        <v>13</v>
      </c>
      <c r="AK2" s="103">
        <v>6300</v>
      </c>
      <c r="AL2" s="103">
        <v>6300</v>
      </c>
      <c r="AM2" s="103">
        <v>113</v>
      </c>
      <c r="AN2" s="104">
        <v>0.50415763457600005</v>
      </c>
      <c r="AO2" s="105">
        <v>0.999</v>
      </c>
      <c r="AP2" s="106">
        <f>AN2*AO2</f>
        <v>0.50365347694142404</v>
      </c>
      <c r="AQ2" s="106">
        <v>2.6718839999999999</v>
      </c>
      <c r="AR2" s="107">
        <v>8.8819999999999996E-2</v>
      </c>
      <c r="AS2" s="106">
        <f>AP2*AQ2</f>
        <v>1.3457036665841597</v>
      </c>
      <c r="AT2" s="106">
        <f>AP2*AR2</f>
        <v>4.4734501821937278E-2</v>
      </c>
      <c r="AU2" s="105">
        <v>0.873</v>
      </c>
      <c r="AV2" s="105">
        <v>0.76949999999999996</v>
      </c>
      <c r="AW2" s="106">
        <f>AS2*AU2</f>
        <v>1.1747993009279714</v>
      </c>
      <c r="AX2" s="106">
        <f>AT2*AV2</f>
        <v>3.4423199151980735E-2</v>
      </c>
    </row>
    <row r="3" spans="1:50">
      <c r="A3" s="103">
        <v>2</v>
      </c>
      <c r="B3" s="103" t="s">
        <v>50</v>
      </c>
      <c r="C3" s="103" t="s">
        <v>72</v>
      </c>
      <c r="D3" s="103" t="s">
        <v>52</v>
      </c>
      <c r="E3" s="103" t="s">
        <v>53</v>
      </c>
      <c r="F3" s="103" t="s">
        <v>54</v>
      </c>
      <c r="G3" s="103" t="s">
        <v>55</v>
      </c>
      <c r="H3" s="102"/>
      <c r="I3" s="103" t="s">
        <v>56</v>
      </c>
      <c r="J3" s="103" t="s">
        <v>57</v>
      </c>
      <c r="K3" s="103">
        <v>0</v>
      </c>
      <c r="L3" s="103">
        <v>23</v>
      </c>
      <c r="M3" s="104">
        <v>-81.204719999999995</v>
      </c>
      <c r="N3" s="104">
        <v>29.021909999999998</v>
      </c>
      <c r="O3" s="103" t="s">
        <v>58</v>
      </c>
      <c r="P3" s="103" t="s">
        <v>59</v>
      </c>
      <c r="Q3" s="103" t="s">
        <v>73</v>
      </c>
      <c r="R3" s="104">
        <v>6.84</v>
      </c>
      <c r="S3" s="104">
        <v>6.84</v>
      </c>
      <c r="T3" s="103" t="s">
        <v>61</v>
      </c>
      <c r="U3" s="102"/>
      <c r="V3" s="102"/>
      <c r="W3" s="102"/>
      <c r="X3" s="102"/>
      <c r="Y3" s="102"/>
      <c r="Z3" s="103" t="s">
        <v>62</v>
      </c>
      <c r="AA3" s="103" t="s">
        <v>63</v>
      </c>
      <c r="AB3" s="103" t="s">
        <v>64</v>
      </c>
      <c r="AC3" s="103" t="s">
        <v>74</v>
      </c>
      <c r="AD3" s="103" t="s">
        <v>66</v>
      </c>
      <c r="AE3" s="103" t="s">
        <v>67</v>
      </c>
      <c r="AF3" s="103">
        <v>130500</v>
      </c>
      <c r="AG3" s="103" t="s">
        <v>68</v>
      </c>
      <c r="AH3" s="103">
        <v>1</v>
      </c>
      <c r="AI3" s="103" t="s">
        <v>70</v>
      </c>
      <c r="AJ3" s="103">
        <v>13</v>
      </c>
      <c r="AK3" s="103">
        <v>6250</v>
      </c>
      <c r="AL3" s="103">
        <v>6250</v>
      </c>
      <c r="AM3" s="103">
        <v>113</v>
      </c>
      <c r="AN3" s="104">
        <v>4.65053948105</v>
      </c>
      <c r="AO3" s="105">
        <v>0.999</v>
      </c>
      <c r="AP3" s="214">
        <f t="shared" ref="AP3:AP18" si="0">AN3*AO3</f>
        <v>4.6458889415689502</v>
      </c>
      <c r="AQ3" s="106">
        <v>2.6718839999999999</v>
      </c>
      <c r="AR3" s="107">
        <v>8.8819999999999996E-2</v>
      </c>
      <c r="AS3" s="214">
        <f t="shared" ref="AS3:AS18" si="1">AP3*AQ3</f>
        <v>12.413276328755012</v>
      </c>
      <c r="AT3" s="214">
        <f t="shared" ref="AT3:AT18" si="2">AP3*AR3</f>
        <v>0.41264785579015412</v>
      </c>
      <c r="AU3" s="105">
        <v>0.873</v>
      </c>
      <c r="AV3" s="105">
        <v>0.76949999999999996</v>
      </c>
      <c r="AW3" s="214">
        <f t="shared" ref="AW3:AW18" si="3">AS3*AU3</f>
        <v>10.836790235003125</v>
      </c>
      <c r="AX3" s="214">
        <f t="shared" ref="AX3:AX18" si="4">AT3*AV3</f>
        <v>0.31753252503052359</v>
      </c>
    </row>
    <row r="4" spans="1:50">
      <c r="A4" s="103">
        <v>2</v>
      </c>
      <c r="B4" s="103" t="s">
        <v>50</v>
      </c>
      <c r="C4" s="103" t="s">
        <v>72</v>
      </c>
      <c r="D4" s="103" t="s">
        <v>52</v>
      </c>
      <c r="E4" s="103" t="s">
        <v>53</v>
      </c>
      <c r="F4" s="103" t="s">
        <v>54</v>
      </c>
      <c r="G4" s="103" t="s">
        <v>55</v>
      </c>
      <c r="H4" s="102"/>
      <c r="I4" s="103" t="s">
        <v>56</v>
      </c>
      <c r="J4" s="103" t="s">
        <v>57</v>
      </c>
      <c r="K4" s="103">
        <v>0</v>
      </c>
      <c r="L4" s="103">
        <v>23</v>
      </c>
      <c r="M4" s="104">
        <v>-81.204719999999995</v>
      </c>
      <c r="N4" s="104">
        <v>29.021909999999998</v>
      </c>
      <c r="O4" s="103" t="s">
        <v>58</v>
      </c>
      <c r="P4" s="103" t="s">
        <v>59</v>
      </c>
      <c r="Q4" s="103" t="s">
        <v>73</v>
      </c>
      <c r="R4" s="104">
        <v>6.84</v>
      </c>
      <c r="S4" s="104">
        <v>6.84</v>
      </c>
      <c r="T4" s="103" t="s">
        <v>61</v>
      </c>
      <c r="U4" s="102"/>
      <c r="V4" s="102"/>
      <c r="W4" s="102"/>
      <c r="X4" s="102"/>
      <c r="Y4" s="102"/>
      <c r="Z4" s="103" t="s">
        <v>62</v>
      </c>
      <c r="AA4" s="103" t="s">
        <v>63</v>
      </c>
      <c r="AB4" s="103" t="s">
        <v>64</v>
      </c>
      <c r="AC4" s="103" t="s">
        <v>74</v>
      </c>
      <c r="AD4" s="103" t="s">
        <v>66</v>
      </c>
      <c r="AE4" s="103" t="s">
        <v>67</v>
      </c>
      <c r="AF4" s="103">
        <v>130500</v>
      </c>
      <c r="AG4" s="103" t="s">
        <v>68</v>
      </c>
      <c r="AH4" s="103">
        <v>1</v>
      </c>
      <c r="AI4" s="103" t="s">
        <v>70</v>
      </c>
      <c r="AJ4" s="103">
        <v>13</v>
      </c>
      <c r="AK4" s="103">
        <v>6250</v>
      </c>
      <c r="AL4" s="103">
        <v>6250</v>
      </c>
      <c r="AM4" s="103">
        <v>113</v>
      </c>
      <c r="AN4" s="104">
        <v>0.52643630808800002</v>
      </c>
      <c r="AO4" s="105">
        <v>0.999</v>
      </c>
      <c r="AP4" s="214">
        <f t="shared" si="0"/>
        <v>0.525909871779912</v>
      </c>
      <c r="AQ4" s="106">
        <v>2.6718839999999999</v>
      </c>
      <c r="AR4" s="107">
        <v>8.8819999999999996E-2</v>
      </c>
      <c r="AS4" s="214">
        <f t="shared" si="1"/>
        <v>1.4051701718507983</v>
      </c>
      <c r="AT4" s="214">
        <f t="shared" si="2"/>
        <v>4.671131481149178E-2</v>
      </c>
      <c r="AU4" s="105">
        <v>0.873</v>
      </c>
      <c r="AV4" s="105">
        <v>0.76949999999999996</v>
      </c>
      <c r="AW4" s="214">
        <f t="shared" si="3"/>
        <v>1.2267135600257468</v>
      </c>
      <c r="AX4" s="214">
        <f t="shared" si="4"/>
        <v>3.5944356747442924E-2</v>
      </c>
    </row>
    <row r="5" spans="1:50">
      <c r="A5" s="103">
        <v>2</v>
      </c>
      <c r="B5" s="103" t="s">
        <v>50</v>
      </c>
      <c r="C5" s="103" t="s">
        <v>72</v>
      </c>
      <c r="D5" s="103" t="s">
        <v>52</v>
      </c>
      <c r="E5" s="103" t="s">
        <v>53</v>
      </c>
      <c r="F5" s="103" t="s">
        <v>54</v>
      </c>
      <c r="G5" s="103" t="s">
        <v>55</v>
      </c>
      <c r="H5" s="102"/>
      <c r="I5" s="103" t="s">
        <v>56</v>
      </c>
      <c r="J5" s="103" t="s">
        <v>57</v>
      </c>
      <c r="K5" s="103">
        <v>0</v>
      </c>
      <c r="L5" s="103">
        <v>23</v>
      </c>
      <c r="M5" s="104">
        <v>-81.204719999999995</v>
      </c>
      <c r="N5" s="104">
        <v>29.021909999999998</v>
      </c>
      <c r="O5" s="103" t="s">
        <v>58</v>
      </c>
      <c r="P5" s="103" t="s">
        <v>59</v>
      </c>
      <c r="Q5" s="103" t="s">
        <v>73</v>
      </c>
      <c r="R5" s="104">
        <v>6.84</v>
      </c>
      <c r="S5" s="104">
        <v>6.84</v>
      </c>
      <c r="T5" s="103" t="s">
        <v>61</v>
      </c>
      <c r="U5" s="102"/>
      <c r="V5" s="102"/>
      <c r="W5" s="102"/>
      <c r="X5" s="102"/>
      <c r="Y5" s="102"/>
      <c r="Z5" s="103" t="s">
        <v>62</v>
      </c>
      <c r="AA5" s="103" t="s">
        <v>63</v>
      </c>
      <c r="AB5" s="103" t="s">
        <v>64</v>
      </c>
      <c r="AC5" s="103" t="s">
        <v>74</v>
      </c>
      <c r="AD5" s="103" t="s">
        <v>66</v>
      </c>
      <c r="AE5" s="103" t="s">
        <v>67</v>
      </c>
      <c r="AF5" s="103">
        <v>130163</v>
      </c>
      <c r="AG5" s="103" t="s">
        <v>68</v>
      </c>
      <c r="AH5" s="103">
        <v>1</v>
      </c>
      <c r="AI5" s="103" t="s">
        <v>69</v>
      </c>
      <c r="AJ5" s="103">
        <v>11</v>
      </c>
      <c r="AK5" s="103">
        <v>4110</v>
      </c>
      <c r="AL5" s="103">
        <v>1920</v>
      </c>
      <c r="AM5" s="103">
        <v>111</v>
      </c>
      <c r="AN5" s="104">
        <v>2.75347940831</v>
      </c>
      <c r="AO5" s="105">
        <v>1</v>
      </c>
      <c r="AP5" s="214">
        <f t="shared" si="0"/>
        <v>2.75347940831</v>
      </c>
      <c r="AQ5" s="106">
        <v>4.2217599999999997</v>
      </c>
      <c r="AR5" s="107">
        <v>0.14412</v>
      </c>
      <c r="AS5" s="214">
        <f t="shared" si="1"/>
        <v>11.624529226826825</v>
      </c>
      <c r="AT5" s="214">
        <f t="shared" si="2"/>
        <v>0.39683145232563721</v>
      </c>
      <c r="AU5" s="105">
        <v>0.873</v>
      </c>
      <c r="AV5" s="105">
        <v>0.76949999999999996</v>
      </c>
      <c r="AW5" s="214">
        <f t="shared" si="3"/>
        <v>10.148214015019818</v>
      </c>
      <c r="AX5" s="214">
        <f t="shared" si="4"/>
        <v>0.30536180256457784</v>
      </c>
    </row>
    <row r="6" spans="1:50">
      <c r="A6" s="103">
        <v>2</v>
      </c>
      <c r="B6" s="103" t="s">
        <v>50</v>
      </c>
      <c r="C6" s="103" t="s">
        <v>72</v>
      </c>
      <c r="D6" s="103" t="s">
        <v>52</v>
      </c>
      <c r="E6" s="103" t="s">
        <v>53</v>
      </c>
      <c r="F6" s="103" t="s">
        <v>54</v>
      </c>
      <c r="G6" s="103" t="s">
        <v>55</v>
      </c>
      <c r="H6" s="102"/>
      <c r="I6" s="103" t="s">
        <v>56</v>
      </c>
      <c r="J6" s="103" t="s">
        <v>57</v>
      </c>
      <c r="K6" s="103">
        <v>0</v>
      </c>
      <c r="L6" s="103">
        <v>23</v>
      </c>
      <c r="M6" s="104">
        <v>-81.204719999999995</v>
      </c>
      <c r="N6" s="104">
        <v>29.021909999999998</v>
      </c>
      <c r="O6" s="103" t="s">
        <v>58</v>
      </c>
      <c r="P6" s="103" t="s">
        <v>59</v>
      </c>
      <c r="Q6" s="103" t="s">
        <v>73</v>
      </c>
      <c r="R6" s="104">
        <v>6.84</v>
      </c>
      <c r="S6" s="104">
        <v>6.84</v>
      </c>
      <c r="T6" s="103" t="s">
        <v>61</v>
      </c>
      <c r="U6" s="102"/>
      <c r="V6" s="102"/>
      <c r="W6" s="102"/>
      <c r="X6" s="102"/>
      <c r="Y6" s="102"/>
      <c r="Z6" s="103" t="s">
        <v>62</v>
      </c>
      <c r="AA6" s="103" t="s">
        <v>63</v>
      </c>
      <c r="AB6" s="103" t="s">
        <v>64</v>
      </c>
      <c r="AC6" s="103" t="s">
        <v>74</v>
      </c>
      <c r="AD6" s="103" t="s">
        <v>66</v>
      </c>
      <c r="AE6" s="103" t="s">
        <v>67</v>
      </c>
      <c r="AF6" s="103">
        <v>130594</v>
      </c>
      <c r="AG6" s="103" t="s">
        <v>68</v>
      </c>
      <c r="AH6" s="103">
        <v>1</v>
      </c>
      <c r="AI6" s="103" t="s">
        <v>70</v>
      </c>
      <c r="AJ6" s="103">
        <v>13</v>
      </c>
      <c r="AK6" s="103">
        <v>6210</v>
      </c>
      <c r="AL6" s="103">
        <v>6210</v>
      </c>
      <c r="AM6" s="103">
        <v>113</v>
      </c>
      <c r="AN6" s="104">
        <v>0.13591315182499999</v>
      </c>
      <c r="AO6" s="105">
        <v>0.999</v>
      </c>
      <c r="AP6" s="214">
        <f t="shared" si="0"/>
        <v>0.13577723867317498</v>
      </c>
      <c r="AQ6" s="106">
        <v>2.6718839999999999</v>
      </c>
      <c r="AR6" s="107">
        <v>8.8819999999999996E-2</v>
      </c>
      <c r="AS6" s="214">
        <f t="shared" si="1"/>
        <v>0.36278103157503744</v>
      </c>
      <c r="AT6" s="214">
        <f t="shared" si="2"/>
        <v>1.2059734338951401E-2</v>
      </c>
      <c r="AU6" s="105">
        <v>0.873</v>
      </c>
      <c r="AV6" s="105">
        <v>0.76949999999999996</v>
      </c>
      <c r="AW6" s="214">
        <f t="shared" si="3"/>
        <v>0.31670784056500767</v>
      </c>
      <c r="AX6" s="214">
        <f t="shared" si="4"/>
        <v>9.279965573823103E-3</v>
      </c>
    </row>
    <row r="7" spans="1:50">
      <c r="A7" s="103">
        <v>2</v>
      </c>
      <c r="B7" s="103" t="s">
        <v>50</v>
      </c>
      <c r="C7" s="103" t="s">
        <v>72</v>
      </c>
      <c r="D7" s="103" t="s">
        <v>52</v>
      </c>
      <c r="E7" s="103" t="s">
        <v>53</v>
      </c>
      <c r="F7" s="103" t="s">
        <v>54</v>
      </c>
      <c r="G7" s="103" t="s">
        <v>55</v>
      </c>
      <c r="H7" s="102"/>
      <c r="I7" s="103" t="s">
        <v>56</v>
      </c>
      <c r="J7" s="103" t="s">
        <v>57</v>
      </c>
      <c r="K7" s="103">
        <v>0</v>
      </c>
      <c r="L7" s="103">
        <v>23</v>
      </c>
      <c r="M7" s="104">
        <v>-81.204719999999995</v>
      </c>
      <c r="N7" s="104">
        <v>29.021909999999998</v>
      </c>
      <c r="O7" s="103" t="s">
        <v>58</v>
      </c>
      <c r="P7" s="103" t="s">
        <v>59</v>
      </c>
      <c r="Q7" s="103" t="s">
        <v>73</v>
      </c>
      <c r="R7" s="104">
        <v>6.84</v>
      </c>
      <c r="S7" s="104">
        <v>6.84</v>
      </c>
      <c r="T7" s="103" t="s">
        <v>61</v>
      </c>
      <c r="U7" s="102"/>
      <c r="V7" s="102"/>
      <c r="W7" s="102"/>
      <c r="X7" s="102"/>
      <c r="Y7" s="102"/>
      <c r="Z7" s="103" t="s">
        <v>62</v>
      </c>
      <c r="AA7" s="103" t="s">
        <v>63</v>
      </c>
      <c r="AB7" s="103" t="s">
        <v>64</v>
      </c>
      <c r="AC7" s="103" t="s">
        <v>74</v>
      </c>
      <c r="AD7" s="103" t="s">
        <v>66</v>
      </c>
      <c r="AE7" s="103" t="s">
        <v>67</v>
      </c>
      <c r="AF7" s="103">
        <v>130039</v>
      </c>
      <c r="AG7" s="103" t="s">
        <v>68</v>
      </c>
      <c r="AH7" s="103">
        <v>1</v>
      </c>
      <c r="AI7" s="103" t="s">
        <v>70</v>
      </c>
      <c r="AJ7" s="103">
        <v>13</v>
      </c>
      <c r="AK7" s="103">
        <v>6300</v>
      </c>
      <c r="AL7" s="103">
        <v>6300</v>
      </c>
      <c r="AM7" s="103">
        <v>113</v>
      </c>
      <c r="AN7" s="104">
        <v>0.40355978446000002</v>
      </c>
      <c r="AO7" s="105">
        <v>0.999</v>
      </c>
      <c r="AP7" s="214">
        <f t="shared" si="0"/>
        <v>0.40315622467554002</v>
      </c>
      <c r="AQ7" s="106">
        <v>2.6718839999999999</v>
      </c>
      <c r="AR7" s="107">
        <v>8.8819999999999996E-2</v>
      </c>
      <c r="AS7" s="214">
        <f t="shared" si="1"/>
        <v>1.0771866662109806</v>
      </c>
      <c r="AT7" s="214">
        <f t="shared" si="2"/>
        <v>3.5808335875681462E-2</v>
      </c>
      <c r="AU7" s="105">
        <v>0.873</v>
      </c>
      <c r="AV7" s="105">
        <v>0.76949999999999996</v>
      </c>
      <c r="AW7" s="214">
        <f t="shared" si="3"/>
        <v>0.94038395960218601</v>
      </c>
      <c r="AX7" s="214">
        <f t="shared" si="4"/>
        <v>2.7554514456336884E-2</v>
      </c>
    </row>
    <row r="8" spans="1:50">
      <c r="A8" s="103">
        <v>2</v>
      </c>
      <c r="B8" s="103" t="s">
        <v>50</v>
      </c>
      <c r="C8" s="103" t="s">
        <v>72</v>
      </c>
      <c r="D8" s="103" t="s">
        <v>52</v>
      </c>
      <c r="E8" s="103" t="s">
        <v>53</v>
      </c>
      <c r="F8" s="103" t="s">
        <v>54</v>
      </c>
      <c r="G8" s="103" t="s">
        <v>55</v>
      </c>
      <c r="H8" s="102"/>
      <c r="I8" s="103" t="s">
        <v>56</v>
      </c>
      <c r="J8" s="103" t="s">
        <v>57</v>
      </c>
      <c r="K8" s="103">
        <v>0</v>
      </c>
      <c r="L8" s="103">
        <v>23</v>
      </c>
      <c r="M8" s="104">
        <v>-81.204719999999995</v>
      </c>
      <c r="N8" s="104">
        <v>29.021909999999998</v>
      </c>
      <c r="O8" s="103" t="s">
        <v>58</v>
      </c>
      <c r="P8" s="103" t="s">
        <v>59</v>
      </c>
      <c r="Q8" s="103" t="s">
        <v>73</v>
      </c>
      <c r="R8" s="104">
        <v>6.84</v>
      </c>
      <c r="S8" s="104">
        <v>6.84</v>
      </c>
      <c r="T8" s="103" t="s">
        <v>61</v>
      </c>
      <c r="U8" s="102"/>
      <c r="V8" s="102"/>
      <c r="W8" s="102"/>
      <c r="X8" s="102"/>
      <c r="Y8" s="102"/>
      <c r="Z8" s="103" t="s">
        <v>62</v>
      </c>
      <c r="AA8" s="103" t="s">
        <v>63</v>
      </c>
      <c r="AB8" s="103" t="s">
        <v>64</v>
      </c>
      <c r="AC8" s="103" t="s">
        <v>74</v>
      </c>
      <c r="AD8" s="103" t="s">
        <v>66</v>
      </c>
      <c r="AE8" s="103" t="s">
        <v>67</v>
      </c>
      <c r="AF8" s="103">
        <v>130623</v>
      </c>
      <c r="AG8" s="103" t="s">
        <v>68</v>
      </c>
      <c r="AH8" s="103">
        <v>1</v>
      </c>
      <c r="AI8" s="103" t="s">
        <v>70</v>
      </c>
      <c r="AJ8" s="103">
        <v>13</v>
      </c>
      <c r="AK8" s="103">
        <v>6250</v>
      </c>
      <c r="AL8" s="103">
        <v>6250</v>
      </c>
      <c r="AM8" s="103">
        <v>113</v>
      </c>
      <c r="AN8" s="104">
        <v>4.8533063114299999</v>
      </c>
      <c r="AO8" s="105">
        <v>0.999</v>
      </c>
      <c r="AP8" s="214">
        <f t="shared" si="0"/>
        <v>4.8484530051185697</v>
      </c>
      <c r="AQ8" s="106">
        <v>2.6718839999999999</v>
      </c>
      <c r="AR8" s="107">
        <v>8.8819999999999996E-2</v>
      </c>
      <c r="AS8" s="214">
        <f t="shared" si="1"/>
        <v>12.954504009128224</v>
      </c>
      <c r="AT8" s="214">
        <f t="shared" si="2"/>
        <v>0.43063959591463136</v>
      </c>
      <c r="AU8" s="105">
        <v>0.873</v>
      </c>
      <c r="AV8" s="105">
        <v>0.76949999999999996</v>
      </c>
      <c r="AW8" s="214">
        <f t="shared" si="3"/>
        <v>11.309281999968938</v>
      </c>
      <c r="AX8" s="214">
        <f t="shared" si="4"/>
        <v>0.33137716905630882</v>
      </c>
    </row>
    <row r="9" spans="1:50">
      <c r="A9" s="103">
        <v>2</v>
      </c>
      <c r="B9" s="103" t="s">
        <v>50</v>
      </c>
      <c r="C9" s="103" t="s">
        <v>72</v>
      </c>
      <c r="D9" s="103" t="s">
        <v>52</v>
      </c>
      <c r="E9" s="103" t="s">
        <v>53</v>
      </c>
      <c r="F9" s="103" t="s">
        <v>54</v>
      </c>
      <c r="G9" s="103" t="s">
        <v>55</v>
      </c>
      <c r="H9" s="102"/>
      <c r="I9" s="103" t="s">
        <v>56</v>
      </c>
      <c r="J9" s="103" t="s">
        <v>57</v>
      </c>
      <c r="K9" s="103">
        <v>0</v>
      </c>
      <c r="L9" s="103">
        <v>23</v>
      </c>
      <c r="M9" s="104">
        <v>-81.204719999999995</v>
      </c>
      <c r="N9" s="104">
        <v>29.021909999999998</v>
      </c>
      <c r="O9" s="103" t="s">
        <v>58</v>
      </c>
      <c r="P9" s="103" t="s">
        <v>59</v>
      </c>
      <c r="Q9" s="103" t="s">
        <v>73</v>
      </c>
      <c r="R9" s="104">
        <v>6.84</v>
      </c>
      <c r="S9" s="104">
        <v>6.84</v>
      </c>
      <c r="T9" s="103" t="s">
        <v>61</v>
      </c>
      <c r="U9" s="102"/>
      <c r="V9" s="102"/>
      <c r="W9" s="102"/>
      <c r="X9" s="102"/>
      <c r="Y9" s="102"/>
      <c r="Z9" s="103" t="s">
        <v>62</v>
      </c>
      <c r="AA9" s="103" t="s">
        <v>63</v>
      </c>
      <c r="AB9" s="103" t="s">
        <v>64</v>
      </c>
      <c r="AC9" s="103" t="s">
        <v>74</v>
      </c>
      <c r="AD9" s="103" t="s">
        <v>66</v>
      </c>
      <c r="AE9" s="103" t="s">
        <v>67</v>
      </c>
      <c r="AF9" s="103">
        <v>129560</v>
      </c>
      <c r="AG9" s="103" t="s">
        <v>68</v>
      </c>
      <c r="AH9" s="103">
        <v>1</v>
      </c>
      <c r="AI9" s="103" t="s">
        <v>70</v>
      </c>
      <c r="AJ9" s="103">
        <v>13</v>
      </c>
      <c r="AK9" s="103">
        <v>6170</v>
      </c>
      <c r="AL9" s="103">
        <v>6170</v>
      </c>
      <c r="AM9" s="103">
        <v>113</v>
      </c>
      <c r="AN9" s="104">
        <v>0.202865572503</v>
      </c>
      <c r="AO9" s="105">
        <v>0.999</v>
      </c>
      <c r="AP9" s="214">
        <f t="shared" si="0"/>
        <v>0.20266270693049698</v>
      </c>
      <c r="AQ9" s="106">
        <v>2.6718839999999999</v>
      </c>
      <c r="AR9" s="107">
        <v>8.8819999999999996E-2</v>
      </c>
      <c r="AS9" s="214">
        <f t="shared" si="1"/>
        <v>0.54149124404428395</v>
      </c>
      <c r="AT9" s="214">
        <f t="shared" si="2"/>
        <v>1.8000501629566741E-2</v>
      </c>
      <c r="AU9" s="105">
        <v>0.873</v>
      </c>
      <c r="AV9" s="105">
        <v>0.76949999999999996</v>
      </c>
      <c r="AW9" s="214">
        <f t="shared" si="3"/>
        <v>0.47272185605065986</v>
      </c>
      <c r="AX9" s="214">
        <f t="shared" si="4"/>
        <v>1.3851386003951607E-2</v>
      </c>
    </row>
    <row r="10" spans="1:50">
      <c r="A10" s="103">
        <v>2</v>
      </c>
      <c r="B10" s="103" t="s">
        <v>50</v>
      </c>
      <c r="C10" s="103" t="s">
        <v>72</v>
      </c>
      <c r="D10" s="103" t="s">
        <v>52</v>
      </c>
      <c r="E10" s="103" t="s">
        <v>53</v>
      </c>
      <c r="F10" s="103" t="s">
        <v>54</v>
      </c>
      <c r="G10" s="103" t="s">
        <v>55</v>
      </c>
      <c r="H10" s="102"/>
      <c r="I10" s="103" t="s">
        <v>56</v>
      </c>
      <c r="J10" s="103" t="s">
        <v>57</v>
      </c>
      <c r="K10" s="103">
        <v>0</v>
      </c>
      <c r="L10" s="103">
        <v>23</v>
      </c>
      <c r="M10" s="104">
        <v>-81.204719999999995</v>
      </c>
      <c r="N10" s="104">
        <v>29.021909999999998</v>
      </c>
      <c r="O10" s="103" t="s">
        <v>58</v>
      </c>
      <c r="P10" s="103" t="s">
        <v>59</v>
      </c>
      <c r="Q10" s="103" t="s">
        <v>73</v>
      </c>
      <c r="R10" s="104">
        <v>6.84</v>
      </c>
      <c r="S10" s="104">
        <v>6.84</v>
      </c>
      <c r="T10" s="103" t="s">
        <v>61</v>
      </c>
      <c r="U10" s="102"/>
      <c r="V10" s="102"/>
      <c r="W10" s="102"/>
      <c r="X10" s="102"/>
      <c r="Y10" s="102"/>
      <c r="Z10" s="103" t="s">
        <v>62</v>
      </c>
      <c r="AA10" s="103" t="s">
        <v>63</v>
      </c>
      <c r="AB10" s="103" t="s">
        <v>64</v>
      </c>
      <c r="AC10" s="103" t="s">
        <v>74</v>
      </c>
      <c r="AD10" s="103" t="s">
        <v>66</v>
      </c>
      <c r="AE10" s="103" t="s">
        <v>67</v>
      </c>
      <c r="AF10" s="103">
        <v>130163</v>
      </c>
      <c r="AG10" s="103" t="s">
        <v>68</v>
      </c>
      <c r="AH10" s="103">
        <v>1</v>
      </c>
      <c r="AI10" s="103" t="s">
        <v>69</v>
      </c>
      <c r="AJ10" s="103">
        <v>11</v>
      </c>
      <c r="AK10" s="103">
        <v>4110</v>
      </c>
      <c r="AL10" s="103">
        <v>1920</v>
      </c>
      <c r="AM10" s="103">
        <v>111</v>
      </c>
      <c r="AN10" s="104">
        <v>0.61424873150500003</v>
      </c>
      <c r="AO10" s="105">
        <v>1</v>
      </c>
      <c r="AP10" s="214">
        <f t="shared" si="0"/>
        <v>0.61424873150500003</v>
      </c>
      <c r="AQ10" s="106">
        <v>4.2217599999999997</v>
      </c>
      <c r="AR10" s="107">
        <v>0.14412</v>
      </c>
      <c r="AS10" s="214">
        <f t="shared" si="1"/>
        <v>2.5932107247185487</v>
      </c>
      <c r="AT10" s="214">
        <f t="shared" si="2"/>
        <v>8.8525527184500602E-2</v>
      </c>
      <c r="AU10" s="105">
        <v>0.873</v>
      </c>
      <c r="AV10" s="105">
        <v>0.76949999999999996</v>
      </c>
      <c r="AW10" s="214">
        <f t="shared" si="3"/>
        <v>2.2638729626792928</v>
      </c>
      <c r="AX10" s="214">
        <f t="shared" si="4"/>
        <v>6.8120393168473209E-2</v>
      </c>
    </row>
    <row r="11" spans="1:50">
      <c r="A11" s="103">
        <v>2</v>
      </c>
      <c r="B11" s="103" t="s">
        <v>50</v>
      </c>
      <c r="C11" s="103" t="s">
        <v>72</v>
      </c>
      <c r="D11" s="103" t="s">
        <v>52</v>
      </c>
      <c r="E11" s="103" t="s">
        <v>53</v>
      </c>
      <c r="F11" s="103" t="s">
        <v>54</v>
      </c>
      <c r="G11" s="103" t="s">
        <v>55</v>
      </c>
      <c r="H11" s="102"/>
      <c r="I11" s="103" t="s">
        <v>56</v>
      </c>
      <c r="J11" s="103" t="s">
        <v>57</v>
      </c>
      <c r="K11" s="103">
        <v>0</v>
      </c>
      <c r="L11" s="103">
        <v>23</v>
      </c>
      <c r="M11" s="104">
        <v>-81.204719999999995</v>
      </c>
      <c r="N11" s="104">
        <v>29.021909999999998</v>
      </c>
      <c r="O11" s="103" t="s">
        <v>58</v>
      </c>
      <c r="P11" s="103" t="s">
        <v>59</v>
      </c>
      <c r="Q11" s="103" t="s">
        <v>73</v>
      </c>
      <c r="R11" s="104">
        <v>6.84</v>
      </c>
      <c r="S11" s="104">
        <v>6.84</v>
      </c>
      <c r="T11" s="103" t="s">
        <v>61</v>
      </c>
      <c r="U11" s="102"/>
      <c r="V11" s="102"/>
      <c r="W11" s="102"/>
      <c r="X11" s="102"/>
      <c r="Y11" s="102"/>
      <c r="Z11" s="103" t="s">
        <v>62</v>
      </c>
      <c r="AA11" s="103" t="s">
        <v>63</v>
      </c>
      <c r="AB11" s="103" t="s">
        <v>64</v>
      </c>
      <c r="AC11" s="103" t="s">
        <v>74</v>
      </c>
      <c r="AD11" s="103" t="s">
        <v>66</v>
      </c>
      <c r="AE11" s="103" t="s">
        <v>67</v>
      </c>
      <c r="AF11" s="103">
        <v>130526</v>
      </c>
      <c r="AG11" s="103" t="s">
        <v>68</v>
      </c>
      <c r="AH11" s="103">
        <v>1</v>
      </c>
      <c r="AI11" s="103" t="s">
        <v>70</v>
      </c>
      <c r="AJ11" s="103">
        <v>13</v>
      </c>
      <c r="AK11" s="103">
        <v>6210</v>
      </c>
      <c r="AL11" s="103">
        <v>6210</v>
      </c>
      <c r="AM11" s="103">
        <v>113</v>
      </c>
      <c r="AN11" s="104">
        <v>0.55036076189700001</v>
      </c>
      <c r="AO11" s="105">
        <v>0.999</v>
      </c>
      <c r="AP11" s="214">
        <f t="shared" si="0"/>
        <v>0.54981040113510304</v>
      </c>
      <c r="AQ11" s="106">
        <v>2.6718839999999999</v>
      </c>
      <c r="AR11" s="107">
        <v>8.8819999999999996E-2</v>
      </c>
      <c r="AS11" s="214">
        <f t="shared" si="1"/>
        <v>1.4690296138264636</v>
      </c>
      <c r="AT11" s="214">
        <f t="shared" si="2"/>
        <v>4.8834159828819848E-2</v>
      </c>
      <c r="AU11" s="105">
        <v>0.873</v>
      </c>
      <c r="AV11" s="105">
        <v>0.76949999999999996</v>
      </c>
      <c r="AW11" s="214">
        <f t="shared" si="3"/>
        <v>1.2824628528705027</v>
      </c>
      <c r="AX11" s="214">
        <f t="shared" si="4"/>
        <v>3.7577885988276868E-2</v>
      </c>
    </row>
    <row r="12" spans="1:50">
      <c r="A12" s="103">
        <v>2</v>
      </c>
      <c r="B12" s="103" t="s">
        <v>50</v>
      </c>
      <c r="C12" s="103" t="s">
        <v>72</v>
      </c>
      <c r="D12" s="103" t="s">
        <v>52</v>
      </c>
      <c r="E12" s="103" t="s">
        <v>53</v>
      </c>
      <c r="F12" s="103" t="s">
        <v>54</v>
      </c>
      <c r="G12" s="103" t="s">
        <v>55</v>
      </c>
      <c r="H12" s="102"/>
      <c r="I12" s="103" t="s">
        <v>56</v>
      </c>
      <c r="J12" s="103" t="s">
        <v>57</v>
      </c>
      <c r="K12" s="103">
        <v>0</v>
      </c>
      <c r="L12" s="103">
        <v>23</v>
      </c>
      <c r="M12" s="104">
        <v>-81.204719999999995</v>
      </c>
      <c r="N12" s="104">
        <v>29.021909999999998</v>
      </c>
      <c r="O12" s="103" t="s">
        <v>58</v>
      </c>
      <c r="P12" s="103" t="s">
        <v>59</v>
      </c>
      <c r="Q12" s="103" t="s">
        <v>73</v>
      </c>
      <c r="R12" s="104">
        <v>6.84</v>
      </c>
      <c r="S12" s="104">
        <v>6.84</v>
      </c>
      <c r="T12" s="103" t="s">
        <v>61</v>
      </c>
      <c r="U12" s="102"/>
      <c r="V12" s="102"/>
      <c r="W12" s="102"/>
      <c r="X12" s="102"/>
      <c r="Y12" s="102"/>
      <c r="Z12" s="103" t="s">
        <v>62</v>
      </c>
      <c r="AA12" s="103" t="s">
        <v>63</v>
      </c>
      <c r="AB12" s="103" t="s">
        <v>64</v>
      </c>
      <c r="AC12" s="103" t="s">
        <v>74</v>
      </c>
      <c r="AD12" s="103" t="s">
        <v>66</v>
      </c>
      <c r="AE12" s="103" t="s">
        <v>67</v>
      </c>
      <c r="AF12" s="103">
        <v>130039</v>
      </c>
      <c r="AG12" s="103" t="s">
        <v>68</v>
      </c>
      <c r="AH12" s="103">
        <v>1</v>
      </c>
      <c r="AI12" s="103" t="s">
        <v>70</v>
      </c>
      <c r="AJ12" s="103">
        <v>13</v>
      </c>
      <c r="AK12" s="103">
        <v>6300</v>
      </c>
      <c r="AL12" s="103">
        <v>6300</v>
      </c>
      <c r="AM12" s="103">
        <v>113</v>
      </c>
      <c r="AN12" s="104">
        <v>1.6149860465400001</v>
      </c>
      <c r="AO12" s="105">
        <v>0.999</v>
      </c>
      <c r="AP12" s="214">
        <f t="shared" si="0"/>
        <v>1.6133710604934601</v>
      </c>
      <c r="AQ12" s="106">
        <v>2.6718839999999999</v>
      </c>
      <c r="AR12" s="107">
        <v>8.8819999999999996E-2</v>
      </c>
      <c r="AS12" s="214">
        <f t="shared" si="1"/>
        <v>4.3107403225955085</v>
      </c>
      <c r="AT12" s="214">
        <f t="shared" si="2"/>
        <v>0.14329961759302912</v>
      </c>
      <c r="AU12" s="105">
        <v>0.873</v>
      </c>
      <c r="AV12" s="105">
        <v>0.76949999999999996</v>
      </c>
      <c r="AW12" s="214">
        <f t="shared" si="3"/>
        <v>3.7632763016258788</v>
      </c>
      <c r="AX12" s="214">
        <f t="shared" si="4"/>
        <v>0.11026905573783589</v>
      </c>
    </row>
    <row r="13" spans="1:50">
      <c r="A13" s="103">
        <v>2</v>
      </c>
      <c r="B13" s="103" t="s">
        <v>50</v>
      </c>
      <c r="C13" s="103" t="s">
        <v>72</v>
      </c>
      <c r="D13" s="103" t="s">
        <v>52</v>
      </c>
      <c r="E13" s="103" t="s">
        <v>53</v>
      </c>
      <c r="F13" s="103" t="s">
        <v>54</v>
      </c>
      <c r="G13" s="103" t="s">
        <v>55</v>
      </c>
      <c r="H13" s="102"/>
      <c r="I13" s="103" t="s">
        <v>56</v>
      </c>
      <c r="J13" s="103" t="s">
        <v>57</v>
      </c>
      <c r="K13" s="103">
        <v>0</v>
      </c>
      <c r="L13" s="103">
        <v>23</v>
      </c>
      <c r="M13" s="104">
        <v>-81.204719999999995</v>
      </c>
      <c r="N13" s="104">
        <v>29.021909999999998</v>
      </c>
      <c r="O13" s="103" t="s">
        <v>58</v>
      </c>
      <c r="P13" s="103" t="s">
        <v>59</v>
      </c>
      <c r="Q13" s="103" t="s">
        <v>73</v>
      </c>
      <c r="R13" s="104">
        <v>6.84</v>
      </c>
      <c r="S13" s="104">
        <v>6.84</v>
      </c>
      <c r="T13" s="103" t="s">
        <v>61</v>
      </c>
      <c r="U13" s="102"/>
      <c r="V13" s="102"/>
      <c r="W13" s="102"/>
      <c r="X13" s="102"/>
      <c r="Y13" s="102"/>
      <c r="Z13" s="103" t="s">
        <v>62</v>
      </c>
      <c r="AA13" s="103" t="s">
        <v>63</v>
      </c>
      <c r="AB13" s="103" t="s">
        <v>64</v>
      </c>
      <c r="AC13" s="103" t="s">
        <v>74</v>
      </c>
      <c r="AD13" s="103" t="s">
        <v>66</v>
      </c>
      <c r="AE13" s="103" t="s">
        <v>67</v>
      </c>
      <c r="AF13" s="103">
        <v>130500</v>
      </c>
      <c r="AG13" s="103" t="s">
        <v>68</v>
      </c>
      <c r="AH13" s="103">
        <v>1</v>
      </c>
      <c r="AI13" s="103" t="s">
        <v>70</v>
      </c>
      <c r="AJ13" s="103">
        <v>13</v>
      </c>
      <c r="AK13" s="103">
        <v>6250</v>
      </c>
      <c r="AL13" s="103">
        <v>6250</v>
      </c>
      <c r="AM13" s="103">
        <v>113</v>
      </c>
      <c r="AN13" s="104">
        <v>0.94139270266200004</v>
      </c>
      <c r="AO13" s="105">
        <v>0.999</v>
      </c>
      <c r="AP13" s="214">
        <f t="shared" si="0"/>
        <v>0.94045130995933801</v>
      </c>
      <c r="AQ13" s="106">
        <v>2.6718839999999999</v>
      </c>
      <c r="AR13" s="107">
        <v>8.8819999999999996E-2</v>
      </c>
      <c r="AS13" s="214">
        <f t="shared" si="1"/>
        <v>2.5127768078593959</v>
      </c>
      <c r="AT13" s="214">
        <f t="shared" si="2"/>
        <v>8.3530885350588405E-2</v>
      </c>
      <c r="AU13" s="105">
        <v>0.873</v>
      </c>
      <c r="AV13" s="105">
        <v>0.76949999999999996</v>
      </c>
      <c r="AW13" s="214">
        <f t="shared" si="3"/>
        <v>2.1936541532612526</v>
      </c>
      <c r="AX13" s="214">
        <f t="shared" si="4"/>
        <v>6.4277016277277776E-2</v>
      </c>
    </row>
    <row r="14" spans="1:50">
      <c r="A14" s="103">
        <v>2</v>
      </c>
      <c r="B14" s="103" t="s">
        <v>50</v>
      </c>
      <c r="C14" s="103" t="s">
        <v>72</v>
      </c>
      <c r="D14" s="103" t="s">
        <v>52</v>
      </c>
      <c r="E14" s="103" t="s">
        <v>53</v>
      </c>
      <c r="F14" s="103" t="s">
        <v>54</v>
      </c>
      <c r="G14" s="103" t="s">
        <v>55</v>
      </c>
      <c r="H14" s="102"/>
      <c r="I14" s="103" t="s">
        <v>56</v>
      </c>
      <c r="J14" s="103" t="s">
        <v>57</v>
      </c>
      <c r="K14" s="103">
        <v>0</v>
      </c>
      <c r="L14" s="103">
        <v>23</v>
      </c>
      <c r="M14" s="104">
        <v>-81.204719999999995</v>
      </c>
      <c r="N14" s="104">
        <v>29.021909999999998</v>
      </c>
      <c r="O14" s="103" t="s">
        <v>58</v>
      </c>
      <c r="P14" s="103" t="s">
        <v>59</v>
      </c>
      <c r="Q14" s="103" t="s">
        <v>73</v>
      </c>
      <c r="R14" s="104">
        <v>6.84</v>
      </c>
      <c r="S14" s="104">
        <v>6.84</v>
      </c>
      <c r="T14" s="103" t="s">
        <v>61</v>
      </c>
      <c r="U14" s="102"/>
      <c r="V14" s="102"/>
      <c r="W14" s="102"/>
      <c r="X14" s="102"/>
      <c r="Y14" s="102"/>
      <c r="Z14" s="103" t="s">
        <v>62</v>
      </c>
      <c r="AA14" s="103" t="s">
        <v>63</v>
      </c>
      <c r="AB14" s="103" t="s">
        <v>64</v>
      </c>
      <c r="AC14" s="103" t="s">
        <v>74</v>
      </c>
      <c r="AD14" s="103" t="s">
        <v>66</v>
      </c>
      <c r="AE14" s="103" t="s">
        <v>67</v>
      </c>
      <c r="AF14" s="103">
        <v>130594</v>
      </c>
      <c r="AG14" s="103" t="s">
        <v>68</v>
      </c>
      <c r="AH14" s="103">
        <v>1</v>
      </c>
      <c r="AI14" s="103" t="s">
        <v>70</v>
      </c>
      <c r="AJ14" s="103">
        <v>13</v>
      </c>
      <c r="AK14" s="103">
        <v>6210</v>
      </c>
      <c r="AL14" s="103">
        <v>6210</v>
      </c>
      <c r="AM14" s="103">
        <v>113</v>
      </c>
      <c r="AN14" s="104">
        <v>2.0539495198000002</v>
      </c>
      <c r="AO14" s="105">
        <v>0.999</v>
      </c>
      <c r="AP14" s="214">
        <f t="shared" si="0"/>
        <v>2.0518955702802</v>
      </c>
      <c r="AQ14" s="106">
        <v>2.6718839999999999</v>
      </c>
      <c r="AR14" s="107">
        <v>8.8819999999999996E-2</v>
      </c>
      <c r="AS14" s="214">
        <f t="shared" si="1"/>
        <v>5.4824269439025413</v>
      </c>
      <c r="AT14" s="214">
        <f t="shared" si="2"/>
        <v>0.18224936455228735</v>
      </c>
      <c r="AU14" s="105">
        <v>0.873</v>
      </c>
      <c r="AV14" s="105">
        <v>0.76949999999999996</v>
      </c>
      <c r="AW14" s="214">
        <f t="shared" si="3"/>
        <v>4.7861587220269186</v>
      </c>
      <c r="AX14" s="214">
        <f t="shared" si="4"/>
        <v>0.14024088602298512</v>
      </c>
    </row>
    <row r="15" spans="1:50">
      <c r="A15" s="103">
        <v>2</v>
      </c>
      <c r="B15" s="103" t="s">
        <v>50</v>
      </c>
      <c r="C15" s="103" t="s">
        <v>72</v>
      </c>
      <c r="D15" s="103" t="s">
        <v>52</v>
      </c>
      <c r="E15" s="103" t="s">
        <v>53</v>
      </c>
      <c r="F15" s="103" t="s">
        <v>54</v>
      </c>
      <c r="G15" s="103" t="s">
        <v>55</v>
      </c>
      <c r="H15" s="102"/>
      <c r="I15" s="103" t="s">
        <v>56</v>
      </c>
      <c r="J15" s="103" t="s">
        <v>57</v>
      </c>
      <c r="K15" s="103">
        <v>0</v>
      </c>
      <c r="L15" s="103">
        <v>23</v>
      </c>
      <c r="M15" s="104">
        <v>-81.204719999999995</v>
      </c>
      <c r="N15" s="104">
        <v>29.021909999999998</v>
      </c>
      <c r="O15" s="103" t="s">
        <v>58</v>
      </c>
      <c r="P15" s="103" t="s">
        <v>59</v>
      </c>
      <c r="Q15" s="103" t="s">
        <v>73</v>
      </c>
      <c r="R15" s="104">
        <v>6.84</v>
      </c>
      <c r="S15" s="104">
        <v>6.84</v>
      </c>
      <c r="T15" s="103" t="s">
        <v>61</v>
      </c>
      <c r="U15" s="102"/>
      <c r="V15" s="102"/>
      <c r="W15" s="102"/>
      <c r="X15" s="102"/>
      <c r="Y15" s="102"/>
      <c r="Z15" s="103" t="s">
        <v>62</v>
      </c>
      <c r="AA15" s="103" t="s">
        <v>63</v>
      </c>
      <c r="AB15" s="103" t="s">
        <v>64</v>
      </c>
      <c r="AC15" s="103" t="s">
        <v>74</v>
      </c>
      <c r="AD15" s="103" t="s">
        <v>66</v>
      </c>
      <c r="AE15" s="103" t="s">
        <v>67</v>
      </c>
      <c r="AF15" s="103">
        <v>130623</v>
      </c>
      <c r="AG15" s="103" t="s">
        <v>68</v>
      </c>
      <c r="AH15" s="103">
        <v>1</v>
      </c>
      <c r="AI15" s="103" t="s">
        <v>70</v>
      </c>
      <c r="AJ15" s="103">
        <v>13</v>
      </c>
      <c r="AK15" s="103">
        <v>6250</v>
      </c>
      <c r="AL15" s="103">
        <v>6250</v>
      </c>
      <c r="AM15" s="103">
        <v>113</v>
      </c>
      <c r="AN15" s="104">
        <v>0.66723464425900003</v>
      </c>
      <c r="AO15" s="105">
        <v>0.999</v>
      </c>
      <c r="AP15" s="214">
        <f t="shared" si="0"/>
        <v>0.66656740961474104</v>
      </c>
      <c r="AQ15" s="106">
        <v>2.6718839999999999</v>
      </c>
      <c r="AR15" s="107">
        <v>8.8819999999999996E-2</v>
      </c>
      <c r="AS15" s="214">
        <f t="shared" si="1"/>
        <v>1.7809907966710727</v>
      </c>
      <c r="AT15" s="214">
        <f t="shared" si="2"/>
        <v>5.9204517321981294E-2</v>
      </c>
      <c r="AU15" s="105">
        <v>0.873</v>
      </c>
      <c r="AV15" s="105">
        <v>0.76949999999999996</v>
      </c>
      <c r="AW15" s="214">
        <f t="shared" si="3"/>
        <v>1.5548049654938465</v>
      </c>
      <c r="AX15" s="214">
        <f t="shared" si="4"/>
        <v>4.5557876079264606E-2</v>
      </c>
    </row>
    <row r="16" spans="1:50">
      <c r="A16" s="103">
        <v>2</v>
      </c>
      <c r="B16" s="103" t="s">
        <v>50</v>
      </c>
      <c r="C16" s="103" t="s">
        <v>72</v>
      </c>
      <c r="D16" s="103" t="s">
        <v>52</v>
      </c>
      <c r="E16" s="103" t="s">
        <v>53</v>
      </c>
      <c r="F16" s="103" t="s">
        <v>54</v>
      </c>
      <c r="G16" s="103" t="s">
        <v>55</v>
      </c>
      <c r="H16" s="102"/>
      <c r="I16" s="103" t="s">
        <v>56</v>
      </c>
      <c r="J16" s="103" t="s">
        <v>57</v>
      </c>
      <c r="K16" s="103">
        <v>0</v>
      </c>
      <c r="L16" s="103">
        <v>23</v>
      </c>
      <c r="M16" s="104">
        <v>-81.204719999999995</v>
      </c>
      <c r="N16" s="104">
        <v>29.021909999999998</v>
      </c>
      <c r="O16" s="103" t="s">
        <v>58</v>
      </c>
      <c r="P16" s="103" t="s">
        <v>59</v>
      </c>
      <c r="Q16" s="103" t="s">
        <v>73</v>
      </c>
      <c r="R16" s="104">
        <v>6.84</v>
      </c>
      <c r="S16" s="104">
        <v>6.84</v>
      </c>
      <c r="T16" s="103" t="s">
        <v>61</v>
      </c>
      <c r="U16" s="102"/>
      <c r="V16" s="102"/>
      <c r="W16" s="102"/>
      <c r="X16" s="102"/>
      <c r="Y16" s="102"/>
      <c r="Z16" s="103" t="s">
        <v>62</v>
      </c>
      <c r="AA16" s="103" t="s">
        <v>63</v>
      </c>
      <c r="AB16" s="103" t="s">
        <v>64</v>
      </c>
      <c r="AC16" s="103" t="s">
        <v>74</v>
      </c>
      <c r="AD16" s="103" t="s">
        <v>66</v>
      </c>
      <c r="AE16" s="103" t="s">
        <v>67</v>
      </c>
      <c r="AF16" s="103">
        <v>130039</v>
      </c>
      <c r="AG16" s="103" t="s">
        <v>68</v>
      </c>
      <c r="AH16" s="103">
        <v>1</v>
      </c>
      <c r="AI16" s="103" t="s">
        <v>70</v>
      </c>
      <c r="AJ16" s="103">
        <v>13</v>
      </c>
      <c r="AK16" s="103">
        <v>6300</v>
      </c>
      <c r="AL16" s="103">
        <v>6300</v>
      </c>
      <c r="AM16" s="103">
        <v>113</v>
      </c>
      <c r="AN16" s="104">
        <v>0.44842373343500003</v>
      </c>
      <c r="AO16" s="105">
        <v>0.999</v>
      </c>
      <c r="AP16" s="214">
        <f t="shared" si="0"/>
        <v>0.44797530970156502</v>
      </c>
      <c r="AQ16" s="106">
        <v>2.6718839999999999</v>
      </c>
      <c r="AR16" s="107">
        <v>8.8819999999999996E-2</v>
      </c>
      <c r="AS16" s="214">
        <f t="shared" si="1"/>
        <v>1.1969380623866563</v>
      </c>
      <c r="AT16" s="214">
        <f t="shared" si="2"/>
        <v>3.9789167007693006E-2</v>
      </c>
      <c r="AU16" s="105">
        <v>0.873</v>
      </c>
      <c r="AV16" s="105">
        <v>0.76949999999999996</v>
      </c>
      <c r="AW16" s="214">
        <f t="shared" si="3"/>
        <v>1.044926928463551</v>
      </c>
      <c r="AX16" s="214">
        <f t="shared" si="4"/>
        <v>3.0617764012419765E-2</v>
      </c>
    </row>
    <row r="17" spans="1:50">
      <c r="A17" s="103">
        <v>2</v>
      </c>
      <c r="B17" s="103" t="s">
        <v>50</v>
      </c>
      <c r="C17" s="103" t="s">
        <v>72</v>
      </c>
      <c r="D17" s="103" t="s">
        <v>52</v>
      </c>
      <c r="E17" s="103" t="s">
        <v>53</v>
      </c>
      <c r="F17" s="103" t="s">
        <v>54</v>
      </c>
      <c r="G17" s="103" t="s">
        <v>55</v>
      </c>
      <c r="H17" s="102"/>
      <c r="I17" s="103" t="s">
        <v>56</v>
      </c>
      <c r="J17" s="103" t="s">
        <v>57</v>
      </c>
      <c r="K17" s="103">
        <v>0</v>
      </c>
      <c r="L17" s="103">
        <v>23</v>
      </c>
      <c r="M17" s="104">
        <v>-81.204719999999995</v>
      </c>
      <c r="N17" s="104">
        <v>29.021909999999998</v>
      </c>
      <c r="O17" s="103" t="s">
        <v>58</v>
      </c>
      <c r="P17" s="103" t="s">
        <v>59</v>
      </c>
      <c r="Q17" s="103" t="s">
        <v>73</v>
      </c>
      <c r="R17" s="104">
        <v>6.84</v>
      </c>
      <c r="S17" s="104">
        <v>6.84</v>
      </c>
      <c r="T17" s="103" t="s">
        <v>61</v>
      </c>
      <c r="U17" s="102"/>
      <c r="V17" s="102"/>
      <c r="W17" s="102"/>
      <c r="X17" s="102"/>
      <c r="Y17" s="102"/>
      <c r="Z17" s="103" t="s">
        <v>62</v>
      </c>
      <c r="AA17" s="103" t="s">
        <v>63</v>
      </c>
      <c r="AB17" s="103" t="s">
        <v>64</v>
      </c>
      <c r="AC17" s="103" t="s">
        <v>74</v>
      </c>
      <c r="AD17" s="103" t="s">
        <v>66</v>
      </c>
      <c r="AE17" s="103" t="s">
        <v>67</v>
      </c>
      <c r="AF17" s="103">
        <v>130500</v>
      </c>
      <c r="AG17" s="103" t="s">
        <v>68</v>
      </c>
      <c r="AH17" s="103">
        <v>1</v>
      </c>
      <c r="AI17" s="103" t="s">
        <v>70</v>
      </c>
      <c r="AJ17" s="103">
        <v>13</v>
      </c>
      <c r="AK17" s="103">
        <v>6250</v>
      </c>
      <c r="AL17" s="103">
        <v>6250</v>
      </c>
      <c r="AM17" s="103">
        <v>113</v>
      </c>
      <c r="AN17" s="104">
        <v>2.9526149645199999</v>
      </c>
      <c r="AO17" s="105">
        <v>0.999</v>
      </c>
      <c r="AP17" s="214">
        <f t="shared" si="0"/>
        <v>2.9496623495554801</v>
      </c>
      <c r="AQ17" s="106">
        <v>2.6718839999999999</v>
      </c>
      <c r="AR17" s="107">
        <v>8.8819999999999996E-2</v>
      </c>
      <c r="AS17" s="214">
        <f t="shared" si="1"/>
        <v>7.8811556371796945</v>
      </c>
      <c r="AT17" s="214">
        <f t="shared" si="2"/>
        <v>0.26198900988751772</v>
      </c>
      <c r="AU17" s="105">
        <v>0.873</v>
      </c>
      <c r="AV17" s="105">
        <v>0.76949999999999996</v>
      </c>
      <c r="AW17" s="214">
        <f t="shared" si="3"/>
        <v>6.8802488712578729</v>
      </c>
      <c r="AX17" s="214">
        <f t="shared" si="4"/>
        <v>0.20160054310844489</v>
      </c>
    </row>
    <row r="18" spans="1:50">
      <c r="A18" s="103">
        <v>2</v>
      </c>
      <c r="B18" s="103" t="s">
        <v>50</v>
      </c>
      <c r="C18" s="103" t="s">
        <v>72</v>
      </c>
      <c r="D18" s="103" t="s">
        <v>52</v>
      </c>
      <c r="E18" s="103" t="s">
        <v>53</v>
      </c>
      <c r="F18" s="103" t="s">
        <v>54</v>
      </c>
      <c r="G18" s="103" t="s">
        <v>55</v>
      </c>
      <c r="H18" s="102"/>
      <c r="I18" s="103" t="s">
        <v>56</v>
      </c>
      <c r="J18" s="103" t="s">
        <v>57</v>
      </c>
      <c r="K18" s="103">
        <v>0</v>
      </c>
      <c r="L18" s="103">
        <v>23</v>
      </c>
      <c r="M18" s="104">
        <v>-81.204719999999995</v>
      </c>
      <c r="N18" s="104">
        <v>29.021909999999998</v>
      </c>
      <c r="O18" s="103" t="s">
        <v>58</v>
      </c>
      <c r="P18" s="103" t="s">
        <v>59</v>
      </c>
      <c r="Q18" s="103" t="s">
        <v>73</v>
      </c>
      <c r="R18" s="104">
        <v>6.84</v>
      </c>
      <c r="S18" s="104">
        <v>6.84</v>
      </c>
      <c r="T18" s="103" t="s">
        <v>61</v>
      </c>
      <c r="U18" s="102"/>
      <c r="V18" s="102"/>
      <c r="W18" s="102"/>
      <c r="X18" s="102"/>
      <c r="Y18" s="102"/>
      <c r="Z18" s="103" t="s">
        <v>62</v>
      </c>
      <c r="AA18" s="103" t="s">
        <v>63</v>
      </c>
      <c r="AB18" s="103" t="s">
        <v>64</v>
      </c>
      <c r="AC18" s="103" t="s">
        <v>74</v>
      </c>
      <c r="AD18" s="103" t="s">
        <v>66</v>
      </c>
      <c r="AE18" s="103" t="s">
        <v>67</v>
      </c>
      <c r="AF18" s="103">
        <v>130039</v>
      </c>
      <c r="AG18" s="103" t="s">
        <v>68</v>
      </c>
      <c r="AH18" s="103">
        <v>1</v>
      </c>
      <c r="AI18" s="103" t="s">
        <v>70</v>
      </c>
      <c r="AJ18" s="103">
        <v>13</v>
      </c>
      <c r="AK18" s="103">
        <v>6300</v>
      </c>
      <c r="AL18" s="103">
        <v>6300</v>
      </c>
      <c r="AM18" s="103">
        <v>113</v>
      </c>
      <c r="AN18" s="104">
        <v>1.0342204042800001</v>
      </c>
      <c r="AO18" s="105">
        <v>0.999</v>
      </c>
      <c r="AP18" s="214">
        <f t="shared" si="0"/>
        <v>1.0331861838757201</v>
      </c>
      <c r="AQ18" s="106">
        <v>2.6718839999999999</v>
      </c>
      <c r="AR18" s="107">
        <v>8.8819999999999996E-2</v>
      </c>
      <c r="AS18" s="214">
        <f t="shared" si="1"/>
        <v>2.7605536337185947</v>
      </c>
      <c r="AT18" s="214">
        <f t="shared" si="2"/>
        <v>9.1767596851841465E-2</v>
      </c>
      <c r="AU18" s="105">
        <v>0.873</v>
      </c>
      <c r="AV18" s="105">
        <v>0.76949999999999996</v>
      </c>
      <c r="AW18" s="214">
        <f t="shared" si="3"/>
        <v>2.409963322236333</v>
      </c>
      <c r="AX18" s="214">
        <f t="shared" si="4"/>
        <v>7.0615165777492009E-2</v>
      </c>
    </row>
    <row r="19" spans="1:50">
      <c r="AN19" s="110">
        <f>SUM(AN2:AN18)</f>
        <v>24.907689161139999</v>
      </c>
      <c r="AP19" s="214">
        <f>SUM(AP2:AP18)</f>
        <v>24.886149200118677</v>
      </c>
      <c r="AW19" s="214">
        <f>SUM(AW2:AW18)</f>
        <v>62.604981847078903</v>
      </c>
      <c r="AX19" s="214">
        <f>SUM(AX2:AX18)</f>
        <v>1.8442015047574156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X29"/>
  <sheetViews>
    <sheetView topLeftCell="AC1" workbookViewId="0">
      <selection activeCell="AU36" sqref="AU36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9.4257812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11.5703125" bestFit="1" customWidth="1"/>
    <col min="43" max="43" width="11.42578125" bestFit="1" customWidth="1"/>
    <col min="44" max="44" width="11.140625" bestFit="1" customWidth="1"/>
    <col min="45" max="45" width="11.5703125" bestFit="1" customWidth="1"/>
    <col min="46" max="46" width="9.5703125" bestFit="1" customWidth="1"/>
    <col min="47" max="47" width="10.85546875" bestFit="1" customWidth="1"/>
    <col min="48" max="48" width="10.5703125" bestFit="1" customWidth="1"/>
    <col min="49" max="49" width="11.5703125" bestFit="1" customWidth="1"/>
    <col min="50" max="50" width="10.42578125" bestFit="1" customWidth="1"/>
  </cols>
  <sheetData>
    <row r="1" spans="1:50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2" t="s">
        <v>12</v>
      </c>
      <c r="N1" s="12" t="s">
        <v>13</v>
      </c>
      <c r="O1" s="11" t="s">
        <v>14</v>
      </c>
      <c r="P1" s="11" t="s">
        <v>15</v>
      </c>
      <c r="Q1" s="11" t="s">
        <v>16</v>
      </c>
      <c r="R1" s="12" t="s">
        <v>17</v>
      </c>
      <c r="S1" s="12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2" t="s">
        <v>49</v>
      </c>
      <c r="AO1" s="13" t="s">
        <v>39</v>
      </c>
      <c r="AP1" s="14" t="s">
        <v>40</v>
      </c>
      <c r="AQ1" s="14" t="s">
        <v>41</v>
      </c>
      <c r="AR1" s="15" t="s">
        <v>42</v>
      </c>
      <c r="AS1" s="14" t="s">
        <v>43</v>
      </c>
      <c r="AT1" s="14" t="s">
        <v>44</v>
      </c>
      <c r="AU1" s="13" t="s">
        <v>45</v>
      </c>
      <c r="AV1" s="13" t="s">
        <v>46</v>
      </c>
      <c r="AW1" s="14" t="s">
        <v>47</v>
      </c>
      <c r="AX1" s="14" t="s">
        <v>48</v>
      </c>
    </row>
    <row r="2" spans="1:50">
      <c r="A2" s="109">
        <v>3</v>
      </c>
      <c r="B2" s="109" t="s">
        <v>50</v>
      </c>
      <c r="C2" s="109" t="s">
        <v>75</v>
      </c>
      <c r="D2" s="109" t="s">
        <v>52</v>
      </c>
      <c r="E2" s="109" t="s">
        <v>53</v>
      </c>
      <c r="F2" s="109" t="s">
        <v>54</v>
      </c>
      <c r="G2" s="109" t="s">
        <v>55</v>
      </c>
      <c r="H2" s="108"/>
      <c r="I2" s="109" t="s">
        <v>56</v>
      </c>
      <c r="J2" s="109" t="s">
        <v>57</v>
      </c>
      <c r="K2" s="109">
        <v>0</v>
      </c>
      <c r="L2" s="109">
        <v>24</v>
      </c>
      <c r="M2" s="110">
        <v>-81.193150000000003</v>
      </c>
      <c r="N2" s="110">
        <v>29.02533</v>
      </c>
      <c r="O2" s="109" t="s">
        <v>58</v>
      </c>
      <c r="P2" s="109" t="s">
        <v>59</v>
      </c>
      <c r="Q2" s="109" t="s">
        <v>76</v>
      </c>
      <c r="R2" s="110">
        <v>21.93</v>
      </c>
      <c r="S2" s="110">
        <v>21.93</v>
      </c>
      <c r="T2" s="109" t="s">
        <v>61</v>
      </c>
      <c r="U2" s="108"/>
      <c r="V2" s="108"/>
      <c r="W2" s="108"/>
      <c r="X2" s="108"/>
      <c r="Y2" s="108"/>
      <c r="Z2" s="109" t="s">
        <v>62</v>
      </c>
      <c r="AA2" s="109" t="s">
        <v>63</v>
      </c>
      <c r="AB2" s="109" t="s">
        <v>64</v>
      </c>
      <c r="AC2" s="109" t="s">
        <v>77</v>
      </c>
      <c r="AD2" s="109" t="s">
        <v>66</v>
      </c>
      <c r="AE2" s="109" t="s">
        <v>67</v>
      </c>
      <c r="AF2" s="109">
        <v>130317</v>
      </c>
      <c r="AG2" s="109" t="s">
        <v>68</v>
      </c>
      <c r="AH2" s="109">
        <v>1</v>
      </c>
      <c r="AI2" s="109" t="s">
        <v>70</v>
      </c>
      <c r="AJ2" s="109">
        <v>13</v>
      </c>
      <c r="AK2" s="109">
        <v>6410</v>
      </c>
      <c r="AL2" s="109">
        <v>6410</v>
      </c>
      <c r="AM2" s="109">
        <v>113</v>
      </c>
      <c r="AN2" s="110">
        <v>6.4277354183100002E-2</v>
      </c>
      <c r="AO2" s="111">
        <v>0.999</v>
      </c>
      <c r="AP2" s="112">
        <f>AN2*AO2</f>
        <v>6.4213076828916901E-2</v>
      </c>
      <c r="AQ2" s="112">
        <v>2.6718839999999999</v>
      </c>
      <c r="AR2" s="113">
        <v>8.8819999999999996E-2</v>
      </c>
      <c r="AS2" s="112">
        <f>AP2*AQ2</f>
        <v>0.17156989256995381</v>
      </c>
      <c r="AT2" s="112">
        <f>AP2*AR2</f>
        <v>5.7034054839443992E-3</v>
      </c>
      <c r="AU2" s="111">
        <v>0.873</v>
      </c>
      <c r="AV2" s="111">
        <v>0.76949999999999996</v>
      </c>
      <c r="AW2" s="112">
        <f>AS2*AU2</f>
        <v>0.14978051621356966</v>
      </c>
      <c r="AX2" s="112">
        <f>AT2*AV2</f>
        <v>4.3887705198952147E-3</v>
      </c>
    </row>
    <row r="3" spans="1:50">
      <c r="A3" s="109">
        <v>3</v>
      </c>
      <c r="B3" s="109" t="s">
        <v>50</v>
      </c>
      <c r="C3" s="109" t="s">
        <v>75</v>
      </c>
      <c r="D3" s="109" t="s">
        <v>52</v>
      </c>
      <c r="E3" s="109" t="s">
        <v>53</v>
      </c>
      <c r="F3" s="109" t="s">
        <v>54</v>
      </c>
      <c r="G3" s="109" t="s">
        <v>55</v>
      </c>
      <c r="H3" s="108"/>
      <c r="I3" s="109" t="s">
        <v>56</v>
      </c>
      <c r="J3" s="109" t="s">
        <v>57</v>
      </c>
      <c r="K3" s="109">
        <v>0</v>
      </c>
      <c r="L3" s="109">
        <v>24</v>
      </c>
      <c r="M3" s="110">
        <v>-81.193150000000003</v>
      </c>
      <c r="N3" s="110">
        <v>29.02533</v>
      </c>
      <c r="O3" s="109" t="s">
        <v>58</v>
      </c>
      <c r="P3" s="109" t="s">
        <v>59</v>
      </c>
      <c r="Q3" s="109" t="s">
        <v>76</v>
      </c>
      <c r="R3" s="110">
        <v>21.93</v>
      </c>
      <c r="S3" s="110">
        <v>21.93</v>
      </c>
      <c r="T3" s="109" t="s">
        <v>61</v>
      </c>
      <c r="U3" s="108"/>
      <c r="V3" s="108"/>
      <c r="W3" s="108"/>
      <c r="X3" s="108"/>
      <c r="Y3" s="108"/>
      <c r="Z3" s="109" t="s">
        <v>62</v>
      </c>
      <c r="AA3" s="109" t="s">
        <v>63</v>
      </c>
      <c r="AB3" s="109" t="s">
        <v>64</v>
      </c>
      <c r="AC3" s="109" t="s">
        <v>77</v>
      </c>
      <c r="AD3" s="109" t="s">
        <v>66</v>
      </c>
      <c r="AE3" s="109" t="s">
        <v>67</v>
      </c>
      <c r="AF3" s="109">
        <v>130047</v>
      </c>
      <c r="AG3" s="109" t="s">
        <v>68</v>
      </c>
      <c r="AH3" s="109">
        <v>1</v>
      </c>
      <c r="AI3" s="109" t="s">
        <v>70</v>
      </c>
      <c r="AJ3" s="109">
        <v>13</v>
      </c>
      <c r="AK3" s="109">
        <v>6250</v>
      </c>
      <c r="AL3" s="109">
        <v>6250</v>
      </c>
      <c r="AM3" s="109">
        <v>113</v>
      </c>
      <c r="AN3" s="110">
        <v>0.92753273234</v>
      </c>
      <c r="AO3" s="111">
        <v>0.999</v>
      </c>
      <c r="AP3" s="214">
        <f t="shared" ref="AP3:AP28" si="0">AN3*AO3</f>
        <v>0.92660519960765997</v>
      </c>
      <c r="AQ3" s="112">
        <v>2.6718839999999999</v>
      </c>
      <c r="AR3" s="113">
        <v>8.8819999999999996E-2</v>
      </c>
      <c r="AS3" s="214">
        <f t="shared" ref="AS3:AS28" si="1">AP3*AQ3</f>
        <v>2.4757816071485128</v>
      </c>
      <c r="AT3" s="214">
        <f t="shared" ref="AT3:AT28" si="2">AP3*AR3</f>
        <v>8.230107382915236E-2</v>
      </c>
      <c r="AU3" s="111">
        <v>0.873</v>
      </c>
      <c r="AV3" s="111">
        <v>0.76949999999999996</v>
      </c>
      <c r="AW3" s="214">
        <f t="shared" ref="AW3:AW28" si="3">AS3*AU3</f>
        <v>2.1613573430406516</v>
      </c>
      <c r="AX3" s="214">
        <f t="shared" ref="AX3:AX28" si="4">AT3*AV3</f>
        <v>6.3330676311532733E-2</v>
      </c>
    </row>
    <row r="4" spans="1:50">
      <c r="A4" s="109">
        <v>3</v>
      </c>
      <c r="B4" s="109" t="s">
        <v>50</v>
      </c>
      <c r="C4" s="109" t="s">
        <v>75</v>
      </c>
      <c r="D4" s="109" t="s">
        <v>52</v>
      </c>
      <c r="E4" s="109" t="s">
        <v>53</v>
      </c>
      <c r="F4" s="109" t="s">
        <v>54</v>
      </c>
      <c r="G4" s="109" t="s">
        <v>55</v>
      </c>
      <c r="H4" s="108"/>
      <c r="I4" s="109" t="s">
        <v>56</v>
      </c>
      <c r="J4" s="109" t="s">
        <v>57</v>
      </c>
      <c r="K4" s="109">
        <v>0</v>
      </c>
      <c r="L4" s="109">
        <v>24</v>
      </c>
      <c r="M4" s="110">
        <v>-81.193150000000003</v>
      </c>
      <c r="N4" s="110">
        <v>29.02533</v>
      </c>
      <c r="O4" s="109" t="s">
        <v>58</v>
      </c>
      <c r="P4" s="109" t="s">
        <v>59</v>
      </c>
      <c r="Q4" s="109" t="s">
        <v>76</v>
      </c>
      <c r="R4" s="110">
        <v>21.93</v>
      </c>
      <c r="S4" s="110">
        <v>21.93</v>
      </c>
      <c r="T4" s="109" t="s">
        <v>61</v>
      </c>
      <c r="U4" s="108"/>
      <c r="V4" s="108"/>
      <c r="W4" s="108"/>
      <c r="X4" s="108"/>
      <c r="Y4" s="108"/>
      <c r="Z4" s="109" t="s">
        <v>62</v>
      </c>
      <c r="AA4" s="109" t="s">
        <v>63</v>
      </c>
      <c r="AB4" s="109" t="s">
        <v>64</v>
      </c>
      <c r="AC4" s="109" t="s">
        <v>77</v>
      </c>
      <c r="AD4" s="109" t="s">
        <v>66</v>
      </c>
      <c r="AE4" s="109" t="s">
        <v>67</v>
      </c>
      <c r="AF4" s="109">
        <v>130317</v>
      </c>
      <c r="AG4" s="109" t="s">
        <v>68</v>
      </c>
      <c r="AH4" s="109">
        <v>1</v>
      </c>
      <c r="AI4" s="109" t="s">
        <v>70</v>
      </c>
      <c r="AJ4" s="109">
        <v>13</v>
      </c>
      <c r="AK4" s="109">
        <v>6410</v>
      </c>
      <c r="AL4" s="109">
        <v>6410</v>
      </c>
      <c r="AM4" s="109">
        <v>113</v>
      </c>
      <c r="AN4" s="110">
        <v>2.5806158461200001E-2</v>
      </c>
      <c r="AO4" s="111">
        <v>0.999</v>
      </c>
      <c r="AP4" s="214">
        <f t="shared" si="0"/>
        <v>2.5780352302738802E-2</v>
      </c>
      <c r="AQ4" s="112">
        <v>2.6718839999999999</v>
      </c>
      <c r="AR4" s="113">
        <v>8.8819999999999996E-2</v>
      </c>
      <c r="AS4" s="214">
        <f t="shared" si="1"/>
        <v>6.8882110832050966E-2</v>
      </c>
      <c r="AT4" s="214">
        <f t="shared" si="2"/>
        <v>2.2898108915292603E-3</v>
      </c>
      <c r="AU4" s="111">
        <v>0.873</v>
      </c>
      <c r="AV4" s="111">
        <v>0.76949999999999996</v>
      </c>
      <c r="AW4" s="214">
        <f t="shared" si="3"/>
        <v>6.0134082756380491E-2</v>
      </c>
      <c r="AX4" s="214">
        <f t="shared" si="4"/>
        <v>1.7620094810317658E-3</v>
      </c>
    </row>
    <row r="5" spans="1:50">
      <c r="A5" s="109">
        <v>3</v>
      </c>
      <c r="B5" s="109" t="s">
        <v>50</v>
      </c>
      <c r="C5" s="109" t="s">
        <v>75</v>
      </c>
      <c r="D5" s="109" t="s">
        <v>52</v>
      </c>
      <c r="E5" s="109" t="s">
        <v>53</v>
      </c>
      <c r="F5" s="109" t="s">
        <v>54</v>
      </c>
      <c r="G5" s="109" t="s">
        <v>55</v>
      </c>
      <c r="H5" s="108"/>
      <c r="I5" s="109" t="s">
        <v>56</v>
      </c>
      <c r="J5" s="109" t="s">
        <v>57</v>
      </c>
      <c r="K5" s="109">
        <v>0</v>
      </c>
      <c r="L5" s="109">
        <v>24</v>
      </c>
      <c r="M5" s="110">
        <v>-81.193150000000003</v>
      </c>
      <c r="N5" s="110">
        <v>29.02533</v>
      </c>
      <c r="O5" s="109" t="s">
        <v>58</v>
      </c>
      <c r="P5" s="109" t="s">
        <v>59</v>
      </c>
      <c r="Q5" s="109" t="s">
        <v>76</v>
      </c>
      <c r="R5" s="110">
        <v>21.93</v>
      </c>
      <c r="S5" s="110">
        <v>21.93</v>
      </c>
      <c r="T5" s="109" t="s">
        <v>61</v>
      </c>
      <c r="U5" s="108"/>
      <c r="V5" s="108"/>
      <c r="W5" s="108"/>
      <c r="X5" s="108"/>
      <c r="Y5" s="108"/>
      <c r="Z5" s="109" t="s">
        <v>62</v>
      </c>
      <c r="AA5" s="109" t="s">
        <v>63</v>
      </c>
      <c r="AB5" s="109" t="s">
        <v>64</v>
      </c>
      <c r="AC5" s="109" t="s">
        <v>77</v>
      </c>
      <c r="AD5" s="109" t="s">
        <v>66</v>
      </c>
      <c r="AE5" s="109" t="s">
        <v>67</v>
      </c>
      <c r="AF5" s="109">
        <v>130047</v>
      </c>
      <c r="AG5" s="109" t="s">
        <v>68</v>
      </c>
      <c r="AH5" s="109">
        <v>1</v>
      </c>
      <c r="AI5" s="109" t="s">
        <v>70</v>
      </c>
      <c r="AJ5" s="109">
        <v>13</v>
      </c>
      <c r="AK5" s="109">
        <v>6250</v>
      </c>
      <c r="AL5" s="109">
        <v>6250</v>
      </c>
      <c r="AM5" s="109">
        <v>113</v>
      </c>
      <c r="AN5" s="110">
        <v>0.33902325620599999</v>
      </c>
      <c r="AO5" s="111">
        <v>0.999</v>
      </c>
      <c r="AP5" s="214">
        <f t="shared" si="0"/>
        <v>0.338684232949794</v>
      </c>
      <c r="AQ5" s="112">
        <v>2.6718839999999999</v>
      </c>
      <c r="AR5" s="113">
        <v>8.8819999999999996E-2</v>
      </c>
      <c r="AS5" s="214">
        <f t="shared" si="1"/>
        <v>0.90492498307082736</v>
      </c>
      <c r="AT5" s="214">
        <f t="shared" si="2"/>
        <v>3.00819335706007E-2</v>
      </c>
      <c r="AU5" s="111">
        <v>0.873</v>
      </c>
      <c r="AV5" s="111">
        <v>0.76949999999999996</v>
      </c>
      <c r="AW5" s="214">
        <f t="shared" si="3"/>
        <v>0.78999951022083226</v>
      </c>
      <c r="AX5" s="214">
        <f t="shared" si="4"/>
        <v>2.3148047882577238E-2</v>
      </c>
    </row>
    <row r="6" spans="1:50">
      <c r="A6" s="109">
        <v>3</v>
      </c>
      <c r="B6" s="109" t="s">
        <v>50</v>
      </c>
      <c r="C6" s="109" t="s">
        <v>75</v>
      </c>
      <c r="D6" s="109" t="s">
        <v>52</v>
      </c>
      <c r="E6" s="109" t="s">
        <v>53</v>
      </c>
      <c r="F6" s="109" t="s">
        <v>54</v>
      </c>
      <c r="G6" s="109" t="s">
        <v>55</v>
      </c>
      <c r="H6" s="108"/>
      <c r="I6" s="109" t="s">
        <v>56</v>
      </c>
      <c r="J6" s="109" t="s">
        <v>57</v>
      </c>
      <c r="K6" s="109">
        <v>0</v>
      </c>
      <c r="L6" s="109">
        <v>24</v>
      </c>
      <c r="M6" s="110">
        <v>-81.193150000000003</v>
      </c>
      <c r="N6" s="110">
        <v>29.02533</v>
      </c>
      <c r="O6" s="109" t="s">
        <v>58</v>
      </c>
      <c r="P6" s="109" t="s">
        <v>59</v>
      </c>
      <c r="Q6" s="109" t="s">
        <v>76</v>
      </c>
      <c r="R6" s="110">
        <v>21.93</v>
      </c>
      <c r="S6" s="110">
        <v>21.93</v>
      </c>
      <c r="T6" s="109" t="s">
        <v>61</v>
      </c>
      <c r="U6" s="108"/>
      <c r="V6" s="108"/>
      <c r="W6" s="108"/>
      <c r="X6" s="108"/>
      <c r="Y6" s="108"/>
      <c r="Z6" s="109" t="s">
        <v>62</v>
      </c>
      <c r="AA6" s="109" t="s">
        <v>63</v>
      </c>
      <c r="AB6" s="109" t="s">
        <v>64</v>
      </c>
      <c r="AC6" s="109" t="s">
        <v>77</v>
      </c>
      <c r="AD6" s="109" t="s">
        <v>66</v>
      </c>
      <c r="AE6" s="109" t="s">
        <v>67</v>
      </c>
      <c r="AF6" s="109">
        <v>129386</v>
      </c>
      <c r="AG6" s="109" t="s">
        <v>68</v>
      </c>
      <c r="AH6" s="109">
        <v>1</v>
      </c>
      <c r="AI6" s="109" t="s">
        <v>69</v>
      </c>
      <c r="AJ6" s="109">
        <v>11</v>
      </c>
      <c r="AK6" s="109">
        <v>4110</v>
      </c>
      <c r="AL6" s="109">
        <v>4110</v>
      </c>
      <c r="AM6" s="109">
        <v>111</v>
      </c>
      <c r="AN6" s="110">
        <v>1.21390808915</v>
      </c>
      <c r="AO6" s="111">
        <v>1</v>
      </c>
      <c r="AP6" s="214">
        <f t="shared" si="0"/>
        <v>1.21390808915</v>
      </c>
      <c r="AQ6" s="112">
        <v>4.2217599999999997</v>
      </c>
      <c r="AR6" s="113">
        <v>0.14412</v>
      </c>
      <c r="AS6" s="214">
        <f t="shared" si="1"/>
        <v>5.1248286144499042</v>
      </c>
      <c r="AT6" s="214">
        <f t="shared" si="2"/>
        <v>0.174948433808298</v>
      </c>
      <c r="AU6" s="111">
        <v>0.873</v>
      </c>
      <c r="AV6" s="111">
        <v>0.76949999999999996</v>
      </c>
      <c r="AW6" s="214">
        <f t="shared" si="3"/>
        <v>4.4739753804147666</v>
      </c>
      <c r="AX6" s="214">
        <f t="shared" si="4"/>
        <v>0.1346228198154853</v>
      </c>
    </row>
    <row r="7" spans="1:50">
      <c r="A7" s="109">
        <v>3</v>
      </c>
      <c r="B7" s="109" t="s">
        <v>50</v>
      </c>
      <c r="C7" s="109" t="s">
        <v>75</v>
      </c>
      <c r="D7" s="109" t="s">
        <v>52</v>
      </c>
      <c r="E7" s="109" t="s">
        <v>53</v>
      </c>
      <c r="F7" s="109" t="s">
        <v>54</v>
      </c>
      <c r="G7" s="109" t="s">
        <v>55</v>
      </c>
      <c r="H7" s="108"/>
      <c r="I7" s="109" t="s">
        <v>56</v>
      </c>
      <c r="J7" s="109" t="s">
        <v>57</v>
      </c>
      <c r="K7" s="109">
        <v>0</v>
      </c>
      <c r="L7" s="109">
        <v>24</v>
      </c>
      <c r="M7" s="110">
        <v>-81.193150000000003</v>
      </c>
      <c r="N7" s="110">
        <v>29.02533</v>
      </c>
      <c r="O7" s="109" t="s">
        <v>58</v>
      </c>
      <c r="P7" s="109" t="s">
        <v>59</v>
      </c>
      <c r="Q7" s="109" t="s">
        <v>76</v>
      </c>
      <c r="R7" s="110">
        <v>21.93</v>
      </c>
      <c r="S7" s="110">
        <v>21.93</v>
      </c>
      <c r="T7" s="109" t="s">
        <v>61</v>
      </c>
      <c r="U7" s="108"/>
      <c r="V7" s="108"/>
      <c r="W7" s="108"/>
      <c r="X7" s="108"/>
      <c r="Y7" s="108"/>
      <c r="Z7" s="109" t="s">
        <v>62</v>
      </c>
      <c r="AA7" s="109" t="s">
        <v>63</v>
      </c>
      <c r="AB7" s="109" t="s">
        <v>64</v>
      </c>
      <c r="AC7" s="109" t="s">
        <v>77</v>
      </c>
      <c r="AD7" s="109" t="s">
        <v>66</v>
      </c>
      <c r="AE7" s="109" t="s">
        <v>67</v>
      </c>
      <c r="AF7" s="109">
        <v>130063</v>
      </c>
      <c r="AG7" s="109" t="s">
        <v>68</v>
      </c>
      <c r="AH7" s="109">
        <v>1</v>
      </c>
      <c r="AI7" s="109" t="s">
        <v>70</v>
      </c>
      <c r="AJ7" s="109">
        <v>13</v>
      </c>
      <c r="AK7" s="109">
        <v>6460</v>
      </c>
      <c r="AL7" s="109">
        <v>6460</v>
      </c>
      <c r="AM7" s="109">
        <v>113</v>
      </c>
      <c r="AN7" s="110">
        <v>5.6443433203800001E-4</v>
      </c>
      <c r="AO7" s="111">
        <v>0.999</v>
      </c>
      <c r="AP7" s="214">
        <f t="shared" si="0"/>
        <v>5.6386989770596202E-4</v>
      </c>
      <c r="AQ7" s="112">
        <v>2.6718839999999999</v>
      </c>
      <c r="AR7" s="113">
        <v>8.8819999999999996E-2</v>
      </c>
      <c r="AS7" s="214">
        <f t="shared" si="1"/>
        <v>1.5065949577621966E-3</v>
      </c>
      <c r="AT7" s="214">
        <f t="shared" si="2"/>
        <v>5.0082924314243545E-5</v>
      </c>
      <c r="AU7" s="111">
        <v>0.873</v>
      </c>
      <c r="AV7" s="111">
        <v>0.76949999999999996</v>
      </c>
      <c r="AW7" s="214">
        <f t="shared" si="3"/>
        <v>1.3152573981263975E-3</v>
      </c>
      <c r="AX7" s="214">
        <f t="shared" si="4"/>
        <v>3.8538810259810408E-5</v>
      </c>
    </row>
    <row r="8" spans="1:50">
      <c r="A8" s="109">
        <v>3</v>
      </c>
      <c r="B8" s="109" t="s">
        <v>50</v>
      </c>
      <c r="C8" s="109" t="s">
        <v>75</v>
      </c>
      <c r="D8" s="109" t="s">
        <v>52</v>
      </c>
      <c r="E8" s="109" t="s">
        <v>53</v>
      </c>
      <c r="F8" s="109" t="s">
        <v>54</v>
      </c>
      <c r="G8" s="109" t="s">
        <v>55</v>
      </c>
      <c r="H8" s="108"/>
      <c r="I8" s="109" t="s">
        <v>56</v>
      </c>
      <c r="J8" s="109" t="s">
        <v>57</v>
      </c>
      <c r="K8" s="109">
        <v>0</v>
      </c>
      <c r="L8" s="109">
        <v>24</v>
      </c>
      <c r="M8" s="110">
        <v>-81.193150000000003</v>
      </c>
      <c r="N8" s="110">
        <v>29.02533</v>
      </c>
      <c r="O8" s="109" t="s">
        <v>58</v>
      </c>
      <c r="P8" s="109" t="s">
        <v>59</v>
      </c>
      <c r="Q8" s="109" t="s">
        <v>76</v>
      </c>
      <c r="R8" s="110">
        <v>21.93</v>
      </c>
      <c r="S8" s="110">
        <v>21.93</v>
      </c>
      <c r="T8" s="109" t="s">
        <v>61</v>
      </c>
      <c r="U8" s="108"/>
      <c r="V8" s="108"/>
      <c r="W8" s="108"/>
      <c r="X8" s="108"/>
      <c r="Y8" s="108"/>
      <c r="Z8" s="109" t="s">
        <v>62</v>
      </c>
      <c r="AA8" s="109" t="s">
        <v>63</v>
      </c>
      <c r="AB8" s="109" t="s">
        <v>64</v>
      </c>
      <c r="AC8" s="109" t="s">
        <v>77</v>
      </c>
      <c r="AD8" s="109" t="s">
        <v>66</v>
      </c>
      <c r="AE8" s="109" t="s">
        <v>67</v>
      </c>
      <c r="AF8" s="109">
        <v>128314</v>
      </c>
      <c r="AG8" s="109" t="s">
        <v>68</v>
      </c>
      <c r="AH8" s="109">
        <v>1</v>
      </c>
      <c r="AI8" s="109" t="s">
        <v>70</v>
      </c>
      <c r="AJ8" s="109">
        <v>13</v>
      </c>
      <c r="AK8" s="109">
        <v>6210</v>
      </c>
      <c r="AL8" s="109">
        <v>6210</v>
      </c>
      <c r="AM8" s="109">
        <v>113</v>
      </c>
      <c r="AN8" s="110">
        <v>3.8197882322000001</v>
      </c>
      <c r="AO8" s="111">
        <v>0.999</v>
      </c>
      <c r="AP8" s="214">
        <f t="shared" si="0"/>
        <v>3.8159684439678001</v>
      </c>
      <c r="AQ8" s="112">
        <v>2.6718839999999999</v>
      </c>
      <c r="AR8" s="113">
        <v>8.8819999999999996E-2</v>
      </c>
      <c r="AS8" s="214">
        <f t="shared" si="1"/>
        <v>10.195825029942462</v>
      </c>
      <c r="AT8" s="214">
        <f t="shared" si="2"/>
        <v>0.33893431719321998</v>
      </c>
      <c r="AU8" s="111">
        <v>0.873</v>
      </c>
      <c r="AV8" s="111">
        <v>0.76949999999999996</v>
      </c>
      <c r="AW8" s="214">
        <f t="shared" si="3"/>
        <v>8.90095525113977</v>
      </c>
      <c r="AX8" s="214">
        <f t="shared" si="4"/>
        <v>0.26080995708018279</v>
      </c>
    </row>
    <row r="9" spans="1:50">
      <c r="A9" s="109">
        <v>3</v>
      </c>
      <c r="B9" s="109" t="s">
        <v>50</v>
      </c>
      <c r="C9" s="109" t="s">
        <v>75</v>
      </c>
      <c r="D9" s="109" t="s">
        <v>52</v>
      </c>
      <c r="E9" s="109" t="s">
        <v>53</v>
      </c>
      <c r="F9" s="109" t="s">
        <v>54</v>
      </c>
      <c r="G9" s="109" t="s">
        <v>55</v>
      </c>
      <c r="H9" s="108"/>
      <c r="I9" s="109" t="s">
        <v>56</v>
      </c>
      <c r="J9" s="109" t="s">
        <v>57</v>
      </c>
      <c r="K9" s="109">
        <v>0</v>
      </c>
      <c r="L9" s="109">
        <v>24</v>
      </c>
      <c r="M9" s="110">
        <v>-81.193150000000003</v>
      </c>
      <c r="N9" s="110">
        <v>29.02533</v>
      </c>
      <c r="O9" s="109" t="s">
        <v>58</v>
      </c>
      <c r="P9" s="109" t="s">
        <v>59</v>
      </c>
      <c r="Q9" s="109" t="s">
        <v>76</v>
      </c>
      <c r="R9" s="110">
        <v>21.93</v>
      </c>
      <c r="S9" s="110">
        <v>21.93</v>
      </c>
      <c r="T9" s="109" t="s">
        <v>61</v>
      </c>
      <c r="U9" s="108"/>
      <c r="V9" s="108"/>
      <c r="W9" s="108"/>
      <c r="X9" s="108"/>
      <c r="Y9" s="108"/>
      <c r="Z9" s="109" t="s">
        <v>62</v>
      </c>
      <c r="AA9" s="109" t="s">
        <v>63</v>
      </c>
      <c r="AB9" s="109" t="s">
        <v>64</v>
      </c>
      <c r="AC9" s="109" t="s">
        <v>77</v>
      </c>
      <c r="AD9" s="109" t="s">
        <v>66</v>
      </c>
      <c r="AE9" s="109" t="s">
        <v>67</v>
      </c>
      <c r="AF9" s="109">
        <v>130180</v>
      </c>
      <c r="AG9" s="109" t="s">
        <v>68</v>
      </c>
      <c r="AH9" s="109">
        <v>1</v>
      </c>
      <c r="AI9" s="109" t="s">
        <v>70</v>
      </c>
      <c r="AJ9" s="109">
        <v>13</v>
      </c>
      <c r="AK9" s="109">
        <v>6460</v>
      </c>
      <c r="AL9" s="109">
        <v>6460</v>
      </c>
      <c r="AM9" s="109">
        <v>113</v>
      </c>
      <c r="AN9" s="110">
        <v>3.6266763791500001E-3</v>
      </c>
      <c r="AO9" s="111">
        <v>0.999</v>
      </c>
      <c r="AP9" s="214">
        <f t="shared" si="0"/>
        <v>3.6230497027708503E-3</v>
      </c>
      <c r="AQ9" s="112">
        <v>2.6718839999999999</v>
      </c>
      <c r="AR9" s="113">
        <v>8.8819999999999996E-2</v>
      </c>
      <c r="AS9" s="214">
        <f t="shared" si="1"/>
        <v>9.6803685320381912E-3</v>
      </c>
      <c r="AT9" s="214">
        <f t="shared" si="2"/>
        <v>3.2179927460010692E-4</v>
      </c>
      <c r="AU9" s="111">
        <v>0.873</v>
      </c>
      <c r="AV9" s="111">
        <v>0.76949999999999996</v>
      </c>
      <c r="AW9" s="214">
        <f t="shared" si="3"/>
        <v>8.4509617284693403E-3</v>
      </c>
      <c r="AX9" s="214">
        <f t="shared" si="4"/>
        <v>2.4762454180478225E-4</v>
      </c>
    </row>
    <row r="10" spans="1:50">
      <c r="A10" s="109">
        <v>3</v>
      </c>
      <c r="B10" s="109" t="s">
        <v>50</v>
      </c>
      <c r="C10" s="109" t="s">
        <v>75</v>
      </c>
      <c r="D10" s="109" t="s">
        <v>52</v>
      </c>
      <c r="E10" s="109" t="s">
        <v>53</v>
      </c>
      <c r="F10" s="109" t="s">
        <v>54</v>
      </c>
      <c r="G10" s="109" t="s">
        <v>55</v>
      </c>
      <c r="H10" s="108"/>
      <c r="I10" s="109" t="s">
        <v>56</v>
      </c>
      <c r="J10" s="109" t="s">
        <v>57</v>
      </c>
      <c r="K10" s="109">
        <v>0</v>
      </c>
      <c r="L10" s="109">
        <v>24</v>
      </c>
      <c r="M10" s="110">
        <v>-81.193150000000003</v>
      </c>
      <c r="N10" s="110">
        <v>29.02533</v>
      </c>
      <c r="O10" s="109" t="s">
        <v>58</v>
      </c>
      <c r="P10" s="109" t="s">
        <v>59</v>
      </c>
      <c r="Q10" s="109" t="s">
        <v>76</v>
      </c>
      <c r="R10" s="110">
        <v>21.93</v>
      </c>
      <c r="S10" s="110">
        <v>21.93</v>
      </c>
      <c r="T10" s="109" t="s">
        <v>61</v>
      </c>
      <c r="U10" s="108"/>
      <c r="V10" s="108"/>
      <c r="W10" s="108"/>
      <c r="X10" s="108"/>
      <c r="Y10" s="108"/>
      <c r="Z10" s="109" t="s">
        <v>62</v>
      </c>
      <c r="AA10" s="109" t="s">
        <v>63</v>
      </c>
      <c r="AB10" s="109" t="s">
        <v>64</v>
      </c>
      <c r="AC10" s="109" t="s">
        <v>77</v>
      </c>
      <c r="AD10" s="109" t="s">
        <v>66</v>
      </c>
      <c r="AE10" s="109" t="s">
        <v>67</v>
      </c>
      <c r="AF10" s="109">
        <v>129386</v>
      </c>
      <c r="AG10" s="109" t="s">
        <v>68</v>
      </c>
      <c r="AH10" s="109">
        <v>1</v>
      </c>
      <c r="AI10" s="109" t="s">
        <v>69</v>
      </c>
      <c r="AJ10" s="109">
        <v>11</v>
      </c>
      <c r="AK10" s="109">
        <v>4110</v>
      </c>
      <c r="AL10" s="109">
        <v>4110</v>
      </c>
      <c r="AM10" s="109">
        <v>111</v>
      </c>
      <c r="AN10" s="110">
        <v>4.2137656653600003E-2</v>
      </c>
      <c r="AO10" s="111">
        <v>1</v>
      </c>
      <c r="AP10" s="214">
        <f t="shared" si="0"/>
        <v>4.2137656653600003E-2</v>
      </c>
      <c r="AQ10" s="112">
        <v>4.2217599999999997</v>
      </c>
      <c r="AR10" s="113">
        <v>0.14412</v>
      </c>
      <c r="AS10" s="214">
        <f t="shared" si="1"/>
        <v>0.17789507335390234</v>
      </c>
      <c r="AT10" s="214">
        <f t="shared" si="2"/>
        <v>6.0728790769168321E-3</v>
      </c>
      <c r="AU10" s="111">
        <v>0.873</v>
      </c>
      <c r="AV10" s="111">
        <v>0.76949999999999996</v>
      </c>
      <c r="AW10" s="214">
        <f t="shared" si="3"/>
        <v>0.15530239903795673</v>
      </c>
      <c r="AX10" s="214">
        <f t="shared" si="4"/>
        <v>4.6730804496875021E-3</v>
      </c>
    </row>
    <row r="11" spans="1:50">
      <c r="A11" s="109">
        <v>3</v>
      </c>
      <c r="B11" s="109" t="s">
        <v>50</v>
      </c>
      <c r="C11" s="109" t="s">
        <v>75</v>
      </c>
      <c r="D11" s="109" t="s">
        <v>52</v>
      </c>
      <c r="E11" s="109" t="s">
        <v>53</v>
      </c>
      <c r="F11" s="109" t="s">
        <v>54</v>
      </c>
      <c r="G11" s="109" t="s">
        <v>55</v>
      </c>
      <c r="H11" s="108"/>
      <c r="I11" s="109" t="s">
        <v>56</v>
      </c>
      <c r="J11" s="109" t="s">
        <v>57</v>
      </c>
      <c r="K11" s="109">
        <v>0</v>
      </c>
      <c r="L11" s="109">
        <v>24</v>
      </c>
      <c r="M11" s="110">
        <v>-81.193150000000003</v>
      </c>
      <c r="N11" s="110">
        <v>29.02533</v>
      </c>
      <c r="O11" s="109" t="s">
        <v>58</v>
      </c>
      <c r="P11" s="109" t="s">
        <v>59</v>
      </c>
      <c r="Q11" s="109" t="s">
        <v>76</v>
      </c>
      <c r="R11" s="110">
        <v>21.93</v>
      </c>
      <c r="S11" s="110">
        <v>21.93</v>
      </c>
      <c r="T11" s="109" t="s">
        <v>61</v>
      </c>
      <c r="U11" s="108"/>
      <c r="V11" s="108"/>
      <c r="W11" s="108"/>
      <c r="X11" s="108"/>
      <c r="Y11" s="108"/>
      <c r="Z11" s="109" t="s">
        <v>62</v>
      </c>
      <c r="AA11" s="109" t="s">
        <v>63</v>
      </c>
      <c r="AB11" s="109" t="s">
        <v>64</v>
      </c>
      <c r="AC11" s="109" t="s">
        <v>77</v>
      </c>
      <c r="AD11" s="109" t="s">
        <v>66</v>
      </c>
      <c r="AE11" s="109" t="s">
        <v>67</v>
      </c>
      <c r="AF11" s="109">
        <v>130063</v>
      </c>
      <c r="AG11" s="109" t="s">
        <v>68</v>
      </c>
      <c r="AH11" s="109">
        <v>1</v>
      </c>
      <c r="AI11" s="109" t="s">
        <v>70</v>
      </c>
      <c r="AJ11" s="109">
        <v>13</v>
      </c>
      <c r="AK11" s="109">
        <v>6460</v>
      </c>
      <c r="AL11" s="109">
        <v>6460</v>
      </c>
      <c r="AM11" s="109">
        <v>113</v>
      </c>
      <c r="AN11" s="110">
        <v>3.28409532201E-2</v>
      </c>
      <c r="AO11" s="111">
        <v>0.999</v>
      </c>
      <c r="AP11" s="214">
        <f t="shared" si="0"/>
        <v>3.2808112266879901E-2</v>
      </c>
      <c r="AQ11" s="112">
        <v>2.6718839999999999</v>
      </c>
      <c r="AR11" s="113">
        <v>8.8819999999999996E-2</v>
      </c>
      <c r="AS11" s="214">
        <f t="shared" si="1"/>
        <v>8.7659470236080131E-2</v>
      </c>
      <c r="AT11" s="214">
        <f t="shared" si="2"/>
        <v>2.9140165315442727E-3</v>
      </c>
      <c r="AU11" s="111">
        <v>0.873</v>
      </c>
      <c r="AV11" s="111">
        <v>0.76949999999999996</v>
      </c>
      <c r="AW11" s="214">
        <f t="shared" si="3"/>
        <v>7.652671751609795E-2</v>
      </c>
      <c r="AX11" s="214">
        <f t="shared" si="4"/>
        <v>2.2423357210233177E-3</v>
      </c>
    </row>
    <row r="12" spans="1:50">
      <c r="A12" s="109">
        <v>3</v>
      </c>
      <c r="B12" s="109" t="s">
        <v>50</v>
      </c>
      <c r="C12" s="109" t="s">
        <v>75</v>
      </c>
      <c r="D12" s="109" t="s">
        <v>52</v>
      </c>
      <c r="E12" s="109" t="s">
        <v>53</v>
      </c>
      <c r="F12" s="109" t="s">
        <v>54</v>
      </c>
      <c r="G12" s="109" t="s">
        <v>55</v>
      </c>
      <c r="H12" s="108"/>
      <c r="I12" s="109" t="s">
        <v>56</v>
      </c>
      <c r="J12" s="109" t="s">
        <v>57</v>
      </c>
      <c r="K12" s="109">
        <v>0</v>
      </c>
      <c r="L12" s="109">
        <v>24</v>
      </c>
      <c r="M12" s="110">
        <v>-81.193150000000003</v>
      </c>
      <c r="N12" s="110">
        <v>29.02533</v>
      </c>
      <c r="O12" s="109" t="s">
        <v>58</v>
      </c>
      <c r="P12" s="109" t="s">
        <v>59</v>
      </c>
      <c r="Q12" s="109" t="s">
        <v>76</v>
      </c>
      <c r="R12" s="110">
        <v>21.93</v>
      </c>
      <c r="S12" s="110">
        <v>21.93</v>
      </c>
      <c r="T12" s="109" t="s">
        <v>61</v>
      </c>
      <c r="U12" s="108"/>
      <c r="V12" s="108"/>
      <c r="W12" s="108"/>
      <c r="X12" s="108"/>
      <c r="Y12" s="108"/>
      <c r="Z12" s="109" t="s">
        <v>62</v>
      </c>
      <c r="AA12" s="109" t="s">
        <v>63</v>
      </c>
      <c r="AB12" s="109" t="s">
        <v>64</v>
      </c>
      <c r="AC12" s="109" t="s">
        <v>77</v>
      </c>
      <c r="AD12" s="109" t="s">
        <v>66</v>
      </c>
      <c r="AE12" s="109" t="s">
        <v>67</v>
      </c>
      <c r="AF12" s="109">
        <v>128314</v>
      </c>
      <c r="AG12" s="109" t="s">
        <v>68</v>
      </c>
      <c r="AH12" s="109">
        <v>1</v>
      </c>
      <c r="AI12" s="109" t="s">
        <v>70</v>
      </c>
      <c r="AJ12" s="109">
        <v>13</v>
      </c>
      <c r="AK12" s="109">
        <v>6210</v>
      </c>
      <c r="AL12" s="109">
        <v>6210</v>
      </c>
      <c r="AM12" s="109">
        <v>113</v>
      </c>
      <c r="AN12" s="110">
        <v>1.06699884963</v>
      </c>
      <c r="AO12" s="111">
        <v>0.999</v>
      </c>
      <c r="AP12" s="214">
        <f t="shared" si="0"/>
        <v>1.0659318507803701</v>
      </c>
      <c r="AQ12" s="112">
        <v>2.6718839999999999</v>
      </c>
      <c r="AR12" s="113">
        <v>8.8819999999999996E-2</v>
      </c>
      <c r="AS12" s="214">
        <f t="shared" si="1"/>
        <v>2.8480462571904583</v>
      </c>
      <c r="AT12" s="214">
        <f t="shared" si="2"/>
        <v>9.4676066986312465E-2</v>
      </c>
      <c r="AU12" s="111">
        <v>0.873</v>
      </c>
      <c r="AV12" s="111">
        <v>0.76949999999999996</v>
      </c>
      <c r="AW12" s="214">
        <f t="shared" si="3"/>
        <v>2.4863443825272702</v>
      </c>
      <c r="AX12" s="214">
        <f t="shared" si="4"/>
        <v>7.2853233545967441E-2</v>
      </c>
    </row>
    <row r="13" spans="1:50">
      <c r="A13" s="109">
        <v>3</v>
      </c>
      <c r="B13" s="109" t="s">
        <v>50</v>
      </c>
      <c r="C13" s="109" t="s">
        <v>75</v>
      </c>
      <c r="D13" s="109" t="s">
        <v>52</v>
      </c>
      <c r="E13" s="109" t="s">
        <v>53</v>
      </c>
      <c r="F13" s="109" t="s">
        <v>54</v>
      </c>
      <c r="G13" s="109" t="s">
        <v>55</v>
      </c>
      <c r="H13" s="108"/>
      <c r="I13" s="109" t="s">
        <v>56</v>
      </c>
      <c r="J13" s="109" t="s">
        <v>57</v>
      </c>
      <c r="K13" s="109">
        <v>0</v>
      </c>
      <c r="L13" s="109">
        <v>24</v>
      </c>
      <c r="M13" s="110">
        <v>-81.193150000000003</v>
      </c>
      <c r="N13" s="110">
        <v>29.02533</v>
      </c>
      <c r="O13" s="109" t="s">
        <v>58</v>
      </c>
      <c r="P13" s="109" t="s">
        <v>59</v>
      </c>
      <c r="Q13" s="109" t="s">
        <v>76</v>
      </c>
      <c r="R13" s="110">
        <v>21.93</v>
      </c>
      <c r="S13" s="110">
        <v>21.93</v>
      </c>
      <c r="T13" s="109" t="s">
        <v>61</v>
      </c>
      <c r="U13" s="108"/>
      <c r="V13" s="108"/>
      <c r="W13" s="108"/>
      <c r="X13" s="108"/>
      <c r="Y13" s="108"/>
      <c r="Z13" s="109" t="s">
        <v>62</v>
      </c>
      <c r="AA13" s="109" t="s">
        <v>63</v>
      </c>
      <c r="AB13" s="109" t="s">
        <v>64</v>
      </c>
      <c r="AC13" s="109" t="s">
        <v>77</v>
      </c>
      <c r="AD13" s="109" t="s">
        <v>66</v>
      </c>
      <c r="AE13" s="109" t="s">
        <v>67</v>
      </c>
      <c r="AF13" s="109">
        <v>130180</v>
      </c>
      <c r="AG13" s="109" t="s">
        <v>68</v>
      </c>
      <c r="AH13" s="109">
        <v>1</v>
      </c>
      <c r="AI13" s="109" t="s">
        <v>70</v>
      </c>
      <c r="AJ13" s="109">
        <v>13</v>
      </c>
      <c r="AK13" s="109">
        <v>6460</v>
      </c>
      <c r="AL13" s="109">
        <v>6460</v>
      </c>
      <c r="AM13" s="109">
        <v>113</v>
      </c>
      <c r="AN13" s="110">
        <v>4.2155053793599996E-3</v>
      </c>
      <c r="AO13" s="111">
        <v>0.999</v>
      </c>
      <c r="AP13" s="214">
        <f t="shared" si="0"/>
        <v>4.2112898739806396E-3</v>
      </c>
      <c r="AQ13" s="112">
        <v>2.6718839999999999</v>
      </c>
      <c r="AR13" s="113">
        <v>8.8819999999999996E-2</v>
      </c>
      <c r="AS13" s="214">
        <f t="shared" si="1"/>
        <v>1.1252078033650886E-2</v>
      </c>
      <c r="AT13" s="214">
        <f t="shared" si="2"/>
        <v>3.7404676660696037E-4</v>
      </c>
      <c r="AU13" s="111">
        <v>0.873</v>
      </c>
      <c r="AV13" s="111">
        <v>0.76949999999999996</v>
      </c>
      <c r="AW13" s="214">
        <f t="shared" si="3"/>
        <v>9.8230641233772245E-3</v>
      </c>
      <c r="AX13" s="214">
        <f t="shared" si="4"/>
        <v>2.8782898690405599E-4</v>
      </c>
    </row>
    <row r="14" spans="1:50">
      <c r="A14" s="109">
        <v>3</v>
      </c>
      <c r="B14" s="109" t="s">
        <v>50</v>
      </c>
      <c r="C14" s="109" t="s">
        <v>75</v>
      </c>
      <c r="D14" s="109" t="s">
        <v>52</v>
      </c>
      <c r="E14" s="109" t="s">
        <v>53</v>
      </c>
      <c r="F14" s="109" t="s">
        <v>54</v>
      </c>
      <c r="G14" s="109" t="s">
        <v>55</v>
      </c>
      <c r="H14" s="108"/>
      <c r="I14" s="109" t="s">
        <v>56</v>
      </c>
      <c r="J14" s="109" t="s">
        <v>57</v>
      </c>
      <c r="K14" s="109">
        <v>0</v>
      </c>
      <c r="L14" s="109">
        <v>24</v>
      </c>
      <c r="M14" s="110">
        <v>-81.193150000000003</v>
      </c>
      <c r="N14" s="110">
        <v>29.02533</v>
      </c>
      <c r="O14" s="109" t="s">
        <v>58</v>
      </c>
      <c r="P14" s="109" t="s">
        <v>59</v>
      </c>
      <c r="Q14" s="109" t="s">
        <v>76</v>
      </c>
      <c r="R14" s="110">
        <v>21.93</v>
      </c>
      <c r="S14" s="110">
        <v>21.93</v>
      </c>
      <c r="T14" s="109" t="s">
        <v>61</v>
      </c>
      <c r="U14" s="108"/>
      <c r="V14" s="108"/>
      <c r="W14" s="108"/>
      <c r="X14" s="108"/>
      <c r="Y14" s="108"/>
      <c r="Z14" s="109" t="s">
        <v>62</v>
      </c>
      <c r="AA14" s="109" t="s">
        <v>63</v>
      </c>
      <c r="AB14" s="109" t="s">
        <v>64</v>
      </c>
      <c r="AC14" s="109" t="s">
        <v>77</v>
      </c>
      <c r="AD14" s="109" t="s">
        <v>66</v>
      </c>
      <c r="AE14" s="109" t="s">
        <v>67</v>
      </c>
      <c r="AF14" s="109">
        <v>130047</v>
      </c>
      <c r="AG14" s="109" t="s">
        <v>68</v>
      </c>
      <c r="AH14" s="109">
        <v>1</v>
      </c>
      <c r="AI14" s="109" t="s">
        <v>70</v>
      </c>
      <c r="AJ14" s="109">
        <v>13</v>
      </c>
      <c r="AK14" s="109">
        <v>6250</v>
      </c>
      <c r="AL14" s="109">
        <v>6250</v>
      </c>
      <c r="AM14" s="109">
        <v>113</v>
      </c>
      <c r="AN14" s="110">
        <v>0.625880777537</v>
      </c>
      <c r="AO14" s="111">
        <v>0.999</v>
      </c>
      <c r="AP14" s="214">
        <f t="shared" si="0"/>
        <v>0.625254896759463</v>
      </c>
      <c r="AQ14" s="112">
        <v>2.6718839999999999</v>
      </c>
      <c r="AR14" s="113">
        <v>8.8819999999999996E-2</v>
      </c>
      <c r="AS14" s="214">
        <f t="shared" si="1"/>
        <v>1.670608554573261</v>
      </c>
      <c r="AT14" s="214">
        <f t="shared" si="2"/>
        <v>5.5535139930175503E-2</v>
      </c>
      <c r="AU14" s="111">
        <v>0.873</v>
      </c>
      <c r="AV14" s="111">
        <v>0.76949999999999996</v>
      </c>
      <c r="AW14" s="214">
        <f t="shared" si="3"/>
        <v>1.4584412681424568</v>
      </c>
      <c r="AX14" s="214">
        <f t="shared" si="4"/>
        <v>4.2734290176270048E-2</v>
      </c>
    </row>
    <row r="15" spans="1:50">
      <c r="A15" s="109">
        <v>3</v>
      </c>
      <c r="B15" s="109" t="s">
        <v>50</v>
      </c>
      <c r="C15" s="109" t="s">
        <v>75</v>
      </c>
      <c r="D15" s="109" t="s">
        <v>52</v>
      </c>
      <c r="E15" s="109" t="s">
        <v>53</v>
      </c>
      <c r="F15" s="109" t="s">
        <v>54</v>
      </c>
      <c r="G15" s="109" t="s">
        <v>55</v>
      </c>
      <c r="H15" s="108"/>
      <c r="I15" s="109" t="s">
        <v>56</v>
      </c>
      <c r="J15" s="109" t="s">
        <v>57</v>
      </c>
      <c r="K15" s="109">
        <v>0</v>
      </c>
      <c r="L15" s="109">
        <v>24</v>
      </c>
      <c r="M15" s="110">
        <v>-81.193150000000003</v>
      </c>
      <c r="N15" s="110">
        <v>29.02533</v>
      </c>
      <c r="O15" s="109" t="s">
        <v>58</v>
      </c>
      <c r="P15" s="109" t="s">
        <v>59</v>
      </c>
      <c r="Q15" s="109" t="s">
        <v>76</v>
      </c>
      <c r="R15" s="110">
        <v>21.93</v>
      </c>
      <c r="S15" s="110">
        <v>21.93</v>
      </c>
      <c r="T15" s="109" t="s">
        <v>61</v>
      </c>
      <c r="U15" s="108"/>
      <c r="V15" s="108"/>
      <c r="W15" s="108"/>
      <c r="X15" s="108"/>
      <c r="Y15" s="108"/>
      <c r="Z15" s="109" t="s">
        <v>62</v>
      </c>
      <c r="AA15" s="109" t="s">
        <v>63</v>
      </c>
      <c r="AB15" s="109" t="s">
        <v>64</v>
      </c>
      <c r="AC15" s="109" t="s">
        <v>77</v>
      </c>
      <c r="AD15" s="109" t="s">
        <v>66</v>
      </c>
      <c r="AE15" s="109" t="s">
        <v>67</v>
      </c>
      <c r="AF15" s="109">
        <v>130063</v>
      </c>
      <c r="AG15" s="109" t="s">
        <v>68</v>
      </c>
      <c r="AH15" s="109">
        <v>1</v>
      </c>
      <c r="AI15" s="109" t="s">
        <v>70</v>
      </c>
      <c r="AJ15" s="109">
        <v>13</v>
      </c>
      <c r="AK15" s="109">
        <v>6460</v>
      </c>
      <c r="AL15" s="109">
        <v>6460</v>
      </c>
      <c r="AM15" s="109">
        <v>113</v>
      </c>
      <c r="AN15" s="110">
        <v>4.01540810801E-4</v>
      </c>
      <c r="AO15" s="111">
        <v>0.999</v>
      </c>
      <c r="AP15" s="214">
        <f t="shared" si="0"/>
        <v>4.0113926999019899E-4</v>
      </c>
      <c r="AQ15" s="112">
        <v>2.6718839999999999</v>
      </c>
      <c r="AR15" s="113">
        <v>8.8819999999999996E-2</v>
      </c>
      <c r="AS15" s="214">
        <f t="shared" si="1"/>
        <v>1.0717975972584929E-3</v>
      </c>
      <c r="AT15" s="214">
        <f t="shared" si="2"/>
        <v>3.5629189960529471E-5</v>
      </c>
      <c r="AU15" s="111">
        <v>0.873</v>
      </c>
      <c r="AV15" s="111">
        <v>0.76949999999999996</v>
      </c>
      <c r="AW15" s="214">
        <f t="shared" si="3"/>
        <v>9.356793024066643E-4</v>
      </c>
      <c r="AX15" s="214">
        <f t="shared" si="4"/>
        <v>2.7416661674627425E-5</v>
      </c>
    </row>
    <row r="16" spans="1:50">
      <c r="A16" s="109">
        <v>3</v>
      </c>
      <c r="B16" s="109" t="s">
        <v>50</v>
      </c>
      <c r="C16" s="109" t="s">
        <v>75</v>
      </c>
      <c r="D16" s="109" t="s">
        <v>52</v>
      </c>
      <c r="E16" s="109" t="s">
        <v>53</v>
      </c>
      <c r="F16" s="109" t="s">
        <v>54</v>
      </c>
      <c r="G16" s="109" t="s">
        <v>55</v>
      </c>
      <c r="H16" s="108"/>
      <c r="I16" s="109" t="s">
        <v>56</v>
      </c>
      <c r="J16" s="109" t="s">
        <v>57</v>
      </c>
      <c r="K16" s="109">
        <v>0</v>
      </c>
      <c r="L16" s="109">
        <v>24</v>
      </c>
      <c r="M16" s="110">
        <v>-81.193150000000003</v>
      </c>
      <c r="N16" s="110">
        <v>29.02533</v>
      </c>
      <c r="O16" s="109" t="s">
        <v>58</v>
      </c>
      <c r="P16" s="109" t="s">
        <v>59</v>
      </c>
      <c r="Q16" s="109" t="s">
        <v>76</v>
      </c>
      <c r="R16" s="110">
        <v>21.93</v>
      </c>
      <c r="S16" s="110">
        <v>21.93</v>
      </c>
      <c r="T16" s="109" t="s">
        <v>61</v>
      </c>
      <c r="U16" s="108"/>
      <c r="V16" s="108"/>
      <c r="W16" s="108"/>
      <c r="X16" s="108"/>
      <c r="Y16" s="108"/>
      <c r="Z16" s="109" t="s">
        <v>62</v>
      </c>
      <c r="AA16" s="109" t="s">
        <v>63</v>
      </c>
      <c r="AB16" s="109" t="s">
        <v>64</v>
      </c>
      <c r="AC16" s="109" t="s">
        <v>77</v>
      </c>
      <c r="AD16" s="109" t="s">
        <v>66</v>
      </c>
      <c r="AE16" s="109" t="s">
        <v>67</v>
      </c>
      <c r="AF16" s="109">
        <v>128314</v>
      </c>
      <c r="AG16" s="109" t="s">
        <v>68</v>
      </c>
      <c r="AH16" s="109">
        <v>1</v>
      </c>
      <c r="AI16" s="109" t="s">
        <v>70</v>
      </c>
      <c r="AJ16" s="109">
        <v>13</v>
      </c>
      <c r="AK16" s="109">
        <v>6210</v>
      </c>
      <c r="AL16" s="109">
        <v>6210</v>
      </c>
      <c r="AM16" s="109">
        <v>113</v>
      </c>
      <c r="AN16" s="110">
        <v>15.602475313499999</v>
      </c>
      <c r="AO16" s="111">
        <v>0.999</v>
      </c>
      <c r="AP16" s="214">
        <f t="shared" si="0"/>
        <v>15.586872838186499</v>
      </c>
      <c r="AQ16" s="112">
        <v>2.6718839999999999</v>
      </c>
      <c r="AR16" s="113">
        <v>8.8819999999999996E-2</v>
      </c>
      <c r="AS16" s="214">
        <f t="shared" si="1"/>
        <v>41.646316146385097</v>
      </c>
      <c r="AT16" s="214">
        <f t="shared" si="2"/>
        <v>1.3844260454877249</v>
      </c>
      <c r="AU16" s="111">
        <v>0.873</v>
      </c>
      <c r="AV16" s="111">
        <v>0.76949999999999996</v>
      </c>
      <c r="AW16" s="214">
        <f t="shared" si="3"/>
        <v>36.357233995794189</v>
      </c>
      <c r="AX16" s="214">
        <f t="shared" si="4"/>
        <v>1.0653158420028042</v>
      </c>
    </row>
    <row r="17" spans="1:50">
      <c r="A17" s="109">
        <v>3</v>
      </c>
      <c r="B17" s="109" t="s">
        <v>50</v>
      </c>
      <c r="C17" s="109" t="s">
        <v>75</v>
      </c>
      <c r="D17" s="109" t="s">
        <v>52</v>
      </c>
      <c r="E17" s="109" t="s">
        <v>53</v>
      </c>
      <c r="F17" s="109" t="s">
        <v>54</v>
      </c>
      <c r="G17" s="109" t="s">
        <v>55</v>
      </c>
      <c r="H17" s="108"/>
      <c r="I17" s="109" t="s">
        <v>56</v>
      </c>
      <c r="J17" s="109" t="s">
        <v>57</v>
      </c>
      <c r="K17" s="109">
        <v>0</v>
      </c>
      <c r="L17" s="109">
        <v>24</v>
      </c>
      <c r="M17" s="110">
        <v>-81.193150000000003</v>
      </c>
      <c r="N17" s="110">
        <v>29.02533</v>
      </c>
      <c r="O17" s="109" t="s">
        <v>58</v>
      </c>
      <c r="P17" s="109" t="s">
        <v>59</v>
      </c>
      <c r="Q17" s="109" t="s">
        <v>76</v>
      </c>
      <c r="R17" s="110">
        <v>21.93</v>
      </c>
      <c r="S17" s="110">
        <v>21.93</v>
      </c>
      <c r="T17" s="109" t="s">
        <v>61</v>
      </c>
      <c r="U17" s="108"/>
      <c r="V17" s="108"/>
      <c r="W17" s="108"/>
      <c r="X17" s="108"/>
      <c r="Y17" s="108"/>
      <c r="Z17" s="109" t="s">
        <v>62</v>
      </c>
      <c r="AA17" s="109" t="s">
        <v>63</v>
      </c>
      <c r="AB17" s="109" t="s">
        <v>64</v>
      </c>
      <c r="AC17" s="109" t="s">
        <v>77</v>
      </c>
      <c r="AD17" s="109" t="s">
        <v>66</v>
      </c>
      <c r="AE17" s="109" t="s">
        <v>67</v>
      </c>
      <c r="AF17" s="109">
        <v>130047</v>
      </c>
      <c r="AG17" s="109" t="s">
        <v>68</v>
      </c>
      <c r="AH17" s="109">
        <v>1</v>
      </c>
      <c r="AI17" s="109" t="s">
        <v>70</v>
      </c>
      <c r="AJ17" s="109">
        <v>13</v>
      </c>
      <c r="AK17" s="109">
        <v>6250</v>
      </c>
      <c r="AL17" s="109">
        <v>6250</v>
      </c>
      <c r="AM17" s="109">
        <v>113</v>
      </c>
      <c r="AN17" s="110">
        <v>0.145491882952</v>
      </c>
      <c r="AO17" s="111">
        <v>0.999</v>
      </c>
      <c r="AP17" s="214">
        <f t="shared" si="0"/>
        <v>0.14534639106904801</v>
      </c>
      <c r="AQ17" s="112">
        <v>2.6718839999999999</v>
      </c>
      <c r="AR17" s="113">
        <v>8.8819999999999996E-2</v>
      </c>
      <c r="AS17" s="214">
        <f t="shared" si="1"/>
        <v>0.38834869675513228</v>
      </c>
      <c r="AT17" s="214">
        <f t="shared" si="2"/>
        <v>1.2909666454752843E-2</v>
      </c>
      <c r="AU17" s="111">
        <v>0.873</v>
      </c>
      <c r="AV17" s="111">
        <v>0.76949999999999996</v>
      </c>
      <c r="AW17" s="214">
        <f t="shared" si="3"/>
        <v>0.33902841226723046</v>
      </c>
      <c r="AX17" s="214">
        <f t="shared" si="4"/>
        <v>9.9339883369323131E-3</v>
      </c>
    </row>
    <row r="18" spans="1:50">
      <c r="A18" s="109">
        <v>3</v>
      </c>
      <c r="B18" s="109" t="s">
        <v>50</v>
      </c>
      <c r="C18" s="109" t="s">
        <v>75</v>
      </c>
      <c r="D18" s="109" t="s">
        <v>52</v>
      </c>
      <c r="E18" s="109" t="s">
        <v>53</v>
      </c>
      <c r="F18" s="109" t="s">
        <v>54</v>
      </c>
      <c r="G18" s="109" t="s">
        <v>55</v>
      </c>
      <c r="H18" s="108"/>
      <c r="I18" s="109" t="s">
        <v>56</v>
      </c>
      <c r="J18" s="109" t="s">
        <v>57</v>
      </c>
      <c r="K18" s="109">
        <v>0</v>
      </c>
      <c r="L18" s="109">
        <v>24</v>
      </c>
      <c r="M18" s="110">
        <v>-81.193150000000003</v>
      </c>
      <c r="N18" s="110">
        <v>29.02533</v>
      </c>
      <c r="O18" s="109" t="s">
        <v>58</v>
      </c>
      <c r="P18" s="109" t="s">
        <v>59</v>
      </c>
      <c r="Q18" s="109" t="s">
        <v>76</v>
      </c>
      <c r="R18" s="110">
        <v>21.93</v>
      </c>
      <c r="S18" s="110">
        <v>21.93</v>
      </c>
      <c r="T18" s="109" t="s">
        <v>61</v>
      </c>
      <c r="U18" s="108"/>
      <c r="V18" s="108"/>
      <c r="W18" s="108"/>
      <c r="X18" s="108"/>
      <c r="Y18" s="108"/>
      <c r="Z18" s="109" t="s">
        <v>62</v>
      </c>
      <c r="AA18" s="109" t="s">
        <v>63</v>
      </c>
      <c r="AB18" s="109" t="s">
        <v>64</v>
      </c>
      <c r="AC18" s="109" t="s">
        <v>77</v>
      </c>
      <c r="AD18" s="109" t="s">
        <v>66</v>
      </c>
      <c r="AE18" s="109" t="s">
        <v>67</v>
      </c>
      <c r="AF18" s="109">
        <v>130039</v>
      </c>
      <c r="AG18" s="109" t="s">
        <v>68</v>
      </c>
      <c r="AH18" s="109">
        <v>1</v>
      </c>
      <c r="AI18" s="109" t="s">
        <v>70</v>
      </c>
      <c r="AJ18" s="109">
        <v>13</v>
      </c>
      <c r="AK18" s="109">
        <v>6300</v>
      </c>
      <c r="AL18" s="109">
        <v>6300</v>
      </c>
      <c r="AM18" s="109">
        <v>113</v>
      </c>
      <c r="AN18" s="110">
        <v>2.3265792924299999</v>
      </c>
      <c r="AO18" s="111">
        <v>0.999</v>
      </c>
      <c r="AP18" s="214">
        <f t="shared" si="0"/>
        <v>2.3242527131375699</v>
      </c>
      <c r="AQ18" s="112">
        <v>2.6718839999999999</v>
      </c>
      <c r="AR18" s="113">
        <v>8.8819999999999996E-2</v>
      </c>
      <c r="AS18" s="214">
        <f t="shared" si="1"/>
        <v>6.2101336361888624</v>
      </c>
      <c r="AT18" s="214">
        <f t="shared" si="2"/>
        <v>0.20644012598087894</v>
      </c>
      <c r="AU18" s="111">
        <v>0.873</v>
      </c>
      <c r="AV18" s="111">
        <v>0.76949999999999996</v>
      </c>
      <c r="AW18" s="214">
        <f t="shared" si="3"/>
        <v>5.4214466643928771</v>
      </c>
      <c r="AX18" s="214">
        <f t="shared" si="4"/>
        <v>0.15885567694228633</v>
      </c>
    </row>
    <row r="19" spans="1:50">
      <c r="A19" s="109">
        <v>3</v>
      </c>
      <c r="B19" s="109" t="s">
        <v>50</v>
      </c>
      <c r="C19" s="109" t="s">
        <v>75</v>
      </c>
      <c r="D19" s="109" t="s">
        <v>52</v>
      </c>
      <c r="E19" s="109" t="s">
        <v>53</v>
      </c>
      <c r="F19" s="109" t="s">
        <v>54</v>
      </c>
      <c r="G19" s="109" t="s">
        <v>55</v>
      </c>
      <c r="H19" s="108"/>
      <c r="I19" s="109" t="s">
        <v>56</v>
      </c>
      <c r="J19" s="109" t="s">
        <v>57</v>
      </c>
      <c r="K19" s="109">
        <v>0</v>
      </c>
      <c r="L19" s="109">
        <v>24</v>
      </c>
      <c r="M19" s="110">
        <v>-81.193150000000003</v>
      </c>
      <c r="N19" s="110">
        <v>29.02533</v>
      </c>
      <c r="O19" s="109" t="s">
        <v>58</v>
      </c>
      <c r="P19" s="109" t="s">
        <v>59</v>
      </c>
      <c r="Q19" s="109" t="s">
        <v>76</v>
      </c>
      <c r="R19" s="110">
        <v>21.93</v>
      </c>
      <c r="S19" s="110">
        <v>21.93</v>
      </c>
      <c r="T19" s="109" t="s">
        <v>61</v>
      </c>
      <c r="U19" s="108"/>
      <c r="V19" s="108"/>
      <c r="W19" s="108"/>
      <c r="X19" s="108"/>
      <c r="Y19" s="108"/>
      <c r="Z19" s="109" t="s">
        <v>62</v>
      </c>
      <c r="AA19" s="109" t="s">
        <v>63</v>
      </c>
      <c r="AB19" s="109" t="s">
        <v>64</v>
      </c>
      <c r="AC19" s="109" t="s">
        <v>77</v>
      </c>
      <c r="AD19" s="109" t="s">
        <v>66</v>
      </c>
      <c r="AE19" s="109" t="s">
        <v>67</v>
      </c>
      <c r="AF19" s="109">
        <v>130047</v>
      </c>
      <c r="AG19" s="109" t="s">
        <v>68</v>
      </c>
      <c r="AH19" s="109">
        <v>1</v>
      </c>
      <c r="AI19" s="109" t="s">
        <v>70</v>
      </c>
      <c r="AJ19" s="109">
        <v>13</v>
      </c>
      <c r="AK19" s="109">
        <v>6250</v>
      </c>
      <c r="AL19" s="109">
        <v>6250</v>
      </c>
      <c r="AM19" s="109">
        <v>113</v>
      </c>
      <c r="AN19" s="110">
        <v>2.1217285912500001</v>
      </c>
      <c r="AO19" s="111">
        <v>0.999</v>
      </c>
      <c r="AP19" s="214">
        <f t="shared" si="0"/>
        <v>2.1196068626587503</v>
      </c>
      <c r="AQ19" s="112">
        <v>2.6718839999999999</v>
      </c>
      <c r="AR19" s="113">
        <v>8.8819999999999996E-2</v>
      </c>
      <c r="AS19" s="214">
        <f t="shared" si="1"/>
        <v>5.6633436626281126</v>
      </c>
      <c r="AT19" s="214">
        <f t="shared" si="2"/>
        <v>0.1882634815413502</v>
      </c>
      <c r="AU19" s="111">
        <v>0.873</v>
      </c>
      <c r="AV19" s="111">
        <v>0.76949999999999996</v>
      </c>
      <c r="AW19" s="214">
        <f t="shared" si="3"/>
        <v>4.9440990174743424</v>
      </c>
      <c r="AX19" s="214">
        <f t="shared" si="4"/>
        <v>0.14486874904606897</v>
      </c>
    </row>
    <row r="20" spans="1:50">
      <c r="A20" s="109">
        <v>3</v>
      </c>
      <c r="B20" s="109" t="s">
        <v>50</v>
      </c>
      <c r="C20" s="109" t="s">
        <v>75</v>
      </c>
      <c r="D20" s="109" t="s">
        <v>52</v>
      </c>
      <c r="E20" s="109" t="s">
        <v>53</v>
      </c>
      <c r="F20" s="109" t="s">
        <v>54</v>
      </c>
      <c r="G20" s="109" t="s">
        <v>55</v>
      </c>
      <c r="H20" s="108"/>
      <c r="I20" s="109" t="s">
        <v>56</v>
      </c>
      <c r="J20" s="109" t="s">
        <v>57</v>
      </c>
      <c r="K20" s="109">
        <v>0</v>
      </c>
      <c r="L20" s="109">
        <v>24</v>
      </c>
      <c r="M20" s="110">
        <v>-81.193150000000003</v>
      </c>
      <c r="N20" s="110">
        <v>29.02533</v>
      </c>
      <c r="O20" s="109" t="s">
        <v>58</v>
      </c>
      <c r="P20" s="109" t="s">
        <v>59</v>
      </c>
      <c r="Q20" s="109" t="s">
        <v>76</v>
      </c>
      <c r="R20" s="110">
        <v>21.93</v>
      </c>
      <c r="S20" s="110">
        <v>21.93</v>
      </c>
      <c r="T20" s="109" t="s">
        <v>61</v>
      </c>
      <c r="U20" s="108"/>
      <c r="V20" s="108"/>
      <c r="W20" s="108"/>
      <c r="X20" s="108"/>
      <c r="Y20" s="108"/>
      <c r="Z20" s="109" t="s">
        <v>62</v>
      </c>
      <c r="AA20" s="109" t="s">
        <v>63</v>
      </c>
      <c r="AB20" s="109" t="s">
        <v>64</v>
      </c>
      <c r="AC20" s="109" t="s">
        <v>77</v>
      </c>
      <c r="AD20" s="109" t="s">
        <v>66</v>
      </c>
      <c r="AE20" s="109" t="s">
        <v>67</v>
      </c>
      <c r="AF20" s="109">
        <v>130317</v>
      </c>
      <c r="AG20" s="109" t="s">
        <v>68</v>
      </c>
      <c r="AH20" s="109">
        <v>1</v>
      </c>
      <c r="AI20" s="109" t="s">
        <v>70</v>
      </c>
      <c r="AJ20" s="109">
        <v>13</v>
      </c>
      <c r="AK20" s="109">
        <v>6410</v>
      </c>
      <c r="AL20" s="109">
        <v>6410</v>
      </c>
      <c r="AM20" s="109">
        <v>113</v>
      </c>
      <c r="AN20" s="110">
        <v>0.25282178712100001</v>
      </c>
      <c r="AO20" s="111">
        <v>0.999</v>
      </c>
      <c r="AP20" s="214">
        <f t="shared" si="0"/>
        <v>0.25256896533387901</v>
      </c>
      <c r="AQ20" s="112">
        <v>2.6718839999999999</v>
      </c>
      <c r="AR20" s="113">
        <v>8.8819999999999996E-2</v>
      </c>
      <c r="AS20" s="214">
        <f t="shared" si="1"/>
        <v>0.67483497737214593</v>
      </c>
      <c r="AT20" s="214">
        <f t="shared" si="2"/>
        <v>2.2433175500955135E-2</v>
      </c>
      <c r="AU20" s="111">
        <v>0.873</v>
      </c>
      <c r="AV20" s="111">
        <v>0.76949999999999996</v>
      </c>
      <c r="AW20" s="214">
        <f t="shared" si="3"/>
        <v>0.58913093524588345</v>
      </c>
      <c r="AX20" s="214">
        <f t="shared" si="4"/>
        <v>1.7262328547984974E-2</v>
      </c>
    </row>
    <row r="21" spans="1:50">
      <c r="A21" s="109">
        <v>3</v>
      </c>
      <c r="B21" s="109" t="s">
        <v>50</v>
      </c>
      <c r="C21" s="109" t="s">
        <v>75</v>
      </c>
      <c r="D21" s="109" t="s">
        <v>52</v>
      </c>
      <c r="E21" s="109" t="s">
        <v>53</v>
      </c>
      <c r="F21" s="109" t="s">
        <v>54</v>
      </c>
      <c r="G21" s="109" t="s">
        <v>55</v>
      </c>
      <c r="H21" s="108"/>
      <c r="I21" s="109" t="s">
        <v>56</v>
      </c>
      <c r="J21" s="109" t="s">
        <v>57</v>
      </c>
      <c r="K21" s="109">
        <v>0</v>
      </c>
      <c r="L21" s="109">
        <v>24</v>
      </c>
      <c r="M21" s="110">
        <v>-81.193150000000003</v>
      </c>
      <c r="N21" s="110">
        <v>29.02533</v>
      </c>
      <c r="O21" s="109" t="s">
        <v>58</v>
      </c>
      <c r="P21" s="109" t="s">
        <v>59</v>
      </c>
      <c r="Q21" s="109" t="s">
        <v>76</v>
      </c>
      <c r="R21" s="110">
        <v>21.93</v>
      </c>
      <c r="S21" s="110">
        <v>21.93</v>
      </c>
      <c r="T21" s="109" t="s">
        <v>61</v>
      </c>
      <c r="U21" s="108"/>
      <c r="V21" s="108"/>
      <c r="W21" s="108"/>
      <c r="X21" s="108"/>
      <c r="Y21" s="108"/>
      <c r="Z21" s="109" t="s">
        <v>62</v>
      </c>
      <c r="AA21" s="109" t="s">
        <v>63</v>
      </c>
      <c r="AB21" s="109" t="s">
        <v>64</v>
      </c>
      <c r="AC21" s="109" t="s">
        <v>77</v>
      </c>
      <c r="AD21" s="109" t="s">
        <v>66</v>
      </c>
      <c r="AE21" s="109" t="s">
        <v>67</v>
      </c>
      <c r="AF21" s="109">
        <v>128314</v>
      </c>
      <c r="AG21" s="109" t="s">
        <v>68</v>
      </c>
      <c r="AH21" s="109">
        <v>1</v>
      </c>
      <c r="AI21" s="109" t="s">
        <v>70</v>
      </c>
      <c r="AJ21" s="109">
        <v>13</v>
      </c>
      <c r="AK21" s="109">
        <v>6210</v>
      </c>
      <c r="AL21" s="109">
        <v>6210</v>
      </c>
      <c r="AM21" s="109">
        <v>113</v>
      </c>
      <c r="AN21" s="110">
        <v>1.00471539182E-2</v>
      </c>
      <c r="AO21" s="111">
        <v>0.999</v>
      </c>
      <c r="AP21" s="214">
        <f t="shared" si="0"/>
        <v>1.00371067642818E-2</v>
      </c>
      <c r="AQ21" s="112">
        <v>2.6718839999999999</v>
      </c>
      <c r="AR21" s="113">
        <v>8.8819999999999996E-2</v>
      </c>
      <c r="AS21" s="214">
        <f t="shared" si="1"/>
        <v>2.6817984969776311E-2</v>
      </c>
      <c r="AT21" s="214">
        <f t="shared" si="2"/>
        <v>8.9149582280350942E-4</v>
      </c>
      <c r="AU21" s="111">
        <v>0.873</v>
      </c>
      <c r="AV21" s="111">
        <v>0.76949999999999996</v>
      </c>
      <c r="AW21" s="214">
        <f t="shared" si="3"/>
        <v>2.3412100878614721E-2</v>
      </c>
      <c r="AX21" s="214">
        <f t="shared" si="4"/>
        <v>6.860060356473005E-4</v>
      </c>
    </row>
    <row r="22" spans="1:50">
      <c r="A22" s="109">
        <v>3</v>
      </c>
      <c r="B22" s="109" t="s">
        <v>50</v>
      </c>
      <c r="C22" s="109" t="s">
        <v>75</v>
      </c>
      <c r="D22" s="109" t="s">
        <v>52</v>
      </c>
      <c r="E22" s="109" t="s">
        <v>53</v>
      </c>
      <c r="F22" s="109" t="s">
        <v>54</v>
      </c>
      <c r="G22" s="109" t="s">
        <v>55</v>
      </c>
      <c r="H22" s="108"/>
      <c r="I22" s="109" t="s">
        <v>56</v>
      </c>
      <c r="J22" s="109" t="s">
        <v>57</v>
      </c>
      <c r="K22" s="109">
        <v>0</v>
      </c>
      <c r="L22" s="109">
        <v>24</v>
      </c>
      <c r="M22" s="110">
        <v>-81.193150000000003</v>
      </c>
      <c r="N22" s="110">
        <v>29.02533</v>
      </c>
      <c r="O22" s="109" t="s">
        <v>58</v>
      </c>
      <c r="P22" s="109" t="s">
        <v>59</v>
      </c>
      <c r="Q22" s="109" t="s">
        <v>76</v>
      </c>
      <c r="R22" s="110">
        <v>21.93</v>
      </c>
      <c r="S22" s="110">
        <v>21.93</v>
      </c>
      <c r="T22" s="109" t="s">
        <v>61</v>
      </c>
      <c r="U22" s="108"/>
      <c r="V22" s="108"/>
      <c r="W22" s="108"/>
      <c r="X22" s="108"/>
      <c r="Y22" s="108"/>
      <c r="Z22" s="109" t="s">
        <v>62</v>
      </c>
      <c r="AA22" s="109" t="s">
        <v>63</v>
      </c>
      <c r="AB22" s="109" t="s">
        <v>64</v>
      </c>
      <c r="AC22" s="109" t="s">
        <v>77</v>
      </c>
      <c r="AD22" s="109" t="s">
        <v>66</v>
      </c>
      <c r="AE22" s="109" t="s">
        <v>67</v>
      </c>
      <c r="AF22" s="109">
        <v>130047</v>
      </c>
      <c r="AG22" s="109" t="s">
        <v>68</v>
      </c>
      <c r="AH22" s="109">
        <v>1</v>
      </c>
      <c r="AI22" s="109" t="s">
        <v>70</v>
      </c>
      <c r="AJ22" s="109">
        <v>13</v>
      </c>
      <c r="AK22" s="109">
        <v>6250</v>
      </c>
      <c r="AL22" s="109">
        <v>6250</v>
      </c>
      <c r="AM22" s="109">
        <v>113</v>
      </c>
      <c r="AN22" s="110">
        <v>4.5263574861600002</v>
      </c>
      <c r="AO22" s="111">
        <v>0.999</v>
      </c>
      <c r="AP22" s="214">
        <f t="shared" si="0"/>
        <v>4.5218311286738402</v>
      </c>
      <c r="AQ22" s="112">
        <v>2.6718839999999999</v>
      </c>
      <c r="AR22" s="113">
        <v>8.8819999999999996E-2</v>
      </c>
      <c r="AS22" s="214">
        <f t="shared" si="1"/>
        <v>12.081808243405575</v>
      </c>
      <c r="AT22" s="214">
        <f t="shared" si="2"/>
        <v>0.40162904084881046</v>
      </c>
      <c r="AU22" s="111">
        <v>0.873</v>
      </c>
      <c r="AV22" s="111">
        <v>0.76949999999999996</v>
      </c>
      <c r="AW22" s="214">
        <f t="shared" si="3"/>
        <v>10.547418596493067</v>
      </c>
      <c r="AX22" s="214">
        <f t="shared" si="4"/>
        <v>0.30905354693315962</v>
      </c>
    </row>
    <row r="23" spans="1:50">
      <c r="A23" s="109">
        <v>3</v>
      </c>
      <c r="B23" s="109" t="s">
        <v>50</v>
      </c>
      <c r="C23" s="109" t="s">
        <v>75</v>
      </c>
      <c r="D23" s="109" t="s">
        <v>52</v>
      </c>
      <c r="E23" s="109" t="s">
        <v>53</v>
      </c>
      <c r="F23" s="109" t="s">
        <v>54</v>
      </c>
      <c r="G23" s="109" t="s">
        <v>55</v>
      </c>
      <c r="H23" s="108"/>
      <c r="I23" s="109" t="s">
        <v>56</v>
      </c>
      <c r="J23" s="109" t="s">
        <v>57</v>
      </c>
      <c r="K23" s="109">
        <v>0</v>
      </c>
      <c r="L23" s="109">
        <v>24</v>
      </c>
      <c r="M23" s="110">
        <v>-81.193150000000003</v>
      </c>
      <c r="N23" s="110">
        <v>29.02533</v>
      </c>
      <c r="O23" s="109" t="s">
        <v>58</v>
      </c>
      <c r="P23" s="109" t="s">
        <v>59</v>
      </c>
      <c r="Q23" s="109" t="s">
        <v>76</v>
      </c>
      <c r="R23" s="110">
        <v>21.93</v>
      </c>
      <c r="S23" s="110">
        <v>21.93</v>
      </c>
      <c r="T23" s="109" t="s">
        <v>61</v>
      </c>
      <c r="U23" s="108"/>
      <c r="V23" s="108"/>
      <c r="W23" s="108"/>
      <c r="X23" s="108"/>
      <c r="Y23" s="108"/>
      <c r="Z23" s="109" t="s">
        <v>62</v>
      </c>
      <c r="AA23" s="109" t="s">
        <v>63</v>
      </c>
      <c r="AB23" s="109" t="s">
        <v>64</v>
      </c>
      <c r="AC23" s="109" t="s">
        <v>77</v>
      </c>
      <c r="AD23" s="109" t="s">
        <v>66</v>
      </c>
      <c r="AE23" s="109" t="s">
        <v>67</v>
      </c>
      <c r="AF23" s="109">
        <v>130039</v>
      </c>
      <c r="AG23" s="109" t="s">
        <v>68</v>
      </c>
      <c r="AH23" s="109">
        <v>1</v>
      </c>
      <c r="AI23" s="109" t="s">
        <v>70</v>
      </c>
      <c r="AJ23" s="109">
        <v>13</v>
      </c>
      <c r="AK23" s="109">
        <v>6300</v>
      </c>
      <c r="AL23" s="109">
        <v>6300</v>
      </c>
      <c r="AM23" s="109">
        <v>113</v>
      </c>
      <c r="AN23" s="110">
        <v>0.35651497950299998</v>
      </c>
      <c r="AO23" s="111">
        <v>0.999</v>
      </c>
      <c r="AP23" s="214">
        <f t="shared" si="0"/>
        <v>0.35615846452349698</v>
      </c>
      <c r="AQ23" s="112">
        <v>2.6718839999999999</v>
      </c>
      <c r="AR23" s="113">
        <v>8.8819999999999996E-2</v>
      </c>
      <c r="AS23" s="214">
        <f t="shared" si="1"/>
        <v>0.95161410282489922</v>
      </c>
      <c r="AT23" s="214">
        <f t="shared" si="2"/>
        <v>3.1633994818977003E-2</v>
      </c>
      <c r="AU23" s="111">
        <v>0.873</v>
      </c>
      <c r="AV23" s="111">
        <v>0.76949999999999996</v>
      </c>
      <c r="AW23" s="214">
        <f t="shared" si="3"/>
        <v>0.83075911176613704</v>
      </c>
      <c r="AX23" s="214">
        <f t="shared" si="4"/>
        <v>2.4342359013202801E-2</v>
      </c>
    </row>
    <row r="24" spans="1:50">
      <c r="A24" s="109">
        <v>3</v>
      </c>
      <c r="B24" s="109" t="s">
        <v>50</v>
      </c>
      <c r="C24" s="109" t="s">
        <v>75</v>
      </c>
      <c r="D24" s="109" t="s">
        <v>52</v>
      </c>
      <c r="E24" s="109" t="s">
        <v>53</v>
      </c>
      <c r="F24" s="109" t="s">
        <v>54</v>
      </c>
      <c r="G24" s="109" t="s">
        <v>55</v>
      </c>
      <c r="H24" s="108"/>
      <c r="I24" s="109" t="s">
        <v>56</v>
      </c>
      <c r="J24" s="109" t="s">
        <v>57</v>
      </c>
      <c r="K24" s="109">
        <v>0</v>
      </c>
      <c r="L24" s="109">
        <v>24</v>
      </c>
      <c r="M24" s="110">
        <v>-81.193150000000003</v>
      </c>
      <c r="N24" s="110">
        <v>29.02533</v>
      </c>
      <c r="O24" s="109" t="s">
        <v>58</v>
      </c>
      <c r="P24" s="109" t="s">
        <v>59</v>
      </c>
      <c r="Q24" s="109" t="s">
        <v>76</v>
      </c>
      <c r="R24" s="110">
        <v>21.93</v>
      </c>
      <c r="S24" s="110">
        <v>21.93</v>
      </c>
      <c r="T24" s="109" t="s">
        <v>61</v>
      </c>
      <c r="U24" s="108"/>
      <c r="V24" s="108"/>
      <c r="W24" s="108"/>
      <c r="X24" s="108"/>
      <c r="Y24" s="108"/>
      <c r="Z24" s="109" t="s">
        <v>62</v>
      </c>
      <c r="AA24" s="109" t="s">
        <v>63</v>
      </c>
      <c r="AB24" s="109" t="s">
        <v>64</v>
      </c>
      <c r="AC24" s="109" t="s">
        <v>77</v>
      </c>
      <c r="AD24" s="109" t="s">
        <v>66</v>
      </c>
      <c r="AE24" s="109" t="s">
        <v>67</v>
      </c>
      <c r="AF24" s="109">
        <v>130047</v>
      </c>
      <c r="AG24" s="109" t="s">
        <v>68</v>
      </c>
      <c r="AH24" s="109">
        <v>1</v>
      </c>
      <c r="AI24" s="109" t="s">
        <v>70</v>
      </c>
      <c r="AJ24" s="109">
        <v>13</v>
      </c>
      <c r="AK24" s="109">
        <v>6250</v>
      </c>
      <c r="AL24" s="109">
        <v>6250</v>
      </c>
      <c r="AM24" s="109">
        <v>113</v>
      </c>
      <c r="AN24" s="110">
        <v>1.07427884129</v>
      </c>
      <c r="AO24" s="111">
        <v>0.999</v>
      </c>
      <c r="AP24" s="214">
        <f t="shared" si="0"/>
        <v>1.0732045624487099</v>
      </c>
      <c r="AQ24" s="112">
        <v>2.6718839999999999</v>
      </c>
      <c r="AR24" s="113">
        <v>8.8819999999999996E-2</v>
      </c>
      <c r="AS24" s="214">
        <f t="shared" si="1"/>
        <v>2.8674780991337085</v>
      </c>
      <c r="AT24" s="214">
        <f t="shared" si="2"/>
        <v>9.5322029236694403E-2</v>
      </c>
      <c r="AU24" s="111">
        <v>0.873</v>
      </c>
      <c r="AV24" s="111">
        <v>0.76949999999999996</v>
      </c>
      <c r="AW24" s="214">
        <f t="shared" si="3"/>
        <v>2.5033083805437277</v>
      </c>
      <c r="AX24" s="214">
        <f t="shared" si="4"/>
        <v>7.3350301497636342E-2</v>
      </c>
    </row>
    <row r="25" spans="1:50">
      <c r="A25" s="109">
        <v>3</v>
      </c>
      <c r="B25" s="109" t="s">
        <v>50</v>
      </c>
      <c r="C25" s="109" t="s">
        <v>75</v>
      </c>
      <c r="D25" s="109" t="s">
        <v>52</v>
      </c>
      <c r="E25" s="109" t="s">
        <v>53</v>
      </c>
      <c r="F25" s="109" t="s">
        <v>54</v>
      </c>
      <c r="G25" s="109" t="s">
        <v>55</v>
      </c>
      <c r="H25" s="108"/>
      <c r="I25" s="109" t="s">
        <v>56</v>
      </c>
      <c r="J25" s="109" t="s">
        <v>57</v>
      </c>
      <c r="K25" s="109">
        <v>0</v>
      </c>
      <c r="L25" s="109">
        <v>24</v>
      </c>
      <c r="M25" s="110">
        <v>-81.193150000000003</v>
      </c>
      <c r="N25" s="110">
        <v>29.02533</v>
      </c>
      <c r="O25" s="109" t="s">
        <v>58</v>
      </c>
      <c r="P25" s="109" t="s">
        <v>59</v>
      </c>
      <c r="Q25" s="109" t="s">
        <v>76</v>
      </c>
      <c r="R25" s="110">
        <v>21.93</v>
      </c>
      <c r="S25" s="110">
        <v>21.93</v>
      </c>
      <c r="T25" s="109" t="s">
        <v>61</v>
      </c>
      <c r="U25" s="108"/>
      <c r="V25" s="108"/>
      <c r="W25" s="108"/>
      <c r="X25" s="108"/>
      <c r="Y25" s="108"/>
      <c r="Z25" s="109" t="s">
        <v>62</v>
      </c>
      <c r="AA25" s="109" t="s">
        <v>63</v>
      </c>
      <c r="AB25" s="109" t="s">
        <v>64</v>
      </c>
      <c r="AC25" s="109" t="s">
        <v>77</v>
      </c>
      <c r="AD25" s="109" t="s">
        <v>66</v>
      </c>
      <c r="AE25" s="109" t="s">
        <v>67</v>
      </c>
      <c r="AF25" s="109">
        <v>130039</v>
      </c>
      <c r="AG25" s="109" t="s">
        <v>68</v>
      </c>
      <c r="AH25" s="109">
        <v>1</v>
      </c>
      <c r="AI25" s="109" t="s">
        <v>70</v>
      </c>
      <c r="AJ25" s="109">
        <v>13</v>
      </c>
      <c r="AK25" s="109">
        <v>6300</v>
      </c>
      <c r="AL25" s="109">
        <v>6300</v>
      </c>
      <c r="AM25" s="109">
        <v>113</v>
      </c>
      <c r="AN25" s="110">
        <v>0.43094197109600002</v>
      </c>
      <c r="AO25" s="111">
        <v>0.999</v>
      </c>
      <c r="AP25" s="214">
        <f t="shared" si="0"/>
        <v>0.43051102912490402</v>
      </c>
      <c r="AQ25" s="112">
        <v>2.6718839999999999</v>
      </c>
      <c r="AR25" s="113">
        <v>8.8819999999999996E-2</v>
      </c>
      <c r="AS25" s="214">
        <f t="shared" si="1"/>
        <v>1.1502755305423651</v>
      </c>
      <c r="AT25" s="214">
        <f t="shared" si="2"/>
        <v>3.8237989606873975E-2</v>
      </c>
      <c r="AU25" s="111">
        <v>0.873</v>
      </c>
      <c r="AV25" s="111">
        <v>0.76949999999999996</v>
      </c>
      <c r="AW25" s="214">
        <f t="shared" si="3"/>
        <v>1.0041905381634848</v>
      </c>
      <c r="AX25" s="214">
        <f t="shared" si="4"/>
        <v>2.9424133002489521E-2</v>
      </c>
    </row>
    <row r="26" spans="1:50">
      <c r="A26" s="109">
        <v>3</v>
      </c>
      <c r="B26" s="109" t="s">
        <v>50</v>
      </c>
      <c r="C26" s="109" t="s">
        <v>75</v>
      </c>
      <c r="D26" s="109" t="s">
        <v>52</v>
      </c>
      <c r="E26" s="109" t="s">
        <v>53</v>
      </c>
      <c r="F26" s="109" t="s">
        <v>54</v>
      </c>
      <c r="G26" s="109" t="s">
        <v>55</v>
      </c>
      <c r="H26" s="108"/>
      <c r="I26" s="109" t="s">
        <v>56</v>
      </c>
      <c r="J26" s="109" t="s">
        <v>57</v>
      </c>
      <c r="K26" s="109">
        <v>0</v>
      </c>
      <c r="L26" s="109">
        <v>24</v>
      </c>
      <c r="M26" s="110">
        <v>-81.193150000000003</v>
      </c>
      <c r="N26" s="110">
        <v>29.02533</v>
      </c>
      <c r="O26" s="109" t="s">
        <v>58</v>
      </c>
      <c r="P26" s="109" t="s">
        <v>59</v>
      </c>
      <c r="Q26" s="109" t="s">
        <v>76</v>
      </c>
      <c r="R26" s="110">
        <v>21.93</v>
      </c>
      <c r="S26" s="110">
        <v>21.93</v>
      </c>
      <c r="T26" s="109" t="s">
        <v>61</v>
      </c>
      <c r="U26" s="108"/>
      <c r="V26" s="108"/>
      <c r="W26" s="108"/>
      <c r="X26" s="108"/>
      <c r="Y26" s="108"/>
      <c r="Z26" s="109" t="s">
        <v>62</v>
      </c>
      <c r="AA26" s="109" t="s">
        <v>63</v>
      </c>
      <c r="AB26" s="109" t="s">
        <v>64</v>
      </c>
      <c r="AC26" s="109" t="s">
        <v>77</v>
      </c>
      <c r="AD26" s="109" t="s">
        <v>66</v>
      </c>
      <c r="AE26" s="109" t="s">
        <v>67</v>
      </c>
      <c r="AF26" s="109">
        <v>128314</v>
      </c>
      <c r="AG26" s="109" t="s">
        <v>68</v>
      </c>
      <c r="AH26" s="109">
        <v>1</v>
      </c>
      <c r="AI26" s="109" t="s">
        <v>70</v>
      </c>
      <c r="AJ26" s="109">
        <v>13</v>
      </c>
      <c r="AK26" s="109">
        <v>6210</v>
      </c>
      <c r="AL26" s="109">
        <v>6210</v>
      </c>
      <c r="AM26" s="109">
        <v>113</v>
      </c>
      <c r="AN26" s="110">
        <v>0.116042118672</v>
      </c>
      <c r="AO26" s="111">
        <v>0.999</v>
      </c>
      <c r="AP26" s="214">
        <f t="shared" si="0"/>
        <v>0.115926076553328</v>
      </c>
      <c r="AQ26" s="112">
        <v>2.6718839999999999</v>
      </c>
      <c r="AR26" s="113">
        <v>8.8819999999999996E-2</v>
      </c>
      <c r="AS26" s="214">
        <f t="shared" si="1"/>
        <v>0.30974102912561219</v>
      </c>
      <c r="AT26" s="214">
        <f t="shared" si="2"/>
        <v>1.0296554119466592E-2</v>
      </c>
      <c r="AU26" s="111">
        <v>0.873</v>
      </c>
      <c r="AV26" s="111">
        <v>0.76949999999999996</v>
      </c>
      <c r="AW26" s="214">
        <f t="shared" si="3"/>
        <v>0.27040391842665945</v>
      </c>
      <c r="AX26" s="214">
        <f t="shared" si="4"/>
        <v>7.9231983949295415E-3</v>
      </c>
    </row>
    <row r="27" spans="1:50">
      <c r="A27" s="109">
        <v>3</v>
      </c>
      <c r="B27" s="109" t="s">
        <v>50</v>
      </c>
      <c r="C27" s="109" t="s">
        <v>75</v>
      </c>
      <c r="D27" s="109" t="s">
        <v>52</v>
      </c>
      <c r="E27" s="109" t="s">
        <v>53</v>
      </c>
      <c r="F27" s="109" t="s">
        <v>54</v>
      </c>
      <c r="G27" s="109" t="s">
        <v>55</v>
      </c>
      <c r="H27" s="108"/>
      <c r="I27" s="109" t="s">
        <v>56</v>
      </c>
      <c r="J27" s="109" t="s">
        <v>57</v>
      </c>
      <c r="K27" s="109">
        <v>0</v>
      </c>
      <c r="L27" s="109">
        <v>24</v>
      </c>
      <c r="M27" s="110">
        <v>-81.193150000000003</v>
      </c>
      <c r="N27" s="110">
        <v>29.02533</v>
      </c>
      <c r="O27" s="109" t="s">
        <v>58</v>
      </c>
      <c r="P27" s="109" t="s">
        <v>59</v>
      </c>
      <c r="Q27" s="109" t="s">
        <v>76</v>
      </c>
      <c r="R27" s="110">
        <v>21.93</v>
      </c>
      <c r="S27" s="110">
        <v>21.93</v>
      </c>
      <c r="T27" s="109" t="s">
        <v>61</v>
      </c>
      <c r="U27" s="108"/>
      <c r="V27" s="108"/>
      <c r="W27" s="108"/>
      <c r="X27" s="108"/>
      <c r="Y27" s="108"/>
      <c r="Z27" s="109" t="s">
        <v>62</v>
      </c>
      <c r="AA27" s="109" t="s">
        <v>63</v>
      </c>
      <c r="AB27" s="109" t="s">
        <v>64</v>
      </c>
      <c r="AC27" s="109" t="s">
        <v>77</v>
      </c>
      <c r="AD27" s="109" t="s">
        <v>66</v>
      </c>
      <c r="AE27" s="109" t="s">
        <v>67</v>
      </c>
      <c r="AF27" s="109">
        <v>130180</v>
      </c>
      <c r="AG27" s="109" t="s">
        <v>68</v>
      </c>
      <c r="AH27" s="109">
        <v>1</v>
      </c>
      <c r="AI27" s="109" t="s">
        <v>70</v>
      </c>
      <c r="AJ27" s="109">
        <v>13</v>
      </c>
      <c r="AK27" s="109">
        <v>6460</v>
      </c>
      <c r="AL27" s="109">
        <v>6460</v>
      </c>
      <c r="AM27" s="109">
        <v>113</v>
      </c>
      <c r="AN27" s="110">
        <v>2.0548105560100002E-2</v>
      </c>
      <c r="AO27" s="111">
        <v>0.999</v>
      </c>
      <c r="AP27" s="214">
        <f t="shared" si="0"/>
        <v>2.0527557454539901E-2</v>
      </c>
      <c r="AQ27" s="112">
        <v>2.6718839999999999</v>
      </c>
      <c r="AR27" s="113">
        <v>8.8819999999999996E-2</v>
      </c>
      <c r="AS27" s="214">
        <f t="shared" si="1"/>
        <v>5.4847252321865887E-2</v>
      </c>
      <c r="AT27" s="214">
        <f t="shared" si="2"/>
        <v>1.8232576531122338E-3</v>
      </c>
      <c r="AU27" s="111">
        <v>0.873</v>
      </c>
      <c r="AV27" s="111">
        <v>0.76949999999999996</v>
      </c>
      <c r="AW27" s="214">
        <f t="shared" si="3"/>
        <v>4.7881651276988922E-2</v>
      </c>
      <c r="AX27" s="214">
        <f t="shared" si="4"/>
        <v>1.4029967640698639E-3</v>
      </c>
    </row>
    <row r="28" spans="1:50">
      <c r="A28" s="109">
        <v>3</v>
      </c>
      <c r="B28" s="109" t="s">
        <v>50</v>
      </c>
      <c r="C28" s="109" t="s">
        <v>75</v>
      </c>
      <c r="D28" s="109" t="s">
        <v>52</v>
      </c>
      <c r="E28" s="109" t="s">
        <v>53</v>
      </c>
      <c r="F28" s="109" t="s">
        <v>54</v>
      </c>
      <c r="G28" s="109" t="s">
        <v>55</v>
      </c>
      <c r="H28" s="108"/>
      <c r="I28" s="109" t="s">
        <v>56</v>
      </c>
      <c r="J28" s="109" t="s">
        <v>57</v>
      </c>
      <c r="K28" s="109">
        <v>0</v>
      </c>
      <c r="L28" s="109">
        <v>24</v>
      </c>
      <c r="M28" s="110">
        <v>-81.193150000000003</v>
      </c>
      <c r="N28" s="110">
        <v>29.02533</v>
      </c>
      <c r="O28" s="109" t="s">
        <v>58</v>
      </c>
      <c r="P28" s="109" t="s">
        <v>59</v>
      </c>
      <c r="Q28" s="109" t="s">
        <v>76</v>
      </c>
      <c r="R28" s="110">
        <v>21.93</v>
      </c>
      <c r="S28" s="110">
        <v>21.93</v>
      </c>
      <c r="T28" s="109" t="s">
        <v>61</v>
      </c>
      <c r="U28" s="108"/>
      <c r="V28" s="108"/>
      <c r="W28" s="108"/>
      <c r="X28" s="108"/>
      <c r="Y28" s="108"/>
      <c r="Z28" s="109" t="s">
        <v>62</v>
      </c>
      <c r="AA28" s="109" t="s">
        <v>63</v>
      </c>
      <c r="AB28" s="109" t="s">
        <v>64</v>
      </c>
      <c r="AC28" s="109" t="s">
        <v>77</v>
      </c>
      <c r="AD28" s="109" t="s">
        <v>66</v>
      </c>
      <c r="AE28" s="109" t="s">
        <v>67</v>
      </c>
      <c r="AF28" s="109">
        <v>128314</v>
      </c>
      <c r="AG28" s="109" t="s">
        <v>68</v>
      </c>
      <c r="AH28" s="109">
        <v>1</v>
      </c>
      <c r="AI28" s="109" t="s">
        <v>70</v>
      </c>
      <c r="AJ28" s="109">
        <v>13</v>
      </c>
      <c r="AK28" s="109">
        <v>6210</v>
      </c>
      <c r="AL28" s="109">
        <v>6210</v>
      </c>
      <c r="AM28" s="109">
        <v>113</v>
      </c>
      <c r="AN28" s="110">
        <v>5.9989998777699997E-2</v>
      </c>
      <c r="AO28" s="111">
        <v>0.999</v>
      </c>
      <c r="AP28" s="214">
        <f t="shared" si="0"/>
        <v>5.9930008778922295E-2</v>
      </c>
      <c r="AQ28" s="112">
        <v>2.6718839999999999</v>
      </c>
      <c r="AR28" s="113">
        <v>8.8819999999999996E-2</v>
      </c>
      <c r="AS28" s="214">
        <f t="shared" si="1"/>
        <v>0.16012603157626201</v>
      </c>
      <c r="AT28" s="214">
        <f t="shared" si="2"/>
        <v>5.3229833797438777E-3</v>
      </c>
      <c r="AU28" s="111">
        <v>0.873</v>
      </c>
      <c r="AV28" s="111">
        <v>0.76949999999999996</v>
      </c>
      <c r="AW28" s="214">
        <f t="shared" si="3"/>
        <v>0.13979002556607673</v>
      </c>
      <c r="AX28" s="214">
        <f t="shared" si="4"/>
        <v>4.0960357107129135E-3</v>
      </c>
    </row>
    <row r="29" spans="1:50">
      <c r="AN29" s="110">
        <f>SUM(AN2:AN28)</f>
        <v>35.210819738712352</v>
      </c>
      <c r="AP29" s="214">
        <f>SUM(AP2:AP28)</f>
        <v>35.176864964719435</v>
      </c>
      <c r="AW29" s="214">
        <f>SUM(AW2:AW28)</f>
        <v>83.751445161851436</v>
      </c>
      <c r="AX29" s="214">
        <f>SUM(AX2:AX28)</f>
        <v>2.4576817922122216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X39"/>
  <sheetViews>
    <sheetView topLeftCell="AC1" workbookViewId="0">
      <selection activeCell="AW39" sqref="AW39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32.4257812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1.8554687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4.85546875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9.5703125" bestFit="1" customWidth="1"/>
    <col min="43" max="43" width="11.42578125" bestFit="1" customWidth="1"/>
    <col min="44" max="44" width="11.140625" bestFit="1" customWidth="1"/>
    <col min="45" max="45" width="10.5703125" bestFit="1" customWidth="1"/>
    <col min="46" max="46" width="8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42578125" bestFit="1" customWidth="1"/>
  </cols>
  <sheetData>
    <row r="1" spans="1:50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7" t="s">
        <v>12</v>
      </c>
      <c r="N1" s="17" t="s">
        <v>13</v>
      </c>
      <c r="O1" s="16" t="s">
        <v>14</v>
      </c>
      <c r="P1" s="16" t="s">
        <v>15</v>
      </c>
      <c r="Q1" s="16" t="s">
        <v>16</v>
      </c>
      <c r="R1" s="17" t="s">
        <v>17</v>
      </c>
      <c r="S1" s="17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7" t="s">
        <v>49</v>
      </c>
      <c r="AO1" s="18" t="s">
        <v>39</v>
      </c>
      <c r="AP1" s="19" t="s">
        <v>40</v>
      </c>
      <c r="AQ1" s="19" t="s">
        <v>41</v>
      </c>
      <c r="AR1" s="20" t="s">
        <v>42</v>
      </c>
      <c r="AS1" s="19" t="s">
        <v>43</v>
      </c>
      <c r="AT1" s="19" t="s">
        <v>44</v>
      </c>
      <c r="AU1" s="18" t="s">
        <v>45</v>
      </c>
      <c r="AV1" s="18" t="s">
        <v>46</v>
      </c>
      <c r="AW1" s="19" t="s">
        <v>47</v>
      </c>
      <c r="AX1" s="19" t="s">
        <v>48</v>
      </c>
    </row>
    <row r="2" spans="1:50">
      <c r="A2" s="115">
        <v>4</v>
      </c>
      <c r="B2" s="115" t="s">
        <v>50</v>
      </c>
      <c r="C2" s="115" t="s">
        <v>78</v>
      </c>
      <c r="D2" s="115" t="s">
        <v>52</v>
      </c>
      <c r="E2" s="115" t="s">
        <v>53</v>
      </c>
      <c r="F2" s="115" t="s">
        <v>54</v>
      </c>
      <c r="G2" s="115" t="s">
        <v>55</v>
      </c>
      <c r="H2" s="114"/>
      <c r="I2" s="115" t="s">
        <v>56</v>
      </c>
      <c r="J2" s="115" t="s">
        <v>57</v>
      </c>
      <c r="K2" s="115">
        <v>0</v>
      </c>
      <c r="L2" s="115">
        <v>69</v>
      </c>
      <c r="M2" s="116">
        <v>-81.151929999999993</v>
      </c>
      <c r="N2" s="116">
        <v>29.028500000000001</v>
      </c>
      <c r="O2" s="115" t="s">
        <v>58</v>
      </c>
      <c r="P2" s="115" t="s">
        <v>59</v>
      </c>
      <c r="Q2" s="115" t="s">
        <v>79</v>
      </c>
      <c r="R2" s="116">
        <v>25.73</v>
      </c>
      <c r="S2" s="116">
        <v>19.104467402400001</v>
      </c>
      <c r="T2" s="115" t="s">
        <v>61</v>
      </c>
      <c r="U2" s="114"/>
      <c r="V2" s="114"/>
      <c r="W2" s="114"/>
      <c r="X2" s="114"/>
      <c r="Y2" s="114"/>
      <c r="Z2" s="115" t="s">
        <v>62</v>
      </c>
      <c r="AA2" s="115" t="s">
        <v>63</v>
      </c>
      <c r="AB2" s="115" t="s">
        <v>64</v>
      </c>
      <c r="AC2" s="115" t="s">
        <v>80</v>
      </c>
      <c r="AD2" s="115" t="s">
        <v>81</v>
      </c>
      <c r="AE2" s="115" t="s">
        <v>82</v>
      </c>
      <c r="AF2" s="115">
        <v>129590</v>
      </c>
      <c r="AG2" s="115" t="s">
        <v>68</v>
      </c>
      <c r="AH2" s="115">
        <v>1</v>
      </c>
      <c r="AI2" s="115" t="s">
        <v>69</v>
      </c>
      <c r="AJ2" s="115">
        <v>11</v>
      </c>
      <c r="AK2" s="115">
        <v>4110</v>
      </c>
      <c r="AL2" s="115">
        <v>4110</v>
      </c>
      <c r="AM2" s="115">
        <v>111</v>
      </c>
      <c r="AN2" s="116">
        <v>0.128252003497</v>
      </c>
      <c r="AO2" s="117">
        <v>1</v>
      </c>
      <c r="AP2" s="118">
        <f>AN2*AO2</f>
        <v>0.128252003497</v>
      </c>
      <c r="AQ2" s="118">
        <v>4.2217599999999997</v>
      </c>
      <c r="AR2" s="119">
        <v>0.14412</v>
      </c>
      <c r="AS2" s="118">
        <f>AP2*AQ2</f>
        <v>0.5414491782834947</v>
      </c>
      <c r="AT2" s="118">
        <f>AP2*AR2</f>
        <v>1.8483678743987639E-2</v>
      </c>
      <c r="AU2" s="117">
        <v>0.873</v>
      </c>
      <c r="AV2" s="117">
        <v>0.76949999999999996</v>
      </c>
      <c r="AW2" s="118">
        <f>AS2*AU2</f>
        <v>0.47268513264149087</v>
      </c>
      <c r="AX2" s="118">
        <f>AT2*AV2</f>
        <v>1.4223190793498488E-2</v>
      </c>
    </row>
    <row r="3" spans="1:50">
      <c r="A3" s="115">
        <v>4</v>
      </c>
      <c r="B3" s="115" t="s">
        <v>50</v>
      </c>
      <c r="C3" s="115" t="s">
        <v>78</v>
      </c>
      <c r="D3" s="115" t="s">
        <v>52</v>
      </c>
      <c r="E3" s="115" t="s">
        <v>53</v>
      </c>
      <c r="F3" s="115" t="s">
        <v>54</v>
      </c>
      <c r="G3" s="115" t="s">
        <v>55</v>
      </c>
      <c r="H3" s="114"/>
      <c r="I3" s="115" t="s">
        <v>56</v>
      </c>
      <c r="J3" s="115" t="s">
        <v>57</v>
      </c>
      <c r="K3" s="115">
        <v>0</v>
      </c>
      <c r="L3" s="115">
        <v>69</v>
      </c>
      <c r="M3" s="116">
        <v>-81.151929999999993</v>
      </c>
      <c r="N3" s="116">
        <v>29.028500000000001</v>
      </c>
      <c r="O3" s="115" t="s">
        <v>58</v>
      </c>
      <c r="P3" s="115" t="s">
        <v>59</v>
      </c>
      <c r="Q3" s="115" t="s">
        <v>79</v>
      </c>
      <c r="R3" s="116">
        <v>25.73</v>
      </c>
      <c r="S3" s="116">
        <v>19.104467402400001</v>
      </c>
      <c r="T3" s="115" t="s">
        <v>61</v>
      </c>
      <c r="U3" s="114"/>
      <c r="V3" s="114"/>
      <c r="W3" s="114"/>
      <c r="X3" s="114"/>
      <c r="Y3" s="114"/>
      <c r="Z3" s="115" t="s">
        <v>62</v>
      </c>
      <c r="AA3" s="115" t="s">
        <v>63</v>
      </c>
      <c r="AB3" s="115" t="s">
        <v>64</v>
      </c>
      <c r="AC3" s="115" t="s">
        <v>80</v>
      </c>
      <c r="AD3" s="115" t="s">
        <v>81</v>
      </c>
      <c r="AE3" s="115" t="s">
        <v>82</v>
      </c>
      <c r="AF3" s="115">
        <v>130054</v>
      </c>
      <c r="AG3" s="115" t="s">
        <v>68</v>
      </c>
      <c r="AH3" s="115">
        <v>1</v>
      </c>
      <c r="AI3" s="115" t="s">
        <v>70</v>
      </c>
      <c r="AJ3" s="115">
        <v>13</v>
      </c>
      <c r="AK3" s="115">
        <v>6460</v>
      </c>
      <c r="AL3" s="115">
        <v>6460</v>
      </c>
      <c r="AM3" s="115">
        <v>113</v>
      </c>
      <c r="AN3" s="116">
        <v>0.437151347872</v>
      </c>
      <c r="AO3" s="117">
        <v>0.999</v>
      </c>
      <c r="AP3" s="214">
        <f t="shared" ref="AP3:AP38" si="0">AN3*AO3</f>
        <v>0.43671419652412802</v>
      </c>
      <c r="AQ3" s="118">
        <v>2.6718839999999999</v>
      </c>
      <c r="AR3" s="119">
        <v>8.8819999999999996E-2</v>
      </c>
      <c r="AS3" s="214">
        <f t="shared" ref="AS3:AS38" si="1">AP3*AQ3</f>
        <v>1.1668496742656733</v>
      </c>
      <c r="AT3" s="214">
        <f t="shared" ref="AT3:AT38" si="2">AP3*AR3</f>
        <v>3.8788954935273047E-2</v>
      </c>
      <c r="AU3" s="117">
        <v>0.873</v>
      </c>
      <c r="AV3" s="117">
        <v>0.76949999999999996</v>
      </c>
      <c r="AW3" s="214">
        <f t="shared" ref="AW3:AW38" si="3">AS3*AU3</f>
        <v>1.0186597656339329</v>
      </c>
      <c r="AX3" s="214">
        <f t="shared" ref="AX3:AX38" si="4">AT3*AV3</f>
        <v>2.9848100822692607E-2</v>
      </c>
    </row>
    <row r="4" spans="1:50">
      <c r="A4" s="115">
        <v>4</v>
      </c>
      <c r="B4" s="115" t="s">
        <v>50</v>
      </c>
      <c r="C4" s="115" t="s">
        <v>78</v>
      </c>
      <c r="D4" s="115" t="s">
        <v>52</v>
      </c>
      <c r="E4" s="115" t="s">
        <v>53</v>
      </c>
      <c r="F4" s="115" t="s">
        <v>54</v>
      </c>
      <c r="G4" s="115" t="s">
        <v>55</v>
      </c>
      <c r="H4" s="114"/>
      <c r="I4" s="115" t="s">
        <v>56</v>
      </c>
      <c r="J4" s="115" t="s">
        <v>57</v>
      </c>
      <c r="K4" s="115">
        <v>0</v>
      </c>
      <c r="L4" s="115">
        <v>69</v>
      </c>
      <c r="M4" s="116">
        <v>-81.151929999999993</v>
      </c>
      <c r="N4" s="116">
        <v>29.028500000000001</v>
      </c>
      <c r="O4" s="115" t="s">
        <v>58</v>
      </c>
      <c r="P4" s="115" t="s">
        <v>59</v>
      </c>
      <c r="Q4" s="115" t="s">
        <v>79</v>
      </c>
      <c r="R4" s="116">
        <v>25.73</v>
      </c>
      <c r="S4" s="116">
        <v>19.104467402400001</v>
      </c>
      <c r="T4" s="115" t="s">
        <v>61</v>
      </c>
      <c r="U4" s="114"/>
      <c r="V4" s="114"/>
      <c r="W4" s="114"/>
      <c r="X4" s="114"/>
      <c r="Y4" s="114"/>
      <c r="Z4" s="115" t="s">
        <v>62</v>
      </c>
      <c r="AA4" s="115" t="s">
        <v>63</v>
      </c>
      <c r="AB4" s="115" t="s">
        <v>64</v>
      </c>
      <c r="AC4" s="115" t="s">
        <v>80</v>
      </c>
      <c r="AD4" s="115" t="s">
        <v>81</v>
      </c>
      <c r="AE4" s="115" t="s">
        <v>82</v>
      </c>
      <c r="AF4" s="115">
        <v>130126</v>
      </c>
      <c r="AG4" s="115" t="s">
        <v>68</v>
      </c>
      <c r="AH4" s="115">
        <v>1</v>
      </c>
      <c r="AI4" s="115" t="s">
        <v>70</v>
      </c>
      <c r="AJ4" s="115">
        <v>13</v>
      </c>
      <c r="AK4" s="115">
        <v>6410</v>
      </c>
      <c r="AL4" s="115">
        <v>6410</v>
      </c>
      <c r="AM4" s="115">
        <v>113</v>
      </c>
      <c r="AN4" s="116">
        <v>0.71114583999500003</v>
      </c>
      <c r="AO4" s="117">
        <v>0.999</v>
      </c>
      <c r="AP4" s="214">
        <f t="shared" si="0"/>
        <v>0.71043469415500504</v>
      </c>
      <c r="AQ4" s="118">
        <v>2.6718839999999999</v>
      </c>
      <c r="AR4" s="119">
        <v>8.8819999999999996E-2</v>
      </c>
      <c r="AS4" s="214">
        <f t="shared" si="1"/>
        <v>1.8981990923576515</v>
      </c>
      <c r="AT4" s="214">
        <f t="shared" si="2"/>
        <v>6.3100809534847549E-2</v>
      </c>
      <c r="AU4" s="117">
        <v>0.873</v>
      </c>
      <c r="AV4" s="117">
        <v>0.76949999999999996</v>
      </c>
      <c r="AW4" s="214">
        <f t="shared" si="3"/>
        <v>1.6571278076282296</v>
      </c>
      <c r="AX4" s="214">
        <f t="shared" si="4"/>
        <v>4.8556072937065188E-2</v>
      </c>
    </row>
    <row r="5" spans="1:50">
      <c r="A5" s="115">
        <v>4</v>
      </c>
      <c r="B5" s="115" t="s">
        <v>50</v>
      </c>
      <c r="C5" s="115" t="s">
        <v>78</v>
      </c>
      <c r="D5" s="115" t="s">
        <v>52</v>
      </c>
      <c r="E5" s="115" t="s">
        <v>53</v>
      </c>
      <c r="F5" s="115" t="s">
        <v>54</v>
      </c>
      <c r="G5" s="115" t="s">
        <v>55</v>
      </c>
      <c r="H5" s="114"/>
      <c r="I5" s="115" t="s">
        <v>56</v>
      </c>
      <c r="J5" s="115" t="s">
        <v>57</v>
      </c>
      <c r="K5" s="115">
        <v>0</v>
      </c>
      <c r="L5" s="115">
        <v>69</v>
      </c>
      <c r="M5" s="116">
        <v>-81.151929999999993</v>
      </c>
      <c r="N5" s="116">
        <v>29.028500000000001</v>
      </c>
      <c r="O5" s="115" t="s">
        <v>58</v>
      </c>
      <c r="P5" s="115" t="s">
        <v>59</v>
      </c>
      <c r="Q5" s="115" t="s">
        <v>79</v>
      </c>
      <c r="R5" s="116">
        <v>25.73</v>
      </c>
      <c r="S5" s="116">
        <v>19.104467402400001</v>
      </c>
      <c r="T5" s="115" t="s">
        <v>61</v>
      </c>
      <c r="U5" s="114"/>
      <c r="V5" s="114"/>
      <c r="W5" s="114"/>
      <c r="X5" s="114"/>
      <c r="Y5" s="114"/>
      <c r="Z5" s="115" t="s">
        <v>62</v>
      </c>
      <c r="AA5" s="115" t="s">
        <v>63</v>
      </c>
      <c r="AB5" s="115" t="s">
        <v>64</v>
      </c>
      <c r="AC5" s="115" t="s">
        <v>80</v>
      </c>
      <c r="AD5" s="115" t="s">
        <v>81</v>
      </c>
      <c r="AE5" s="115" t="s">
        <v>82</v>
      </c>
      <c r="AF5" s="115">
        <v>130158</v>
      </c>
      <c r="AG5" s="115" t="s">
        <v>68</v>
      </c>
      <c r="AH5" s="115">
        <v>1</v>
      </c>
      <c r="AI5" s="115" t="s">
        <v>69</v>
      </c>
      <c r="AJ5" s="115">
        <v>11</v>
      </c>
      <c r="AK5" s="115">
        <v>4110</v>
      </c>
      <c r="AL5" s="115">
        <v>4110</v>
      </c>
      <c r="AM5" s="115">
        <v>111</v>
      </c>
      <c r="AN5" s="116">
        <v>0.54169992571400005</v>
      </c>
      <c r="AO5" s="117">
        <v>1</v>
      </c>
      <c r="AP5" s="214">
        <f t="shared" si="0"/>
        <v>0.54169992571400005</v>
      </c>
      <c r="AQ5" s="118">
        <v>4.2217599999999997</v>
      </c>
      <c r="AR5" s="119">
        <v>0.14412</v>
      </c>
      <c r="AS5" s="214">
        <f t="shared" si="1"/>
        <v>2.2869270783823366</v>
      </c>
      <c r="AT5" s="214">
        <f t="shared" si="2"/>
        <v>7.8069793293901693E-2</v>
      </c>
      <c r="AU5" s="117">
        <v>0.873</v>
      </c>
      <c r="AV5" s="117">
        <v>0.76949999999999996</v>
      </c>
      <c r="AW5" s="214">
        <f t="shared" si="3"/>
        <v>1.9964873394277798</v>
      </c>
      <c r="AX5" s="214">
        <f t="shared" si="4"/>
        <v>6.0074705939657351E-2</v>
      </c>
    </row>
    <row r="6" spans="1:50">
      <c r="A6" s="115">
        <v>4</v>
      </c>
      <c r="B6" s="115" t="s">
        <v>50</v>
      </c>
      <c r="C6" s="115" t="s">
        <v>78</v>
      </c>
      <c r="D6" s="115" t="s">
        <v>52</v>
      </c>
      <c r="E6" s="115" t="s">
        <v>53</v>
      </c>
      <c r="F6" s="115" t="s">
        <v>54</v>
      </c>
      <c r="G6" s="115" t="s">
        <v>55</v>
      </c>
      <c r="H6" s="114"/>
      <c r="I6" s="115" t="s">
        <v>56</v>
      </c>
      <c r="J6" s="115" t="s">
        <v>57</v>
      </c>
      <c r="K6" s="115">
        <v>0</v>
      </c>
      <c r="L6" s="115">
        <v>69</v>
      </c>
      <c r="M6" s="116">
        <v>-81.151929999999993</v>
      </c>
      <c r="N6" s="116">
        <v>29.028500000000001</v>
      </c>
      <c r="O6" s="115" t="s">
        <v>58</v>
      </c>
      <c r="P6" s="115" t="s">
        <v>59</v>
      </c>
      <c r="Q6" s="115" t="s">
        <v>79</v>
      </c>
      <c r="R6" s="116">
        <v>25.73</v>
      </c>
      <c r="S6" s="116">
        <v>19.104467402400001</v>
      </c>
      <c r="T6" s="115" t="s">
        <v>61</v>
      </c>
      <c r="U6" s="114"/>
      <c r="V6" s="114"/>
      <c r="W6" s="114"/>
      <c r="X6" s="114"/>
      <c r="Y6" s="114"/>
      <c r="Z6" s="115" t="s">
        <v>62</v>
      </c>
      <c r="AA6" s="115" t="s">
        <v>63</v>
      </c>
      <c r="AB6" s="115" t="s">
        <v>64</v>
      </c>
      <c r="AC6" s="115" t="s">
        <v>80</v>
      </c>
      <c r="AD6" s="115" t="s">
        <v>81</v>
      </c>
      <c r="AE6" s="115" t="s">
        <v>82</v>
      </c>
      <c r="AF6" s="115">
        <v>129590</v>
      </c>
      <c r="AG6" s="115" t="s">
        <v>68</v>
      </c>
      <c r="AH6" s="115">
        <v>1</v>
      </c>
      <c r="AI6" s="115" t="s">
        <v>69</v>
      </c>
      <c r="AJ6" s="115">
        <v>11</v>
      </c>
      <c r="AK6" s="115">
        <v>4110</v>
      </c>
      <c r="AL6" s="115">
        <v>4110</v>
      </c>
      <c r="AM6" s="115">
        <v>111</v>
      </c>
      <c r="AN6" s="116">
        <v>0.226155745331</v>
      </c>
      <c r="AO6" s="117">
        <v>1</v>
      </c>
      <c r="AP6" s="214">
        <f t="shared" si="0"/>
        <v>0.226155745331</v>
      </c>
      <c r="AQ6" s="118">
        <v>4.2217599999999997</v>
      </c>
      <c r="AR6" s="119">
        <v>0.14412</v>
      </c>
      <c r="AS6" s="214">
        <f t="shared" si="1"/>
        <v>0.95477527940860252</v>
      </c>
      <c r="AT6" s="214">
        <f t="shared" si="2"/>
        <v>3.2593566017103719E-2</v>
      </c>
      <c r="AU6" s="117">
        <v>0.873</v>
      </c>
      <c r="AV6" s="117">
        <v>0.76949999999999996</v>
      </c>
      <c r="AW6" s="214">
        <f t="shared" si="3"/>
        <v>0.83351881892371005</v>
      </c>
      <c r="AX6" s="214">
        <f t="shared" si="4"/>
        <v>2.5080749050161309E-2</v>
      </c>
    </row>
    <row r="7" spans="1:50">
      <c r="A7" s="115">
        <v>4</v>
      </c>
      <c r="B7" s="115" t="s">
        <v>50</v>
      </c>
      <c r="C7" s="115" t="s">
        <v>78</v>
      </c>
      <c r="D7" s="115" t="s">
        <v>52</v>
      </c>
      <c r="E7" s="115" t="s">
        <v>53</v>
      </c>
      <c r="F7" s="115" t="s">
        <v>54</v>
      </c>
      <c r="G7" s="115" t="s">
        <v>55</v>
      </c>
      <c r="H7" s="114"/>
      <c r="I7" s="115" t="s">
        <v>56</v>
      </c>
      <c r="J7" s="115" t="s">
        <v>57</v>
      </c>
      <c r="K7" s="115">
        <v>0</v>
      </c>
      <c r="L7" s="115">
        <v>69</v>
      </c>
      <c r="M7" s="116">
        <v>-81.151929999999993</v>
      </c>
      <c r="N7" s="116">
        <v>29.028500000000001</v>
      </c>
      <c r="O7" s="115" t="s">
        <v>58</v>
      </c>
      <c r="P7" s="115" t="s">
        <v>59</v>
      </c>
      <c r="Q7" s="115" t="s">
        <v>79</v>
      </c>
      <c r="R7" s="116">
        <v>25.73</v>
      </c>
      <c r="S7" s="116">
        <v>19.104467402400001</v>
      </c>
      <c r="T7" s="115" t="s">
        <v>61</v>
      </c>
      <c r="U7" s="114"/>
      <c r="V7" s="114"/>
      <c r="W7" s="114"/>
      <c r="X7" s="114"/>
      <c r="Y7" s="114"/>
      <c r="Z7" s="115" t="s">
        <v>62</v>
      </c>
      <c r="AA7" s="115" t="s">
        <v>63</v>
      </c>
      <c r="AB7" s="115" t="s">
        <v>64</v>
      </c>
      <c r="AC7" s="115" t="s">
        <v>80</v>
      </c>
      <c r="AD7" s="115" t="s">
        <v>81</v>
      </c>
      <c r="AE7" s="115" t="s">
        <v>82</v>
      </c>
      <c r="AF7" s="115">
        <v>129953</v>
      </c>
      <c r="AG7" s="115" t="s">
        <v>68</v>
      </c>
      <c r="AH7" s="115">
        <v>1</v>
      </c>
      <c r="AI7" s="115" t="s">
        <v>83</v>
      </c>
      <c r="AJ7" s="115">
        <v>6</v>
      </c>
      <c r="AK7" s="115">
        <v>8320</v>
      </c>
      <c r="AL7" s="115">
        <v>8320</v>
      </c>
      <c r="AM7" s="115">
        <v>106</v>
      </c>
      <c r="AN7" s="116">
        <v>0.17377431148399999</v>
      </c>
      <c r="AO7" s="117">
        <v>1</v>
      </c>
      <c r="AP7" s="214">
        <f t="shared" si="0"/>
        <v>0.17377431148399999</v>
      </c>
      <c r="AQ7" s="118">
        <v>4.8127529999999998</v>
      </c>
      <c r="AR7" s="119">
        <v>0.17627999999999999</v>
      </c>
      <c r="AS7" s="214">
        <f t="shared" si="1"/>
        <v>0.83633283891755539</v>
      </c>
      <c r="AT7" s="214">
        <f t="shared" si="2"/>
        <v>3.0632935628399516E-2</v>
      </c>
      <c r="AU7" s="117">
        <v>0.873</v>
      </c>
      <c r="AV7" s="117">
        <v>0.76949999999999996</v>
      </c>
      <c r="AW7" s="214">
        <f t="shared" si="3"/>
        <v>0.73011856837502587</v>
      </c>
      <c r="AX7" s="214">
        <f t="shared" si="4"/>
        <v>2.3572043966053426E-2</v>
      </c>
    </row>
    <row r="8" spans="1:50">
      <c r="A8" s="115">
        <v>4</v>
      </c>
      <c r="B8" s="115" t="s">
        <v>50</v>
      </c>
      <c r="C8" s="115" t="s">
        <v>78</v>
      </c>
      <c r="D8" s="115" t="s">
        <v>52</v>
      </c>
      <c r="E8" s="115" t="s">
        <v>53</v>
      </c>
      <c r="F8" s="115" t="s">
        <v>54</v>
      </c>
      <c r="G8" s="115" t="s">
        <v>55</v>
      </c>
      <c r="H8" s="114"/>
      <c r="I8" s="115" t="s">
        <v>56</v>
      </c>
      <c r="J8" s="115" t="s">
        <v>57</v>
      </c>
      <c r="K8" s="115">
        <v>0</v>
      </c>
      <c r="L8" s="115">
        <v>69</v>
      </c>
      <c r="M8" s="116">
        <v>-81.151929999999993</v>
      </c>
      <c r="N8" s="116">
        <v>29.028500000000001</v>
      </c>
      <c r="O8" s="115" t="s">
        <v>58</v>
      </c>
      <c r="P8" s="115" t="s">
        <v>59</v>
      </c>
      <c r="Q8" s="115" t="s">
        <v>79</v>
      </c>
      <c r="R8" s="116">
        <v>25.73</v>
      </c>
      <c r="S8" s="116">
        <v>19.104467402400001</v>
      </c>
      <c r="T8" s="115" t="s">
        <v>61</v>
      </c>
      <c r="U8" s="114"/>
      <c r="V8" s="114"/>
      <c r="W8" s="114"/>
      <c r="X8" s="114"/>
      <c r="Y8" s="114"/>
      <c r="Z8" s="115" t="s">
        <v>62</v>
      </c>
      <c r="AA8" s="115" t="s">
        <v>63</v>
      </c>
      <c r="AB8" s="115" t="s">
        <v>64</v>
      </c>
      <c r="AC8" s="115" t="s">
        <v>80</v>
      </c>
      <c r="AD8" s="115" t="s">
        <v>81</v>
      </c>
      <c r="AE8" s="115" t="s">
        <v>82</v>
      </c>
      <c r="AF8" s="115">
        <v>129981</v>
      </c>
      <c r="AG8" s="115" t="s">
        <v>68</v>
      </c>
      <c r="AH8" s="115">
        <v>1</v>
      </c>
      <c r="AI8" s="115" t="s">
        <v>69</v>
      </c>
      <c r="AJ8" s="115">
        <v>11</v>
      </c>
      <c r="AK8" s="115">
        <v>4110</v>
      </c>
      <c r="AL8" s="115">
        <v>4110</v>
      </c>
      <c r="AM8" s="115">
        <v>111</v>
      </c>
      <c r="AN8" s="116">
        <v>0.67889870201500002</v>
      </c>
      <c r="AO8" s="117">
        <v>1</v>
      </c>
      <c r="AP8" s="214">
        <f t="shared" si="0"/>
        <v>0.67889870201500002</v>
      </c>
      <c r="AQ8" s="118">
        <v>4.2217599999999997</v>
      </c>
      <c r="AR8" s="119">
        <v>0.14412</v>
      </c>
      <c r="AS8" s="214">
        <f t="shared" si="1"/>
        <v>2.8661473842188463</v>
      </c>
      <c r="AT8" s="214">
        <f t="shared" si="2"/>
        <v>9.7842880934401799E-2</v>
      </c>
      <c r="AU8" s="117">
        <v>0.873</v>
      </c>
      <c r="AV8" s="117">
        <v>0.76949999999999996</v>
      </c>
      <c r="AW8" s="214">
        <f t="shared" si="3"/>
        <v>2.5021466664230529</v>
      </c>
      <c r="AX8" s="214">
        <f t="shared" si="4"/>
        <v>7.5290096879022175E-2</v>
      </c>
    </row>
    <row r="9" spans="1:50">
      <c r="A9" s="115">
        <v>4</v>
      </c>
      <c r="B9" s="115" t="s">
        <v>50</v>
      </c>
      <c r="C9" s="115" t="s">
        <v>78</v>
      </c>
      <c r="D9" s="115" t="s">
        <v>52</v>
      </c>
      <c r="E9" s="115" t="s">
        <v>53</v>
      </c>
      <c r="F9" s="115" t="s">
        <v>54</v>
      </c>
      <c r="G9" s="115" t="s">
        <v>55</v>
      </c>
      <c r="H9" s="114"/>
      <c r="I9" s="115" t="s">
        <v>56</v>
      </c>
      <c r="J9" s="115" t="s">
        <v>57</v>
      </c>
      <c r="K9" s="115">
        <v>0</v>
      </c>
      <c r="L9" s="115">
        <v>69</v>
      </c>
      <c r="M9" s="116">
        <v>-81.151929999999993</v>
      </c>
      <c r="N9" s="116">
        <v>29.028500000000001</v>
      </c>
      <c r="O9" s="115" t="s">
        <v>58</v>
      </c>
      <c r="P9" s="115" t="s">
        <v>59</v>
      </c>
      <c r="Q9" s="115" t="s">
        <v>79</v>
      </c>
      <c r="R9" s="116">
        <v>25.73</v>
      </c>
      <c r="S9" s="116">
        <v>19.104467402400001</v>
      </c>
      <c r="T9" s="115" t="s">
        <v>61</v>
      </c>
      <c r="U9" s="114"/>
      <c r="V9" s="114"/>
      <c r="W9" s="114"/>
      <c r="X9" s="114"/>
      <c r="Y9" s="114"/>
      <c r="Z9" s="115" t="s">
        <v>62</v>
      </c>
      <c r="AA9" s="115" t="s">
        <v>63</v>
      </c>
      <c r="AB9" s="115" t="s">
        <v>64</v>
      </c>
      <c r="AC9" s="115" t="s">
        <v>80</v>
      </c>
      <c r="AD9" s="115" t="s">
        <v>81</v>
      </c>
      <c r="AE9" s="115" t="s">
        <v>82</v>
      </c>
      <c r="AF9" s="115">
        <v>130054</v>
      </c>
      <c r="AG9" s="115" t="s">
        <v>68</v>
      </c>
      <c r="AH9" s="115">
        <v>1</v>
      </c>
      <c r="AI9" s="115" t="s">
        <v>70</v>
      </c>
      <c r="AJ9" s="115">
        <v>13</v>
      </c>
      <c r="AK9" s="115">
        <v>6460</v>
      </c>
      <c r="AL9" s="115">
        <v>6460</v>
      </c>
      <c r="AM9" s="115">
        <v>113</v>
      </c>
      <c r="AN9" s="116">
        <v>0.38626384974400002</v>
      </c>
      <c r="AO9" s="117">
        <v>0.999</v>
      </c>
      <c r="AP9" s="214">
        <f t="shared" si="0"/>
        <v>0.38587758589425603</v>
      </c>
      <c r="AQ9" s="118">
        <v>2.6718839999999999</v>
      </c>
      <c r="AR9" s="119">
        <v>8.8819999999999996E-2</v>
      </c>
      <c r="AS9" s="214">
        <f t="shared" si="1"/>
        <v>1.0310201477094882</v>
      </c>
      <c r="AT9" s="214">
        <f t="shared" si="2"/>
        <v>3.4273647179127821E-2</v>
      </c>
      <c r="AU9" s="117">
        <v>0.873</v>
      </c>
      <c r="AV9" s="117">
        <v>0.76949999999999996</v>
      </c>
      <c r="AW9" s="214">
        <f t="shared" si="3"/>
        <v>0.90008058895038323</v>
      </c>
      <c r="AX9" s="214">
        <f t="shared" si="4"/>
        <v>2.6373571504338857E-2</v>
      </c>
    </row>
    <row r="10" spans="1:50">
      <c r="A10" s="115">
        <v>4</v>
      </c>
      <c r="B10" s="115" t="s">
        <v>50</v>
      </c>
      <c r="C10" s="115" t="s">
        <v>78</v>
      </c>
      <c r="D10" s="115" t="s">
        <v>52</v>
      </c>
      <c r="E10" s="115" t="s">
        <v>53</v>
      </c>
      <c r="F10" s="115" t="s">
        <v>54</v>
      </c>
      <c r="G10" s="115" t="s">
        <v>55</v>
      </c>
      <c r="H10" s="114"/>
      <c r="I10" s="115" t="s">
        <v>56</v>
      </c>
      <c r="J10" s="115" t="s">
        <v>57</v>
      </c>
      <c r="K10" s="115">
        <v>0</v>
      </c>
      <c r="L10" s="115">
        <v>69</v>
      </c>
      <c r="M10" s="116">
        <v>-81.151929999999993</v>
      </c>
      <c r="N10" s="116">
        <v>29.028500000000001</v>
      </c>
      <c r="O10" s="115" t="s">
        <v>58</v>
      </c>
      <c r="P10" s="115" t="s">
        <v>59</v>
      </c>
      <c r="Q10" s="115" t="s">
        <v>79</v>
      </c>
      <c r="R10" s="116">
        <v>25.73</v>
      </c>
      <c r="S10" s="116">
        <v>19.104467402400001</v>
      </c>
      <c r="T10" s="115" t="s">
        <v>61</v>
      </c>
      <c r="U10" s="114"/>
      <c r="V10" s="114"/>
      <c r="W10" s="114"/>
      <c r="X10" s="114"/>
      <c r="Y10" s="114"/>
      <c r="Z10" s="115" t="s">
        <v>62</v>
      </c>
      <c r="AA10" s="115" t="s">
        <v>63</v>
      </c>
      <c r="AB10" s="115" t="s">
        <v>64</v>
      </c>
      <c r="AC10" s="115" t="s">
        <v>80</v>
      </c>
      <c r="AD10" s="115" t="s">
        <v>81</v>
      </c>
      <c r="AE10" s="115" t="s">
        <v>82</v>
      </c>
      <c r="AF10" s="115">
        <v>130065</v>
      </c>
      <c r="AG10" s="115" t="s">
        <v>68</v>
      </c>
      <c r="AH10" s="115">
        <v>1</v>
      </c>
      <c r="AI10" s="115" t="s">
        <v>70</v>
      </c>
      <c r="AJ10" s="115">
        <v>13</v>
      </c>
      <c r="AK10" s="115">
        <v>6210</v>
      </c>
      <c r="AL10" s="115">
        <v>6210</v>
      </c>
      <c r="AM10" s="115">
        <v>113</v>
      </c>
      <c r="AN10" s="116">
        <v>3.4774448951800001E-3</v>
      </c>
      <c r="AO10" s="117">
        <v>0.999</v>
      </c>
      <c r="AP10" s="214">
        <f t="shared" si="0"/>
        <v>3.47396745028482E-3</v>
      </c>
      <c r="AQ10" s="118">
        <v>2.6718839999999999</v>
      </c>
      <c r="AR10" s="119">
        <v>8.8819999999999996E-2</v>
      </c>
      <c r="AS10" s="214">
        <f t="shared" si="1"/>
        <v>9.2820380469368063E-3</v>
      </c>
      <c r="AT10" s="214">
        <f t="shared" si="2"/>
        <v>3.0855778893429771E-4</v>
      </c>
      <c r="AU10" s="117">
        <v>0.873</v>
      </c>
      <c r="AV10" s="117">
        <v>0.76949999999999996</v>
      </c>
      <c r="AW10" s="214">
        <f t="shared" si="3"/>
        <v>8.1032192149758323E-3</v>
      </c>
      <c r="AX10" s="214">
        <f t="shared" si="4"/>
        <v>2.3743521858494209E-4</v>
      </c>
    </row>
    <row r="11" spans="1:50">
      <c r="A11" s="115">
        <v>4</v>
      </c>
      <c r="B11" s="115" t="s">
        <v>50</v>
      </c>
      <c r="C11" s="115" t="s">
        <v>78</v>
      </c>
      <c r="D11" s="115" t="s">
        <v>52</v>
      </c>
      <c r="E11" s="115" t="s">
        <v>53</v>
      </c>
      <c r="F11" s="115" t="s">
        <v>54</v>
      </c>
      <c r="G11" s="115" t="s">
        <v>55</v>
      </c>
      <c r="H11" s="114"/>
      <c r="I11" s="115" t="s">
        <v>56</v>
      </c>
      <c r="J11" s="115" t="s">
        <v>57</v>
      </c>
      <c r="K11" s="115">
        <v>0</v>
      </c>
      <c r="L11" s="115">
        <v>69</v>
      </c>
      <c r="M11" s="116">
        <v>-81.151929999999993</v>
      </c>
      <c r="N11" s="116">
        <v>29.028500000000001</v>
      </c>
      <c r="O11" s="115" t="s">
        <v>58</v>
      </c>
      <c r="P11" s="115" t="s">
        <v>59</v>
      </c>
      <c r="Q11" s="115" t="s">
        <v>79</v>
      </c>
      <c r="R11" s="116">
        <v>25.73</v>
      </c>
      <c r="S11" s="116">
        <v>19.104467402400001</v>
      </c>
      <c r="T11" s="115" t="s">
        <v>61</v>
      </c>
      <c r="U11" s="114"/>
      <c r="V11" s="114"/>
      <c r="W11" s="114"/>
      <c r="X11" s="114"/>
      <c r="Y11" s="114"/>
      <c r="Z11" s="115" t="s">
        <v>62</v>
      </c>
      <c r="AA11" s="115" t="s">
        <v>63</v>
      </c>
      <c r="AB11" s="115" t="s">
        <v>64</v>
      </c>
      <c r="AC11" s="115" t="s">
        <v>80</v>
      </c>
      <c r="AD11" s="115" t="s">
        <v>81</v>
      </c>
      <c r="AE11" s="115" t="s">
        <v>82</v>
      </c>
      <c r="AF11" s="115">
        <v>130126</v>
      </c>
      <c r="AG11" s="115" t="s">
        <v>68</v>
      </c>
      <c r="AH11" s="115">
        <v>1</v>
      </c>
      <c r="AI11" s="115" t="s">
        <v>70</v>
      </c>
      <c r="AJ11" s="115">
        <v>13</v>
      </c>
      <c r="AK11" s="115">
        <v>6410</v>
      </c>
      <c r="AL11" s="115">
        <v>6410</v>
      </c>
      <c r="AM11" s="115">
        <v>113</v>
      </c>
      <c r="AN11" s="116">
        <v>2.2863035698300001E-2</v>
      </c>
      <c r="AO11" s="117">
        <v>0.999</v>
      </c>
      <c r="AP11" s="214">
        <f t="shared" si="0"/>
        <v>2.2840172662601702E-2</v>
      </c>
      <c r="AQ11" s="118">
        <v>2.6718839999999999</v>
      </c>
      <c r="AR11" s="119">
        <v>8.8819999999999996E-2</v>
      </c>
      <c r="AS11" s="214">
        <f t="shared" si="1"/>
        <v>6.1026291894442884E-2</v>
      </c>
      <c r="AT11" s="214">
        <f t="shared" si="2"/>
        <v>2.028664135892283E-3</v>
      </c>
      <c r="AU11" s="117">
        <v>0.873</v>
      </c>
      <c r="AV11" s="117">
        <v>0.76949999999999996</v>
      </c>
      <c r="AW11" s="214">
        <f t="shared" si="3"/>
        <v>5.3275952823848637E-2</v>
      </c>
      <c r="AX11" s="214">
        <f t="shared" si="4"/>
        <v>1.5610570525691116E-3</v>
      </c>
    </row>
    <row r="12" spans="1:50">
      <c r="A12" s="115">
        <v>4</v>
      </c>
      <c r="B12" s="115" t="s">
        <v>50</v>
      </c>
      <c r="C12" s="115" t="s">
        <v>78</v>
      </c>
      <c r="D12" s="115" t="s">
        <v>52</v>
      </c>
      <c r="E12" s="115" t="s">
        <v>53</v>
      </c>
      <c r="F12" s="115" t="s">
        <v>54</v>
      </c>
      <c r="G12" s="115" t="s">
        <v>55</v>
      </c>
      <c r="H12" s="114"/>
      <c r="I12" s="115" t="s">
        <v>56</v>
      </c>
      <c r="J12" s="115" t="s">
        <v>57</v>
      </c>
      <c r="K12" s="115">
        <v>0</v>
      </c>
      <c r="L12" s="115">
        <v>69</v>
      </c>
      <c r="M12" s="116">
        <v>-81.151929999999993</v>
      </c>
      <c r="N12" s="116">
        <v>29.028500000000001</v>
      </c>
      <c r="O12" s="115" t="s">
        <v>58</v>
      </c>
      <c r="P12" s="115" t="s">
        <v>59</v>
      </c>
      <c r="Q12" s="115" t="s">
        <v>79</v>
      </c>
      <c r="R12" s="116">
        <v>25.73</v>
      </c>
      <c r="S12" s="116">
        <v>19.104467402400001</v>
      </c>
      <c r="T12" s="115" t="s">
        <v>61</v>
      </c>
      <c r="U12" s="114"/>
      <c r="V12" s="114"/>
      <c r="W12" s="114"/>
      <c r="X12" s="114"/>
      <c r="Y12" s="114"/>
      <c r="Z12" s="115" t="s">
        <v>62</v>
      </c>
      <c r="AA12" s="115" t="s">
        <v>63</v>
      </c>
      <c r="AB12" s="115" t="s">
        <v>64</v>
      </c>
      <c r="AC12" s="115" t="s">
        <v>80</v>
      </c>
      <c r="AD12" s="115" t="s">
        <v>81</v>
      </c>
      <c r="AE12" s="115" t="s">
        <v>82</v>
      </c>
      <c r="AF12" s="115">
        <v>129657</v>
      </c>
      <c r="AG12" s="115" t="s">
        <v>68</v>
      </c>
      <c r="AH12" s="115">
        <v>1</v>
      </c>
      <c r="AI12" s="115" t="s">
        <v>84</v>
      </c>
      <c r="AJ12" s="115">
        <v>10</v>
      </c>
      <c r="AK12" s="115">
        <v>3200</v>
      </c>
      <c r="AL12" s="115">
        <v>3200</v>
      </c>
      <c r="AM12" s="115">
        <v>110</v>
      </c>
      <c r="AN12" s="116">
        <v>0.36112824747299999</v>
      </c>
      <c r="AO12" s="117">
        <v>1</v>
      </c>
      <c r="AP12" s="214">
        <f t="shared" si="0"/>
        <v>0.36112824747299999</v>
      </c>
      <c r="AQ12" s="118">
        <v>4.5650399999999998</v>
      </c>
      <c r="AR12" s="119">
        <v>0.15609000000000001</v>
      </c>
      <c r="AS12" s="214">
        <f t="shared" si="1"/>
        <v>1.6485648948441438</v>
      </c>
      <c r="AT12" s="214">
        <f t="shared" si="2"/>
        <v>5.6368508148060568E-2</v>
      </c>
      <c r="AU12" s="117">
        <v>0.873</v>
      </c>
      <c r="AV12" s="117">
        <v>0.76949999999999996</v>
      </c>
      <c r="AW12" s="214">
        <f t="shared" si="3"/>
        <v>1.4391971531989376</v>
      </c>
      <c r="AX12" s="214">
        <f t="shared" si="4"/>
        <v>4.3375567019932608E-2</v>
      </c>
    </row>
    <row r="13" spans="1:50">
      <c r="A13" s="115">
        <v>4</v>
      </c>
      <c r="B13" s="115" t="s">
        <v>50</v>
      </c>
      <c r="C13" s="115" t="s">
        <v>78</v>
      </c>
      <c r="D13" s="115" t="s">
        <v>52</v>
      </c>
      <c r="E13" s="115" t="s">
        <v>53</v>
      </c>
      <c r="F13" s="115" t="s">
        <v>54</v>
      </c>
      <c r="G13" s="115" t="s">
        <v>55</v>
      </c>
      <c r="H13" s="114"/>
      <c r="I13" s="115" t="s">
        <v>56</v>
      </c>
      <c r="J13" s="115" t="s">
        <v>57</v>
      </c>
      <c r="K13" s="115">
        <v>0</v>
      </c>
      <c r="L13" s="115">
        <v>69</v>
      </c>
      <c r="M13" s="116">
        <v>-81.151929999999993</v>
      </c>
      <c r="N13" s="116">
        <v>29.028500000000001</v>
      </c>
      <c r="O13" s="115" t="s">
        <v>58</v>
      </c>
      <c r="P13" s="115" t="s">
        <v>59</v>
      </c>
      <c r="Q13" s="115" t="s">
        <v>79</v>
      </c>
      <c r="R13" s="116">
        <v>25.73</v>
      </c>
      <c r="S13" s="116">
        <v>19.104467402400001</v>
      </c>
      <c r="T13" s="115" t="s">
        <v>61</v>
      </c>
      <c r="U13" s="114"/>
      <c r="V13" s="114"/>
      <c r="W13" s="114"/>
      <c r="X13" s="114"/>
      <c r="Y13" s="114"/>
      <c r="Z13" s="115" t="s">
        <v>62</v>
      </c>
      <c r="AA13" s="115" t="s">
        <v>63</v>
      </c>
      <c r="AB13" s="115" t="s">
        <v>64</v>
      </c>
      <c r="AC13" s="115" t="s">
        <v>80</v>
      </c>
      <c r="AD13" s="115" t="s">
        <v>81</v>
      </c>
      <c r="AE13" s="115" t="s">
        <v>82</v>
      </c>
      <c r="AF13" s="115">
        <v>130158</v>
      </c>
      <c r="AG13" s="115" t="s">
        <v>68</v>
      </c>
      <c r="AH13" s="115">
        <v>1</v>
      </c>
      <c r="AI13" s="115" t="s">
        <v>69</v>
      </c>
      <c r="AJ13" s="115">
        <v>11</v>
      </c>
      <c r="AK13" s="115">
        <v>4110</v>
      </c>
      <c r="AL13" s="115">
        <v>4110</v>
      </c>
      <c r="AM13" s="115">
        <v>111</v>
      </c>
      <c r="AN13" s="116">
        <v>0.33216307895699998</v>
      </c>
      <c r="AO13" s="117">
        <v>1</v>
      </c>
      <c r="AP13" s="214">
        <f t="shared" si="0"/>
        <v>0.33216307895699998</v>
      </c>
      <c r="AQ13" s="118">
        <v>4.2217599999999997</v>
      </c>
      <c r="AR13" s="119">
        <v>0.14412</v>
      </c>
      <c r="AS13" s="214">
        <f t="shared" si="1"/>
        <v>1.402312800217504</v>
      </c>
      <c r="AT13" s="214">
        <f t="shared" si="2"/>
        <v>4.7871342939282836E-2</v>
      </c>
      <c r="AU13" s="117">
        <v>0.873</v>
      </c>
      <c r="AV13" s="117">
        <v>0.76949999999999996</v>
      </c>
      <c r="AW13" s="214">
        <f t="shared" si="3"/>
        <v>1.2242190745898811</v>
      </c>
      <c r="AX13" s="214">
        <f t="shared" si="4"/>
        <v>3.683699839177814E-2</v>
      </c>
    </row>
    <row r="14" spans="1:50">
      <c r="A14" s="115">
        <v>4</v>
      </c>
      <c r="B14" s="115" t="s">
        <v>50</v>
      </c>
      <c r="C14" s="115" t="s">
        <v>78</v>
      </c>
      <c r="D14" s="115" t="s">
        <v>52</v>
      </c>
      <c r="E14" s="115" t="s">
        <v>53</v>
      </c>
      <c r="F14" s="115" t="s">
        <v>54</v>
      </c>
      <c r="G14" s="115" t="s">
        <v>55</v>
      </c>
      <c r="H14" s="114"/>
      <c r="I14" s="115" t="s">
        <v>56</v>
      </c>
      <c r="J14" s="115" t="s">
        <v>57</v>
      </c>
      <c r="K14" s="115">
        <v>0</v>
      </c>
      <c r="L14" s="115">
        <v>69</v>
      </c>
      <c r="M14" s="116">
        <v>-81.151929999999993</v>
      </c>
      <c r="N14" s="116">
        <v>29.028500000000001</v>
      </c>
      <c r="O14" s="115" t="s">
        <v>58</v>
      </c>
      <c r="P14" s="115" t="s">
        <v>59</v>
      </c>
      <c r="Q14" s="115" t="s">
        <v>79</v>
      </c>
      <c r="R14" s="116">
        <v>25.73</v>
      </c>
      <c r="S14" s="116">
        <v>19.104467402400001</v>
      </c>
      <c r="T14" s="115" t="s">
        <v>61</v>
      </c>
      <c r="U14" s="114"/>
      <c r="V14" s="114"/>
      <c r="W14" s="114"/>
      <c r="X14" s="114"/>
      <c r="Y14" s="114"/>
      <c r="Z14" s="115" t="s">
        <v>62</v>
      </c>
      <c r="AA14" s="115" t="s">
        <v>63</v>
      </c>
      <c r="AB14" s="115" t="s">
        <v>64</v>
      </c>
      <c r="AC14" s="115" t="s">
        <v>80</v>
      </c>
      <c r="AD14" s="115" t="s">
        <v>81</v>
      </c>
      <c r="AE14" s="115" t="s">
        <v>82</v>
      </c>
      <c r="AF14" s="115">
        <v>130158</v>
      </c>
      <c r="AG14" s="115" t="s">
        <v>68</v>
      </c>
      <c r="AH14" s="115">
        <v>1</v>
      </c>
      <c r="AI14" s="115" t="s">
        <v>69</v>
      </c>
      <c r="AJ14" s="115">
        <v>11</v>
      </c>
      <c r="AK14" s="115">
        <v>4110</v>
      </c>
      <c r="AL14" s="115">
        <v>4110</v>
      </c>
      <c r="AM14" s="115">
        <v>111</v>
      </c>
      <c r="AN14" s="116">
        <v>4.8156716652599997E-2</v>
      </c>
      <c r="AO14" s="117">
        <v>1</v>
      </c>
      <c r="AP14" s="214">
        <f t="shared" si="0"/>
        <v>4.8156716652599997E-2</v>
      </c>
      <c r="AQ14" s="118">
        <v>4.2217599999999997</v>
      </c>
      <c r="AR14" s="119">
        <v>0.14412</v>
      </c>
      <c r="AS14" s="214">
        <f t="shared" si="1"/>
        <v>0.20330610009528055</v>
      </c>
      <c r="AT14" s="214">
        <f t="shared" si="2"/>
        <v>6.9403460039727111E-3</v>
      </c>
      <c r="AU14" s="117">
        <v>0.873</v>
      </c>
      <c r="AV14" s="117">
        <v>0.76949999999999996</v>
      </c>
      <c r="AW14" s="214">
        <f t="shared" si="3"/>
        <v>0.17748622538317993</v>
      </c>
      <c r="AX14" s="214">
        <f t="shared" si="4"/>
        <v>5.3405962500570007E-3</v>
      </c>
    </row>
    <row r="15" spans="1:50">
      <c r="A15" s="115">
        <v>4</v>
      </c>
      <c r="B15" s="115" t="s">
        <v>50</v>
      </c>
      <c r="C15" s="115" t="s">
        <v>78</v>
      </c>
      <c r="D15" s="115" t="s">
        <v>52</v>
      </c>
      <c r="E15" s="115" t="s">
        <v>53</v>
      </c>
      <c r="F15" s="115" t="s">
        <v>54</v>
      </c>
      <c r="G15" s="115" t="s">
        <v>55</v>
      </c>
      <c r="H15" s="114"/>
      <c r="I15" s="115" t="s">
        <v>56</v>
      </c>
      <c r="J15" s="115" t="s">
        <v>57</v>
      </c>
      <c r="K15" s="115">
        <v>0</v>
      </c>
      <c r="L15" s="115">
        <v>69</v>
      </c>
      <c r="M15" s="116">
        <v>-81.151929999999993</v>
      </c>
      <c r="N15" s="116">
        <v>29.028500000000001</v>
      </c>
      <c r="O15" s="115" t="s">
        <v>58</v>
      </c>
      <c r="P15" s="115" t="s">
        <v>59</v>
      </c>
      <c r="Q15" s="115" t="s">
        <v>79</v>
      </c>
      <c r="R15" s="116">
        <v>25.73</v>
      </c>
      <c r="S15" s="116">
        <v>19.104467402400001</v>
      </c>
      <c r="T15" s="115" t="s">
        <v>61</v>
      </c>
      <c r="U15" s="114"/>
      <c r="V15" s="114"/>
      <c r="W15" s="114"/>
      <c r="X15" s="114"/>
      <c r="Y15" s="114"/>
      <c r="Z15" s="115" t="s">
        <v>62</v>
      </c>
      <c r="AA15" s="115" t="s">
        <v>63</v>
      </c>
      <c r="AB15" s="115" t="s">
        <v>64</v>
      </c>
      <c r="AC15" s="115" t="s">
        <v>80</v>
      </c>
      <c r="AD15" s="115" t="s">
        <v>81</v>
      </c>
      <c r="AE15" s="115" t="s">
        <v>82</v>
      </c>
      <c r="AF15" s="115">
        <v>129929</v>
      </c>
      <c r="AG15" s="115" t="s">
        <v>68</v>
      </c>
      <c r="AH15" s="115">
        <v>1</v>
      </c>
      <c r="AI15" s="115" t="s">
        <v>70</v>
      </c>
      <c r="AJ15" s="115">
        <v>13</v>
      </c>
      <c r="AK15" s="115">
        <v>6410</v>
      </c>
      <c r="AL15" s="115">
        <v>6410</v>
      </c>
      <c r="AM15" s="115">
        <v>113</v>
      </c>
      <c r="AN15" s="116">
        <v>4.6842784713700003E-4</v>
      </c>
      <c r="AO15" s="117">
        <v>0.999</v>
      </c>
      <c r="AP15" s="214">
        <f t="shared" si="0"/>
        <v>4.6795941928986303E-4</v>
      </c>
      <c r="AQ15" s="118">
        <v>2.6718839999999999</v>
      </c>
      <c r="AR15" s="119">
        <v>8.8819999999999996E-2</v>
      </c>
      <c r="AS15" s="214">
        <f t="shared" si="1"/>
        <v>1.2503332850498762E-3</v>
      </c>
      <c r="AT15" s="214">
        <f t="shared" si="2"/>
        <v>4.1564155621325631E-5</v>
      </c>
      <c r="AU15" s="117">
        <v>0.873</v>
      </c>
      <c r="AV15" s="117">
        <v>0.76949999999999996</v>
      </c>
      <c r="AW15" s="214">
        <f t="shared" si="3"/>
        <v>1.091540957848542E-3</v>
      </c>
      <c r="AX15" s="214">
        <f t="shared" si="4"/>
        <v>3.1983617750610074E-5</v>
      </c>
    </row>
    <row r="16" spans="1:50">
      <c r="A16" s="115">
        <v>4</v>
      </c>
      <c r="B16" s="115" t="s">
        <v>50</v>
      </c>
      <c r="C16" s="115" t="s">
        <v>78</v>
      </c>
      <c r="D16" s="115" t="s">
        <v>52</v>
      </c>
      <c r="E16" s="115" t="s">
        <v>53</v>
      </c>
      <c r="F16" s="115" t="s">
        <v>54</v>
      </c>
      <c r="G16" s="115" t="s">
        <v>55</v>
      </c>
      <c r="H16" s="114"/>
      <c r="I16" s="115" t="s">
        <v>56</v>
      </c>
      <c r="J16" s="115" t="s">
        <v>57</v>
      </c>
      <c r="K16" s="115">
        <v>0</v>
      </c>
      <c r="L16" s="115">
        <v>69</v>
      </c>
      <c r="M16" s="116">
        <v>-81.151929999999993</v>
      </c>
      <c r="N16" s="116">
        <v>29.028500000000001</v>
      </c>
      <c r="O16" s="115" t="s">
        <v>58</v>
      </c>
      <c r="P16" s="115" t="s">
        <v>59</v>
      </c>
      <c r="Q16" s="115" t="s">
        <v>79</v>
      </c>
      <c r="R16" s="116">
        <v>25.73</v>
      </c>
      <c r="S16" s="116">
        <v>19.104467402400001</v>
      </c>
      <c r="T16" s="115" t="s">
        <v>61</v>
      </c>
      <c r="U16" s="114"/>
      <c r="V16" s="114"/>
      <c r="W16" s="114"/>
      <c r="X16" s="114"/>
      <c r="Y16" s="114"/>
      <c r="Z16" s="115" t="s">
        <v>62</v>
      </c>
      <c r="AA16" s="115" t="s">
        <v>63</v>
      </c>
      <c r="AB16" s="115" t="s">
        <v>64</v>
      </c>
      <c r="AC16" s="115" t="s">
        <v>80</v>
      </c>
      <c r="AD16" s="115" t="s">
        <v>81</v>
      </c>
      <c r="AE16" s="115" t="s">
        <v>82</v>
      </c>
      <c r="AF16" s="115">
        <v>130065</v>
      </c>
      <c r="AG16" s="115" t="s">
        <v>68</v>
      </c>
      <c r="AH16" s="115">
        <v>1</v>
      </c>
      <c r="AI16" s="115" t="s">
        <v>70</v>
      </c>
      <c r="AJ16" s="115">
        <v>13</v>
      </c>
      <c r="AK16" s="115">
        <v>6210</v>
      </c>
      <c r="AL16" s="115">
        <v>6210</v>
      </c>
      <c r="AM16" s="115">
        <v>113</v>
      </c>
      <c r="AN16" s="116">
        <v>1.4294470491</v>
      </c>
      <c r="AO16" s="117">
        <v>0.999</v>
      </c>
      <c r="AP16" s="214">
        <f t="shared" si="0"/>
        <v>1.4280176020508999</v>
      </c>
      <c r="AQ16" s="118">
        <v>2.6718839999999999</v>
      </c>
      <c r="AR16" s="119">
        <v>8.8819999999999996E-2</v>
      </c>
      <c r="AS16" s="214">
        <f t="shared" si="1"/>
        <v>3.8154973826381666</v>
      </c>
      <c r="AT16" s="214">
        <f t="shared" si="2"/>
        <v>0.12683652341416093</v>
      </c>
      <c r="AU16" s="117">
        <v>0.873</v>
      </c>
      <c r="AV16" s="117">
        <v>0.76949999999999996</v>
      </c>
      <c r="AW16" s="214">
        <f t="shared" si="3"/>
        <v>3.3309292150431196</v>
      </c>
      <c r="AX16" s="214">
        <f t="shared" si="4"/>
        <v>9.760070476719683E-2</v>
      </c>
    </row>
    <row r="17" spans="1:50">
      <c r="A17" s="115">
        <v>4</v>
      </c>
      <c r="B17" s="115" t="s">
        <v>50</v>
      </c>
      <c r="C17" s="115" t="s">
        <v>78</v>
      </c>
      <c r="D17" s="115" t="s">
        <v>52</v>
      </c>
      <c r="E17" s="115" t="s">
        <v>53</v>
      </c>
      <c r="F17" s="115" t="s">
        <v>54</v>
      </c>
      <c r="G17" s="115" t="s">
        <v>55</v>
      </c>
      <c r="H17" s="114"/>
      <c r="I17" s="115" t="s">
        <v>56</v>
      </c>
      <c r="J17" s="115" t="s">
        <v>57</v>
      </c>
      <c r="K17" s="115">
        <v>0</v>
      </c>
      <c r="L17" s="115">
        <v>69</v>
      </c>
      <c r="M17" s="116">
        <v>-81.151929999999993</v>
      </c>
      <c r="N17" s="116">
        <v>29.028500000000001</v>
      </c>
      <c r="O17" s="115" t="s">
        <v>58</v>
      </c>
      <c r="P17" s="115" t="s">
        <v>59</v>
      </c>
      <c r="Q17" s="115" t="s">
        <v>79</v>
      </c>
      <c r="R17" s="116">
        <v>25.73</v>
      </c>
      <c r="S17" s="116">
        <v>19.104467402400001</v>
      </c>
      <c r="T17" s="115" t="s">
        <v>61</v>
      </c>
      <c r="U17" s="114"/>
      <c r="V17" s="114"/>
      <c r="W17" s="114"/>
      <c r="X17" s="114"/>
      <c r="Y17" s="114"/>
      <c r="Z17" s="115" t="s">
        <v>62</v>
      </c>
      <c r="AA17" s="115" t="s">
        <v>63</v>
      </c>
      <c r="AB17" s="115" t="s">
        <v>64</v>
      </c>
      <c r="AC17" s="115" t="s">
        <v>80</v>
      </c>
      <c r="AD17" s="115" t="s">
        <v>81</v>
      </c>
      <c r="AE17" s="115" t="s">
        <v>82</v>
      </c>
      <c r="AF17" s="115">
        <v>129657</v>
      </c>
      <c r="AG17" s="115" t="s">
        <v>68</v>
      </c>
      <c r="AH17" s="115">
        <v>1</v>
      </c>
      <c r="AI17" s="115" t="s">
        <v>84</v>
      </c>
      <c r="AJ17" s="115">
        <v>10</v>
      </c>
      <c r="AK17" s="115">
        <v>3200</v>
      </c>
      <c r="AL17" s="115">
        <v>3200</v>
      </c>
      <c r="AM17" s="115">
        <v>110</v>
      </c>
      <c r="AN17" s="116">
        <v>7.4397356633399997E-2</v>
      </c>
      <c r="AO17" s="117">
        <v>1</v>
      </c>
      <c r="AP17" s="214">
        <f t="shared" si="0"/>
        <v>7.4397356633399997E-2</v>
      </c>
      <c r="AQ17" s="118">
        <v>4.5650399999999998</v>
      </c>
      <c r="AR17" s="119">
        <v>0.15609000000000001</v>
      </c>
      <c r="AS17" s="214">
        <f t="shared" si="1"/>
        <v>0.33962690892573633</v>
      </c>
      <c r="AT17" s="214">
        <f t="shared" si="2"/>
        <v>1.1612683396907407E-2</v>
      </c>
      <c r="AU17" s="117">
        <v>0.873</v>
      </c>
      <c r="AV17" s="117">
        <v>0.76949999999999996</v>
      </c>
      <c r="AW17" s="214">
        <f t="shared" si="3"/>
        <v>0.29649429149216783</v>
      </c>
      <c r="AX17" s="214">
        <f t="shared" si="4"/>
        <v>8.9359598739202489E-3</v>
      </c>
    </row>
    <row r="18" spans="1:50">
      <c r="A18" s="115">
        <v>4</v>
      </c>
      <c r="B18" s="115" t="s">
        <v>50</v>
      </c>
      <c r="C18" s="115" t="s">
        <v>78</v>
      </c>
      <c r="D18" s="115" t="s">
        <v>52</v>
      </c>
      <c r="E18" s="115" t="s">
        <v>53</v>
      </c>
      <c r="F18" s="115" t="s">
        <v>54</v>
      </c>
      <c r="G18" s="115" t="s">
        <v>55</v>
      </c>
      <c r="H18" s="114"/>
      <c r="I18" s="115" t="s">
        <v>56</v>
      </c>
      <c r="J18" s="115" t="s">
        <v>57</v>
      </c>
      <c r="K18" s="115">
        <v>0</v>
      </c>
      <c r="L18" s="115">
        <v>69</v>
      </c>
      <c r="M18" s="116">
        <v>-81.151929999999993</v>
      </c>
      <c r="N18" s="116">
        <v>29.028500000000001</v>
      </c>
      <c r="O18" s="115" t="s">
        <v>58</v>
      </c>
      <c r="P18" s="115" t="s">
        <v>59</v>
      </c>
      <c r="Q18" s="115" t="s">
        <v>79</v>
      </c>
      <c r="R18" s="116">
        <v>25.73</v>
      </c>
      <c r="S18" s="116">
        <v>19.104467402400001</v>
      </c>
      <c r="T18" s="115" t="s">
        <v>61</v>
      </c>
      <c r="U18" s="114"/>
      <c r="V18" s="114"/>
      <c r="W18" s="114"/>
      <c r="X18" s="114"/>
      <c r="Y18" s="114"/>
      <c r="Z18" s="115" t="s">
        <v>62</v>
      </c>
      <c r="AA18" s="115" t="s">
        <v>63</v>
      </c>
      <c r="AB18" s="115" t="s">
        <v>64</v>
      </c>
      <c r="AC18" s="115" t="s">
        <v>80</v>
      </c>
      <c r="AD18" s="115" t="s">
        <v>81</v>
      </c>
      <c r="AE18" s="115" t="s">
        <v>82</v>
      </c>
      <c r="AF18" s="115">
        <v>130126</v>
      </c>
      <c r="AG18" s="115" t="s">
        <v>68</v>
      </c>
      <c r="AH18" s="115">
        <v>1</v>
      </c>
      <c r="AI18" s="115" t="s">
        <v>70</v>
      </c>
      <c r="AJ18" s="115">
        <v>13</v>
      </c>
      <c r="AK18" s="115">
        <v>6410</v>
      </c>
      <c r="AL18" s="115">
        <v>6410</v>
      </c>
      <c r="AM18" s="115">
        <v>113</v>
      </c>
      <c r="AN18" s="116">
        <v>0.10944689435</v>
      </c>
      <c r="AO18" s="117">
        <v>0.999</v>
      </c>
      <c r="AP18" s="214">
        <f t="shared" si="0"/>
        <v>0.10933744745565001</v>
      </c>
      <c r="AQ18" s="118">
        <v>2.6718839999999999</v>
      </c>
      <c r="AR18" s="119">
        <v>8.8819999999999996E-2</v>
      </c>
      <c r="AS18" s="214">
        <f t="shared" si="1"/>
        <v>0.29213697645759196</v>
      </c>
      <c r="AT18" s="214">
        <f t="shared" si="2"/>
        <v>9.7113520830108338E-3</v>
      </c>
      <c r="AU18" s="117">
        <v>0.873</v>
      </c>
      <c r="AV18" s="117">
        <v>0.76949999999999996</v>
      </c>
      <c r="AW18" s="214">
        <f t="shared" si="3"/>
        <v>0.25503558044747776</v>
      </c>
      <c r="AX18" s="214">
        <f t="shared" si="4"/>
        <v>7.4728854278768358E-3</v>
      </c>
    </row>
    <row r="19" spans="1:50">
      <c r="A19" s="115">
        <v>4</v>
      </c>
      <c r="B19" s="115" t="s">
        <v>50</v>
      </c>
      <c r="C19" s="115" t="s">
        <v>78</v>
      </c>
      <c r="D19" s="115" t="s">
        <v>52</v>
      </c>
      <c r="E19" s="115" t="s">
        <v>53</v>
      </c>
      <c r="F19" s="115" t="s">
        <v>54</v>
      </c>
      <c r="G19" s="115" t="s">
        <v>55</v>
      </c>
      <c r="H19" s="114"/>
      <c r="I19" s="115" t="s">
        <v>56</v>
      </c>
      <c r="J19" s="115" t="s">
        <v>57</v>
      </c>
      <c r="K19" s="115">
        <v>0</v>
      </c>
      <c r="L19" s="115">
        <v>69</v>
      </c>
      <c r="M19" s="116">
        <v>-81.151929999999993</v>
      </c>
      <c r="N19" s="116">
        <v>29.028500000000001</v>
      </c>
      <c r="O19" s="115" t="s">
        <v>58</v>
      </c>
      <c r="P19" s="115" t="s">
        <v>59</v>
      </c>
      <c r="Q19" s="115" t="s">
        <v>79</v>
      </c>
      <c r="R19" s="116">
        <v>25.73</v>
      </c>
      <c r="S19" s="116">
        <v>19.104467402400001</v>
      </c>
      <c r="T19" s="115" t="s">
        <v>61</v>
      </c>
      <c r="U19" s="114"/>
      <c r="V19" s="114"/>
      <c r="W19" s="114"/>
      <c r="X19" s="114"/>
      <c r="Y19" s="114"/>
      <c r="Z19" s="115" t="s">
        <v>62</v>
      </c>
      <c r="AA19" s="115" t="s">
        <v>63</v>
      </c>
      <c r="AB19" s="115" t="s">
        <v>64</v>
      </c>
      <c r="AC19" s="115" t="s">
        <v>80</v>
      </c>
      <c r="AD19" s="115" t="s">
        <v>81</v>
      </c>
      <c r="AE19" s="115" t="s">
        <v>82</v>
      </c>
      <c r="AF19" s="115">
        <v>130158</v>
      </c>
      <c r="AG19" s="115" t="s">
        <v>68</v>
      </c>
      <c r="AH19" s="115">
        <v>1</v>
      </c>
      <c r="AI19" s="115" t="s">
        <v>69</v>
      </c>
      <c r="AJ19" s="115">
        <v>11</v>
      </c>
      <c r="AK19" s="115">
        <v>4110</v>
      </c>
      <c r="AL19" s="115">
        <v>4110</v>
      </c>
      <c r="AM19" s="115">
        <v>111</v>
      </c>
      <c r="AN19" s="116">
        <v>1.16033066166</v>
      </c>
      <c r="AO19" s="117">
        <v>1</v>
      </c>
      <c r="AP19" s="214">
        <f t="shared" si="0"/>
        <v>1.16033066166</v>
      </c>
      <c r="AQ19" s="118">
        <v>4.2217599999999997</v>
      </c>
      <c r="AR19" s="119">
        <v>0.14412</v>
      </c>
      <c r="AS19" s="214">
        <f t="shared" si="1"/>
        <v>4.8986375741697215</v>
      </c>
      <c r="AT19" s="214">
        <f t="shared" si="2"/>
        <v>0.1672268549584392</v>
      </c>
      <c r="AU19" s="117">
        <v>0.873</v>
      </c>
      <c r="AV19" s="117">
        <v>0.76949999999999996</v>
      </c>
      <c r="AW19" s="214">
        <f t="shared" si="3"/>
        <v>4.2765106022501671</v>
      </c>
      <c r="AX19" s="214">
        <f t="shared" si="4"/>
        <v>0.12868106489051895</v>
      </c>
    </row>
    <row r="20" spans="1:50">
      <c r="A20" s="115">
        <v>4</v>
      </c>
      <c r="B20" s="115" t="s">
        <v>50</v>
      </c>
      <c r="C20" s="115" t="s">
        <v>78</v>
      </c>
      <c r="D20" s="115" t="s">
        <v>52</v>
      </c>
      <c r="E20" s="115" t="s">
        <v>53</v>
      </c>
      <c r="F20" s="115" t="s">
        <v>54</v>
      </c>
      <c r="G20" s="115" t="s">
        <v>55</v>
      </c>
      <c r="H20" s="114"/>
      <c r="I20" s="115" t="s">
        <v>56</v>
      </c>
      <c r="J20" s="115" t="s">
        <v>57</v>
      </c>
      <c r="K20" s="115">
        <v>0</v>
      </c>
      <c r="L20" s="115">
        <v>69</v>
      </c>
      <c r="M20" s="116">
        <v>-81.151929999999993</v>
      </c>
      <c r="N20" s="116">
        <v>29.028500000000001</v>
      </c>
      <c r="O20" s="115" t="s">
        <v>58</v>
      </c>
      <c r="P20" s="115" t="s">
        <v>59</v>
      </c>
      <c r="Q20" s="115" t="s">
        <v>79</v>
      </c>
      <c r="R20" s="116">
        <v>25.73</v>
      </c>
      <c r="S20" s="116">
        <v>19.104467402400001</v>
      </c>
      <c r="T20" s="115" t="s">
        <v>61</v>
      </c>
      <c r="U20" s="114"/>
      <c r="V20" s="114"/>
      <c r="W20" s="114"/>
      <c r="X20" s="114"/>
      <c r="Y20" s="114"/>
      <c r="Z20" s="115" t="s">
        <v>62</v>
      </c>
      <c r="AA20" s="115" t="s">
        <v>63</v>
      </c>
      <c r="AB20" s="115" t="s">
        <v>64</v>
      </c>
      <c r="AC20" s="115" t="s">
        <v>80</v>
      </c>
      <c r="AD20" s="115" t="s">
        <v>81</v>
      </c>
      <c r="AE20" s="115" t="s">
        <v>82</v>
      </c>
      <c r="AF20" s="115">
        <v>129590</v>
      </c>
      <c r="AG20" s="115" t="s">
        <v>68</v>
      </c>
      <c r="AH20" s="115">
        <v>1</v>
      </c>
      <c r="AI20" s="115" t="s">
        <v>69</v>
      </c>
      <c r="AJ20" s="115">
        <v>11</v>
      </c>
      <c r="AK20" s="115">
        <v>4110</v>
      </c>
      <c r="AL20" s="115">
        <v>4110</v>
      </c>
      <c r="AM20" s="115">
        <v>111</v>
      </c>
      <c r="AN20" s="116">
        <v>1.0977603698</v>
      </c>
      <c r="AO20" s="117">
        <v>1</v>
      </c>
      <c r="AP20" s="214">
        <f t="shared" si="0"/>
        <v>1.0977603698</v>
      </c>
      <c r="AQ20" s="118">
        <v>4.2217599999999997</v>
      </c>
      <c r="AR20" s="119">
        <v>0.14412</v>
      </c>
      <c r="AS20" s="214">
        <f t="shared" si="1"/>
        <v>4.634480818806848</v>
      </c>
      <c r="AT20" s="214">
        <f t="shared" si="2"/>
        <v>0.15820922449557601</v>
      </c>
      <c r="AU20" s="117">
        <v>0.873</v>
      </c>
      <c r="AV20" s="117">
        <v>0.76949999999999996</v>
      </c>
      <c r="AW20" s="214">
        <f t="shared" si="3"/>
        <v>4.0459017548183782</v>
      </c>
      <c r="AX20" s="214">
        <f t="shared" si="4"/>
        <v>0.12174199824934573</v>
      </c>
    </row>
    <row r="21" spans="1:50">
      <c r="A21" s="115">
        <v>4</v>
      </c>
      <c r="B21" s="115" t="s">
        <v>50</v>
      </c>
      <c r="C21" s="115" t="s">
        <v>78</v>
      </c>
      <c r="D21" s="115" t="s">
        <v>52</v>
      </c>
      <c r="E21" s="115" t="s">
        <v>53</v>
      </c>
      <c r="F21" s="115" t="s">
        <v>54</v>
      </c>
      <c r="G21" s="115" t="s">
        <v>55</v>
      </c>
      <c r="H21" s="114"/>
      <c r="I21" s="115" t="s">
        <v>56</v>
      </c>
      <c r="J21" s="115" t="s">
        <v>57</v>
      </c>
      <c r="K21" s="115">
        <v>0</v>
      </c>
      <c r="L21" s="115">
        <v>69</v>
      </c>
      <c r="M21" s="116">
        <v>-81.151929999999993</v>
      </c>
      <c r="N21" s="116">
        <v>29.028500000000001</v>
      </c>
      <c r="O21" s="115" t="s">
        <v>58</v>
      </c>
      <c r="P21" s="115" t="s">
        <v>59</v>
      </c>
      <c r="Q21" s="115" t="s">
        <v>79</v>
      </c>
      <c r="R21" s="116">
        <v>25.73</v>
      </c>
      <c r="S21" s="116">
        <v>19.104467402400001</v>
      </c>
      <c r="T21" s="115" t="s">
        <v>61</v>
      </c>
      <c r="U21" s="114"/>
      <c r="V21" s="114"/>
      <c r="W21" s="114"/>
      <c r="X21" s="114"/>
      <c r="Y21" s="114"/>
      <c r="Z21" s="115" t="s">
        <v>62</v>
      </c>
      <c r="AA21" s="115" t="s">
        <v>63</v>
      </c>
      <c r="AB21" s="115" t="s">
        <v>64</v>
      </c>
      <c r="AC21" s="115" t="s">
        <v>80</v>
      </c>
      <c r="AD21" s="115" t="s">
        <v>81</v>
      </c>
      <c r="AE21" s="115" t="s">
        <v>82</v>
      </c>
      <c r="AF21" s="115">
        <v>129929</v>
      </c>
      <c r="AG21" s="115" t="s">
        <v>68</v>
      </c>
      <c r="AH21" s="115">
        <v>1</v>
      </c>
      <c r="AI21" s="115" t="s">
        <v>70</v>
      </c>
      <c r="AJ21" s="115">
        <v>13</v>
      </c>
      <c r="AK21" s="115">
        <v>6410</v>
      </c>
      <c r="AL21" s="115">
        <v>6410</v>
      </c>
      <c r="AM21" s="115">
        <v>113</v>
      </c>
      <c r="AN21" s="116">
        <v>7.1926539453599997E-3</v>
      </c>
      <c r="AO21" s="117">
        <v>0.999</v>
      </c>
      <c r="AP21" s="214">
        <f t="shared" si="0"/>
        <v>7.1854612914146396E-3</v>
      </c>
      <c r="AQ21" s="118">
        <v>2.6718839999999999</v>
      </c>
      <c r="AR21" s="119">
        <v>8.8819999999999996E-2</v>
      </c>
      <c r="AS21" s="214">
        <f t="shared" si="1"/>
        <v>1.9198719057150114E-2</v>
      </c>
      <c r="AT21" s="214">
        <f t="shared" si="2"/>
        <v>6.3821267190344822E-4</v>
      </c>
      <c r="AU21" s="117">
        <v>0.873</v>
      </c>
      <c r="AV21" s="117">
        <v>0.76949999999999996</v>
      </c>
      <c r="AW21" s="214">
        <f t="shared" si="3"/>
        <v>1.6760481736892048E-2</v>
      </c>
      <c r="AX21" s="214">
        <f t="shared" si="4"/>
        <v>4.9110465102970337E-4</v>
      </c>
    </row>
    <row r="22" spans="1:50">
      <c r="A22" s="115">
        <v>4</v>
      </c>
      <c r="B22" s="115" t="s">
        <v>50</v>
      </c>
      <c r="C22" s="115" t="s">
        <v>78</v>
      </c>
      <c r="D22" s="115" t="s">
        <v>52</v>
      </c>
      <c r="E22" s="115" t="s">
        <v>53</v>
      </c>
      <c r="F22" s="115" t="s">
        <v>54</v>
      </c>
      <c r="G22" s="115" t="s">
        <v>55</v>
      </c>
      <c r="H22" s="114"/>
      <c r="I22" s="115" t="s">
        <v>56</v>
      </c>
      <c r="J22" s="115" t="s">
        <v>57</v>
      </c>
      <c r="K22" s="115">
        <v>0</v>
      </c>
      <c r="L22" s="115">
        <v>69</v>
      </c>
      <c r="M22" s="116">
        <v>-81.151929999999993</v>
      </c>
      <c r="N22" s="116">
        <v>29.028500000000001</v>
      </c>
      <c r="O22" s="115" t="s">
        <v>58</v>
      </c>
      <c r="P22" s="115" t="s">
        <v>59</v>
      </c>
      <c r="Q22" s="115" t="s">
        <v>79</v>
      </c>
      <c r="R22" s="116">
        <v>25.73</v>
      </c>
      <c r="S22" s="116">
        <v>19.104467402400001</v>
      </c>
      <c r="T22" s="115" t="s">
        <v>61</v>
      </c>
      <c r="U22" s="114"/>
      <c r="V22" s="114"/>
      <c r="W22" s="114"/>
      <c r="X22" s="114"/>
      <c r="Y22" s="114"/>
      <c r="Z22" s="115" t="s">
        <v>62</v>
      </c>
      <c r="AA22" s="115" t="s">
        <v>63</v>
      </c>
      <c r="AB22" s="115" t="s">
        <v>64</v>
      </c>
      <c r="AC22" s="115" t="s">
        <v>80</v>
      </c>
      <c r="AD22" s="115" t="s">
        <v>81</v>
      </c>
      <c r="AE22" s="115" t="s">
        <v>82</v>
      </c>
      <c r="AF22" s="115">
        <v>130065</v>
      </c>
      <c r="AG22" s="115" t="s">
        <v>68</v>
      </c>
      <c r="AH22" s="115">
        <v>1</v>
      </c>
      <c r="AI22" s="115" t="s">
        <v>70</v>
      </c>
      <c r="AJ22" s="115">
        <v>13</v>
      </c>
      <c r="AK22" s="115">
        <v>6210</v>
      </c>
      <c r="AL22" s="115">
        <v>6210</v>
      </c>
      <c r="AM22" s="115">
        <v>113</v>
      </c>
      <c r="AN22" s="116">
        <v>0.124118438434</v>
      </c>
      <c r="AO22" s="117">
        <v>0.999</v>
      </c>
      <c r="AP22" s="214">
        <f t="shared" si="0"/>
        <v>0.123994319995566</v>
      </c>
      <c r="AQ22" s="118">
        <v>2.6718839999999999</v>
      </c>
      <c r="AR22" s="119">
        <v>8.8819999999999996E-2</v>
      </c>
      <c r="AS22" s="214">
        <f t="shared" si="1"/>
        <v>0.33129843968703288</v>
      </c>
      <c r="AT22" s="214">
        <f t="shared" si="2"/>
        <v>1.1013175502006171E-2</v>
      </c>
      <c r="AU22" s="117">
        <v>0.873</v>
      </c>
      <c r="AV22" s="117">
        <v>0.76949999999999996</v>
      </c>
      <c r="AW22" s="214">
        <f t="shared" si="3"/>
        <v>0.28922353784677968</v>
      </c>
      <c r="AX22" s="214">
        <f t="shared" si="4"/>
        <v>8.4746385487937479E-3</v>
      </c>
    </row>
    <row r="23" spans="1:50">
      <c r="A23" s="115">
        <v>4</v>
      </c>
      <c r="B23" s="115" t="s">
        <v>50</v>
      </c>
      <c r="C23" s="115" t="s">
        <v>78</v>
      </c>
      <c r="D23" s="115" t="s">
        <v>52</v>
      </c>
      <c r="E23" s="115" t="s">
        <v>53</v>
      </c>
      <c r="F23" s="115" t="s">
        <v>54</v>
      </c>
      <c r="G23" s="115" t="s">
        <v>55</v>
      </c>
      <c r="H23" s="114"/>
      <c r="I23" s="115" t="s">
        <v>56</v>
      </c>
      <c r="J23" s="115" t="s">
        <v>57</v>
      </c>
      <c r="K23" s="115">
        <v>0</v>
      </c>
      <c r="L23" s="115">
        <v>69</v>
      </c>
      <c r="M23" s="116">
        <v>-81.151929999999993</v>
      </c>
      <c r="N23" s="116">
        <v>29.028500000000001</v>
      </c>
      <c r="O23" s="115" t="s">
        <v>58</v>
      </c>
      <c r="P23" s="115" t="s">
        <v>59</v>
      </c>
      <c r="Q23" s="115" t="s">
        <v>79</v>
      </c>
      <c r="R23" s="116">
        <v>25.73</v>
      </c>
      <c r="S23" s="116">
        <v>19.104467402400001</v>
      </c>
      <c r="T23" s="115" t="s">
        <v>61</v>
      </c>
      <c r="U23" s="114"/>
      <c r="V23" s="114"/>
      <c r="W23" s="114"/>
      <c r="X23" s="114"/>
      <c r="Y23" s="114"/>
      <c r="Z23" s="115" t="s">
        <v>62</v>
      </c>
      <c r="AA23" s="115" t="s">
        <v>63</v>
      </c>
      <c r="AB23" s="115" t="s">
        <v>64</v>
      </c>
      <c r="AC23" s="115" t="s">
        <v>80</v>
      </c>
      <c r="AD23" s="115" t="s">
        <v>81</v>
      </c>
      <c r="AE23" s="115" t="s">
        <v>82</v>
      </c>
      <c r="AF23" s="115">
        <v>129958</v>
      </c>
      <c r="AG23" s="115" t="s">
        <v>68</v>
      </c>
      <c r="AH23" s="115">
        <v>1</v>
      </c>
      <c r="AI23" s="115" t="s">
        <v>70</v>
      </c>
      <c r="AJ23" s="115">
        <v>13</v>
      </c>
      <c r="AK23" s="115">
        <v>6210</v>
      </c>
      <c r="AL23" s="115">
        <v>6210</v>
      </c>
      <c r="AM23" s="115">
        <v>113</v>
      </c>
      <c r="AN23" s="116">
        <v>5.3696616898499999E-2</v>
      </c>
      <c r="AO23" s="117">
        <v>0.999</v>
      </c>
      <c r="AP23" s="214">
        <f t="shared" si="0"/>
        <v>5.3642920281601496E-2</v>
      </c>
      <c r="AQ23" s="118">
        <v>2.6718839999999999</v>
      </c>
      <c r="AR23" s="119">
        <v>8.8819999999999996E-2</v>
      </c>
      <c r="AS23" s="214">
        <f t="shared" si="1"/>
        <v>0.14332766041368653</v>
      </c>
      <c r="AT23" s="214">
        <f t="shared" si="2"/>
        <v>4.7645641794118445E-3</v>
      </c>
      <c r="AU23" s="117">
        <v>0.873</v>
      </c>
      <c r="AV23" s="117">
        <v>0.76949999999999996</v>
      </c>
      <c r="AW23" s="214">
        <f t="shared" si="3"/>
        <v>0.12512504754114834</v>
      </c>
      <c r="AX23" s="214">
        <f t="shared" si="4"/>
        <v>3.666332136057414E-3</v>
      </c>
    </row>
    <row r="24" spans="1:50">
      <c r="A24" s="115">
        <v>4</v>
      </c>
      <c r="B24" s="115" t="s">
        <v>50</v>
      </c>
      <c r="C24" s="115" t="s">
        <v>78</v>
      </c>
      <c r="D24" s="115" t="s">
        <v>52</v>
      </c>
      <c r="E24" s="115" t="s">
        <v>53</v>
      </c>
      <c r="F24" s="115" t="s">
        <v>54</v>
      </c>
      <c r="G24" s="115" t="s">
        <v>55</v>
      </c>
      <c r="H24" s="114"/>
      <c r="I24" s="115" t="s">
        <v>56</v>
      </c>
      <c r="J24" s="115" t="s">
        <v>57</v>
      </c>
      <c r="K24" s="115">
        <v>0</v>
      </c>
      <c r="L24" s="115">
        <v>69</v>
      </c>
      <c r="M24" s="116">
        <v>-81.151929999999993</v>
      </c>
      <c r="N24" s="116">
        <v>29.028500000000001</v>
      </c>
      <c r="O24" s="115" t="s">
        <v>58</v>
      </c>
      <c r="P24" s="115" t="s">
        <v>59</v>
      </c>
      <c r="Q24" s="115" t="s">
        <v>79</v>
      </c>
      <c r="R24" s="116">
        <v>25.73</v>
      </c>
      <c r="S24" s="116">
        <v>19.104467402400001</v>
      </c>
      <c r="T24" s="115" t="s">
        <v>61</v>
      </c>
      <c r="U24" s="114"/>
      <c r="V24" s="114"/>
      <c r="W24" s="114"/>
      <c r="X24" s="114"/>
      <c r="Y24" s="114"/>
      <c r="Z24" s="115" t="s">
        <v>62</v>
      </c>
      <c r="AA24" s="115" t="s">
        <v>63</v>
      </c>
      <c r="AB24" s="115" t="s">
        <v>64</v>
      </c>
      <c r="AC24" s="115" t="s">
        <v>80</v>
      </c>
      <c r="AD24" s="115" t="s">
        <v>81</v>
      </c>
      <c r="AE24" s="115" t="s">
        <v>82</v>
      </c>
      <c r="AF24" s="115">
        <v>129590</v>
      </c>
      <c r="AG24" s="115" t="s">
        <v>68</v>
      </c>
      <c r="AH24" s="115">
        <v>1</v>
      </c>
      <c r="AI24" s="115" t="s">
        <v>69</v>
      </c>
      <c r="AJ24" s="115">
        <v>11</v>
      </c>
      <c r="AK24" s="115">
        <v>4110</v>
      </c>
      <c r="AL24" s="115">
        <v>4110</v>
      </c>
      <c r="AM24" s="115">
        <v>111</v>
      </c>
      <c r="AN24" s="116">
        <v>3.2074978003200001</v>
      </c>
      <c r="AO24" s="117">
        <v>1</v>
      </c>
      <c r="AP24" s="214">
        <f t="shared" si="0"/>
        <v>3.2074978003200001</v>
      </c>
      <c r="AQ24" s="118">
        <v>4.2217599999999997</v>
      </c>
      <c r="AR24" s="119">
        <v>0.14412</v>
      </c>
      <c r="AS24" s="214">
        <f t="shared" si="1"/>
        <v>13.541285913478962</v>
      </c>
      <c r="AT24" s="214">
        <f t="shared" si="2"/>
        <v>0.46226458298211842</v>
      </c>
      <c r="AU24" s="117">
        <v>0.873</v>
      </c>
      <c r="AV24" s="117">
        <v>0.76949999999999996</v>
      </c>
      <c r="AW24" s="214">
        <f t="shared" si="3"/>
        <v>11.821542602467133</v>
      </c>
      <c r="AX24" s="214">
        <f t="shared" si="4"/>
        <v>0.35571259660474008</v>
      </c>
    </row>
    <row r="25" spans="1:50">
      <c r="A25" s="115">
        <v>4</v>
      </c>
      <c r="B25" s="115" t="s">
        <v>50</v>
      </c>
      <c r="C25" s="115" t="s">
        <v>78</v>
      </c>
      <c r="D25" s="115" t="s">
        <v>52</v>
      </c>
      <c r="E25" s="115" t="s">
        <v>53</v>
      </c>
      <c r="F25" s="115" t="s">
        <v>54</v>
      </c>
      <c r="G25" s="115" t="s">
        <v>55</v>
      </c>
      <c r="H25" s="114"/>
      <c r="I25" s="115" t="s">
        <v>56</v>
      </c>
      <c r="J25" s="115" t="s">
        <v>57</v>
      </c>
      <c r="K25" s="115">
        <v>0</v>
      </c>
      <c r="L25" s="115">
        <v>69</v>
      </c>
      <c r="M25" s="116">
        <v>-81.151929999999993</v>
      </c>
      <c r="N25" s="116">
        <v>29.028500000000001</v>
      </c>
      <c r="O25" s="115" t="s">
        <v>58</v>
      </c>
      <c r="P25" s="115" t="s">
        <v>59</v>
      </c>
      <c r="Q25" s="115" t="s">
        <v>79</v>
      </c>
      <c r="R25" s="116">
        <v>25.73</v>
      </c>
      <c r="S25" s="116">
        <v>19.104467402400001</v>
      </c>
      <c r="T25" s="115" t="s">
        <v>61</v>
      </c>
      <c r="U25" s="114"/>
      <c r="V25" s="114"/>
      <c r="W25" s="114"/>
      <c r="X25" s="114"/>
      <c r="Y25" s="114"/>
      <c r="Z25" s="115" t="s">
        <v>62</v>
      </c>
      <c r="AA25" s="115" t="s">
        <v>63</v>
      </c>
      <c r="AB25" s="115" t="s">
        <v>64</v>
      </c>
      <c r="AC25" s="115" t="s">
        <v>80</v>
      </c>
      <c r="AD25" s="115" t="s">
        <v>81</v>
      </c>
      <c r="AE25" s="115" t="s">
        <v>82</v>
      </c>
      <c r="AF25" s="115">
        <v>130094</v>
      </c>
      <c r="AG25" s="115" t="s">
        <v>68</v>
      </c>
      <c r="AH25" s="115">
        <v>1</v>
      </c>
      <c r="AI25" s="115" t="s">
        <v>70</v>
      </c>
      <c r="AJ25" s="115">
        <v>13</v>
      </c>
      <c r="AK25" s="115">
        <v>6410</v>
      </c>
      <c r="AL25" s="115">
        <v>6410</v>
      </c>
      <c r="AM25" s="115">
        <v>113</v>
      </c>
      <c r="AN25" s="116">
        <v>8.1566449166099994E-2</v>
      </c>
      <c r="AO25" s="117">
        <v>0.999</v>
      </c>
      <c r="AP25" s="214">
        <f t="shared" si="0"/>
        <v>8.1484882716933896E-2</v>
      </c>
      <c r="AQ25" s="118">
        <v>2.6718839999999999</v>
      </c>
      <c r="AR25" s="119">
        <v>8.8819999999999996E-2</v>
      </c>
      <c r="AS25" s="214">
        <f t="shared" si="1"/>
        <v>0.2177181543732522</v>
      </c>
      <c r="AT25" s="214">
        <f t="shared" si="2"/>
        <v>7.2374872829180682E-3</v>
      </c>
      <c r="AU25" s="117">
        <v>0.873</v>
      </c>
      <c r="AV25" s="117">
        <v>0.76949999999999996</v>
      </c>
      <c r="AW25" s="214">
        <f t="shared" si="3"/>
        <v>0.19006794876784919</v>
      </c>
      <c r="AX25" s="214">
        <f t="shared" si="4"/>
        <v>5.5692464642054535E-3</v>
      </c>
    </row>
    <row r="26" spans="1:50">
      <c r="A26" s="115">
        <v>4</v>
      </c>
      <c r="B26" s="115" t="s">
        <v>50</v>
      </c>
      <c r="C26" s="115" t="s">
        <v>78</v>
      </c>
      <c r="D26" s="115" t="s">
        <v>52</v>
      </c>
      <c r="E26" s="115" t="s">
        <v>53</v>
      </c>
      <c r="F26" s="115" t="s">
        <v>54</v>
      </c>
      <c r="G26" s="115" t="s">
        <v>55</v>
      </c>
      <c r="H26" s="114"/>
      <c r="I26" s="115" t="s">
        <v>56</v>
      </c>
      <c r="J26" s="115" t="s">
        <v>57</v>
      </c>
      <c r="K26" s="115">
        <v>0</v>
      </c>
      <c r="L26" s="115">
        <v>69</v>
      </c>
      <c r="M26" s="116">
        <v>-81.151929999999993</v>
      </c>
      <c r="N26" s="116">
        <v>29.028500000000001</v>
      </c>
      <c r="O26" s="115" t="s">
        <v>58</v>
      </c>
      <c r="P26" s="115" t="s">
        <v>59</v>
      </c>
      <c r="Q26" s="115" t="s">
        <v>79</v>
      </c>
      <c r="R26" s="116">
        <v>25.73</v>
      </c>
      <c r="S26" s="116">
        <v>19.104467402400001</v>
      </c>
      <c r="T26" s="115" t="s">
        <v>61</v>
      </c>
      <c r="U26" s="114"/>
      <c r="V26" s="114"/>
      <c r="W26" s="114"/>
      <c r="X26" s="114"/>
      <c r="Y26" s="114"/>
      <c r="Z26" s="115" t="s">
        <v>62</v>
      </c>
      <c r="AA26" s="115" t="s">
        <v>63</v>
      </c>
      <c r="AB26" s="115" t="s">
        <v>64</v>
      </c>
      <c r="AC26" s="115" t="s">
        <v>80</v>
      </c>
      <c r="AD26" s="115" t="s">
        <v>81</v>
      </c>
      <c r="AE26" s="115" t="s">
        <v>82</v>
      </c>
      <c r="AF26" s="115">
        <v>129958</v>
      </c>
      <c r="AG26" s="115" t="s">
        <v>68</v>
      </c>
      <c r="AH26" s="115">
        <v>1</v>
      </c>
      <c r="AI26" s="115" t="s">
        <v>70</v>
      </c>
      <c r="AJ26" s="115">
        <v>13</v>
      </c>
      <c r="AK26" s="115">
        <v>6210</v>
      </c>
      <c r="AL26" s="115">
        <v>6210</v>
      </c>
      <c r="AM26" s="115">
        <v>113</v>
      </c>
      <c r="AN26" s="116">
        <v>0.104985635494</v>
      </c>
      <c r="AO26" s="117">
        <v>0.999</v>
      </c>
      <c r="AP26" s="214">
        <f t="shared" si="0"/>
        <v>0.10488064985850599</v>
      </c>
      <c r="AQ26" s="118">
        <v>2.6718839999999999</v>
      </c>
      <c r="AR26" s="119">
        <v>8.8819999999999996E-2</v>
      </c>
      <c r="AS26" s="214">
        <f t="shared" si="1"/>
        <v>0.28022893026654444</v>
      </c>
      <c r="AT26" s="214">
        <f t="shared" si="2"/>
        <v>9.3154993204325014E-3</v>
      </c>
      <c r="AU26" s="117">
        <v>0.873</v>
      </c>
      <c r="AV26" s="117">
        <v>0.76949999999999996</v>
      </c>
      <c r="AW26" s="214">
        <f t="shared" si="3"/>
        <v>0.24463985612269329</v>
      </c>
      <c r="AX26" s="214">
        <f t="shared" si="4"/>
        <v>7.1682767270728094E-3</v>
      </c>
    </row>
    <row r="27" spans="1:50">
      <c r="A27" s="115">
        <v>4</v>
      </c>
      <c r="B27" s="115" t="s">
        <v>50</v>
      </c>
      <c r="C27" s="115" t="s">
        <v>78</v>
      </c>
      <c r="D27" s="115" t="s">
        <v>52</v>
      </c>
      <c r="E27" s="115" t="s">
        <v>53</v>
      </c>
      <c r="F27" s="115" t="s">
        <v>54</v>
      </c>
      <c r="G27" s="115" t="s">
        <v>55</v>
      </c>
      <c r="H27" s="114"/>
      <c r="I27" s="115" t="s">
        <v>56</v>
      </c>
      <c r="J27" s="115" t="s">
        <v>57</v>
      </c>
      <c r="K27" s="115">
        <v>0</v>
      </c>
      <c r="L27" s="115">
        <v>69</v>
      </c>
      <c r="M27" s="116">
        <v>-81.151929999999993</v>
      </c>
      <c r="N27" s="116">
        <v>29.028500000000001</v>
      </c>
      <c r="O27" s="115" t="s">
        <v>58</v>
      </c>
      <c r="P27" s="115" t="s">
        <v>59</v>
      </c>
      <c r="Q27" s="115" t="s">
        <v>79</v>
      </c>
      <c r="R27" s="116">
        <v>25.73</v>
      </c>
      <c r="S27" s="116">
        <v>19.104467402400001</v>
      </c>
      <c r="T27" s="115" t="s">
        <v>61</v>
      </c>
      <c r="U27" s="114"/>
      <c r="V27" s="114"/>
      <c r="W27" s="114"/>
      <c r="X27" s="114"/>
      <c r="Y27" s="114"/>
      <c r="Z27" s="115" t="s">
        <v>62</v>
      </c>
      <c r="AA27" s="115" t="s">
        <v>63</v>
      </c>
      <c r="AB27" s="115" t="s">
        <v>64</v>
      </c>
      <c r="AC27" s="115" t="s">
        <v>80</v>
      </c>
      <c r="AD27" s="115" t="s">
        <v>81</v>
      </c>
      <c r="AE27" s="115" t="s">
        <v>82</v>
      </c>
      <c r="AF27" s="115">
        <v>129590</v>
      </c>
      <c r="AG27" s="115" t="s">
        <v>68</v>
      </c>
      <c r="AH27" s="115">
        <v>1</v>
      </c>
      <c r="AI27" s="115" t="s">
        <v>69</v>
      </c>
      <c r="AJ27" s="115">
        <v>11</v>
      </c>
      <c r="AK27" s="115">
        <v>4110</v>
      </c>
      <c r="AL27" s="115">
        <v>4110</v>
      </c>
      <c r="AM27" s="115">
        <v>111</v>
      </c>
      <c r="AN27" s="116">
        <v>0.66050125139799998</v>
      </c>
      <c r="AO27" s="117">
        <v>1</v>
      </c>
      <c r="AP27" s="214">
        <f t="shared" si="0"/>
        <v>0.66050125139799998</v>
      </c>
      <c r="AQ27" s="118">
        <v>4.2217599999999997</v>
      </c>
      <c r="AR27" s="119">
        <v>0.14412</v>
      </c>
      <c r="AS27" s="214">
        <f t="shared" si="1"/>
        <v>2.7884777631020201</v>
      </c>
      <c r="AT27" s="214">
        <f t="shared" si="2"/>
        <v>9.519144035147975E-2</v>
      </c>
      <c r="AU27" s="117">
        <v>0.873</v>
      </c>
      <c r="AV27" s="117">
        <v>0.76949999999999996</v>
      </c>
      <c r="AW27" s="214">
        <f t="shared" si="3"/>
        <v>2.4343410871880637</v>
      </c>
      <c r="AX27" s="214">
        <f t="shared" si="4"/>
        <v>7.3249813350463669E-2</v>
      </c>
    </row>
    <row r="28" spans="1:50">
      <c r="A28" s="115">
        <v>4</v>
      </c>
      <c r="B28" s="115" t="s">
        <v>50</v>
      </c>
      <c r="C28" s="115" t="s">
        <v>78</v>
      </c>
      <c r="D28" s="115" t="s">
        <v>52</v>
      </c>
      <c r="E28" s="115" t="s">
        <v>53</v>
      </c>
      <c r="F28" s="115" t="s">
        <v>54</v>
      </c>
      <c r="G28" s="115" t="s">
        <v>55</v>
      </c>
      <c r="H28" s="114"/>
      <c r="I28" s="115" t="s">
        <v>56</v>
      </c>
      <c r="J28" s="115" t="s">
        <v>57</v>
      </c>
      <c r="K28" s="115">
        <v>0</v>
      </c>
      <c r="L28" s="115">
        <v>69</v>
      </c>
      <c r="M28" s="116">
        <v>-81.151929999999993</v>
      </c>
      <c r="N28" s="116">
        <v>29.028500000000001</v>
      </c>
      <c r="O28" s="115" t="s">
        <v>58</v>
      </c>
      <c r="P28" s="115" t="s">
        <v>59</v>
      </c>
      <c r="Q28" s="115" t="s">
        <v>79</v>
      </c>
      <c r="R28" s="116">
        <v>25.73</v>
      </c>
      <c r="S28" s="116">
        <v>19.104467402400001</v>
      </c>
      <c r="T28" s="115" t="s">
        <v>61</v>
      </c>
      <c r="U28" s="114"/>
      <c r="V28" s="114"/>
      <c r="W28" s="114"/>
      <c r="X28" s="114"/>
      <c r="Y28" s="114"/>
      <c r="Z28" s="115" t="s">
        <v>62</v>
      </c>
      <c r="AA28" s="115" t="s">
        <v>63</v>
      </c>
      <c r="AB28" s="115" t="s">
        <v>64</v>
      </c>
      <c r="AC28" s="115" t="s">
        <v>80</v>
      </c>
      <c r="AD28" s="115" t="s">
        <v>81</v>
      </c>
      <c r="AE28" s="115" t="s">
        <v>82</v>
      </c>
      <c r="AF28" s="115">
        <v>129958</v>
      </c>
      <c r="AG28" s="115" t="s">
        <v>68</v>
      </c>
      <c r="AH28" s="115">
        <v>1</v>
      </c>
      <c r="AI28" s="115" t="s">
        <v>70</v>
      </c>
      <c r="AJ28" s="115">
        <v>13</v>
      </c>
      <c r="AK28" s="115">
        <v>6210</v>
      </c>
      <c r="AL28" s="115">
        <v>6210</v>
      </c>
      <c r="AM28" s="115">
        <v>113</v>
      </c>
      <c r="AN28" s="116">
        <v>0.85191831175499999</v>
      </c>
      <c r="AO28" s="117">
        <v>0.999</v>
      </c>
      <c r="AP28" s="214">
        <f t="shared" si="0"/>
        <v>0.85106639344324497</v>
      </c>
      <c r="AQ28" s="118">
        <v>2.6718839999999999</v>
      </c>
      <c r="AR28" s="119">
        <v>8.8819999999999996E-2</v>
      </c>
      <c r="AS28" s="214">
        <f t="shared" si="1"/>
        <v>2.2739506795787112</v>
      </c>
      <c r="AT28" s="214">
        <f t="shared" si="2"/>
        <v>7.5591717065629019E-2</v>
      </c>
      <c r="AU28" s="117">
        <v>0.873</v>
      </c>
      <c r="AV28" s="117">
        <v>0.76949999999999996</v>
      </c>
      <c r="AW28" s="214">
        <f t="shared" si="3"/>
        <v>1.985158943272215</v>
      </c>
      <c r="AX28" s="214">
        <f t="shared" si="4"/>
        <v>5.8167826282001525E-2</v>
      </c>
    </row>
    <row r="29" spans="1:50">
      <c r="A29" s="115">
        <v>4</v>
      </c>
      <c r="B29" s="115" t="s">
        <v>50</v>
      </c>
      <c r="C29" s="115" t="s">
        <v>78</v>
      </c>
      <c r="D29" s="115" t="s">
        <v>52</v>
      </c>
      <c r="E29" s="115" t="s">
        <v>53</v>
      </c>
      <c r="F29" s="115" t="s">
        <v>54</v>
      </c>
      <c r="G29" s="115" t="s">
        <v>55</v>
      </c>
      <c r="H29" s="114"/>
      <c r="I29" s="115" t="s">
        <v>56</v>
      </c>
      <c r="J29" s="115" t="s">
        <v>57</v>
      </c>
      <c r="K29" s="115">
        <v>0</v>
      </c>
      <c r="L29" s="115">
        <v>69</v>
      </c>
      <c r="M29" s="116">
        <v>-81.151929999999993</v>
      </c>
      <c r="N29" s="116">
        <v>29.028500000000001</v>
      </c>
      <c r="O29" s="115" t="s">
        <v>58</v>
      </c>
      <c r="P29" s="115" t="s">
        <v>59</v>
      </c>
      <c r="Q29" s="115" t="s">
        <v>79</v>
      </c>
      <c r="R29" s="116">
        <v>25.73</v>
      </c>
      <c r="S29" s="116">
        <v>19.104467402400001</v>
      </c>
      <c r="T29" s="115" t="s">
        <v>61</v>
      </c>
      <c r="U29" s="114"/>
      <c r="V29" s="114"/>
      <c r="W29" s="114"/>
      <c r="X29" s="114"/>
      <c r="Y29" s="114"/>
      <c r="Z29" s="115" t="s">
        <v>62</v>
      </c>
      <c r="AA29" s="115" t="s">
        <v>63</v>
      </c>
      <c r="AB29" s="115" t="s">
        <v>64</v>
      </c>
      <c r="AC29" s="115" t="s">
        <v>80</v>
      </c>
      <c r="AD29" s="115" t="s">
        <v>66</v>
      </c>
      <c r="AE29" s="115" t="s">
        <v>67</v>
      </c>
      <c r="AF29" s="115">
        <v>129590</v>
      </c>
      <c r="AG29" s="115" t="s">
        <v>68</v>
      </c>
      <c r="AH29" s="115">
        <v>1</v>
      </c>
      <c r="AI29" s="115" t="s">
        <v>69</v>
      </c>
      <c r="AJ29" s="115">
        <v>11</v>
      </c>
      <c r="AK29" s="115">
        <v>4110</v>
      </c>
      <c r="AL29" s="115">
        <v>4110</v>
      </c>
      <c r="AM29" s="115">
        <v>111</v>
      </c>
      <c r="AN29" s="116">
        <v>0.59756912990699995</v>
      </c>
      <c r="AO29" s="117">
        <v>1</v>
      </c>
      <c r="AP29" s="214">
        <f t="shared" si="0"/>
        <v>0.59756912990699995</v>
      </c>
      <c r="AQ29" s="118">
        <v>4.2217599999999997</v>
      </c>
      <c r="AR29" s="119">
        <v>0.14412</v>
      </c>
      <c r="AS29" s="214">
        <f t="shared" si="1"/>
        <v>2.5227934498761759</v>
      </c>
      <c r="AT29" s="214">
        <f t="shared" si="2"/>
        <v>8.6121663002196827E-2</v>
      </c>
      <c r="AU29" s="117">
        <v>0.873</v>
      </c>
      <c r="AV29" s="117">
        <v>0.76949999999999996</v>
      </c>
      <c r="AW29" s="214">
        <f t="shared" si="3"/>
        <v>2.2023986817419017</v>
      </c>
      <c r="AX29" s="214">
        <f t="shared" si="4"/>
        <v>6.6270619680190448E-2</v>
      </c>
    </row>
    <row r="30" spans="1:50">
      <c r="A30" s="115">
        <v>4</v>
      </c>
      <c r="B30" s="115" t="s">
        <v>50</v>
      </c>
      <c r="C30" s="115" t="s">
        <v>78</v>
      </c>
      <c r="D30" s="115" t="s">
        <v>52</v>
      </c>
      <c r="E30" s="115" t="s">
        <v>53</v>
      </c>
      <c r="F30" s="115" t="s">
        <v>54</v>
      </c>
      <c r="G30" s="115" t="s">
        <v>55</v>
      </c>
      <c r="H30" s="114"/>
      <c r="I30" s="115" t="s">
        <v>56</v>
      </c>
      <c r="J30" s="115" t="s">
        <v>57</v>
      </c>
      <c r="K30" s="115">
        <v>0</v>
      </c>
      <c r="L30" s="115">
        <v>69</v>
      </c>
      <c r="M30" s="116">
        <v>-81.151929999999993</v>
      </c>
      <c r="N30" s="116">
        <v>29.028500000000001</v>
      </c>
      <c r="O30" s="115" t="s">
        <v>58</v>
      </c>
      <c r="P30" s="115" t="s">
        <v>59</v>
      </c>
      <c r="Q30" s="115" t="s">
        <v>79</v>
      </c>
      <c r="R30" s="116">
        <v>25.73</v>
      </c>
      <c r="S30" s="116">
        <v>19.104467402400001</v>
      </c>
      <c r="T30" s="115" t="s">
        <v>61</v>
      </c>
      <c r="U30" s="114"/>
      <c r="V30" s="114"/>
      <c r="W30" s="114"/>
      <c r="X30" s="114"/>
      <c r="Y30" s="114"/>
      <c r="Z30" s="115" t="s">
        <v>62</v>
      </c>
      <c r="AA30" s="115" t="s">
        <v>63</v>
      </c>
      <c r="AB30" s="115" t="s">
        <v>64</v>
      </c>
      <c r="AC30" s="115" t="s">
        <v>80</v>
      </c>
      <c r="AD30" s="115" t="s">
        <v>66</v>
      </c>
      <c r="AE30" s="115" t="s">
        <v>67</v>
      </c>
      <c r="AF30" s="115">
        <v>129961</v>
      </c>
      <c r="AG30" s="115" t="s">
        <v>68</v>
      </c>
      <c r="AH30" s="115">
        <v>1</v>
      </c>
      <c r="AI30" s="115" t="s">
        <v>70</v>
      </c>
      <c r="AJ30" s="115">
        <v>13</v>
      </c>
      <c r="AK30" s="115">
        <v>6410</v>
      </c>
      <c r="AL30" s="115">
        <v>6410</v>
      </c>
      <c r="AM30" s="115">
        <v>113</v>
      </c>
      <c r="AN30" s="116">
        <v>3.45184034111E-4</v>
      </c>
      <c r="AO30" s="117">
        <v>0.999</v>
      </c>
      <c r="AP30" s="214">
        <f t="shared" si="0"/>
        <v>3.4483885007688902E-4</v>
      </c>
      <c r="AQ30" s="118">
        <v>2.6718839999999999</v>
      </c>
      <c r="AR30" s="119">
        <v>8.8819999999999996E-2</v>
      </c>
      <c r="AS30" s="214">
        <f t="shared" si="1"/>
        <v>9.2136940609883848E-4</v>
      </c>
      <c r="AT30" s="214">
        <f t="shared" si="2"/>
        <v>3.0628586663829284E-5</v>
      </c>
      <c r="AU30" s="117">
        <v>0.873</v>
      </c>
      <c r="AV30" s="117">
        <v>0.76949999999999996</v>
      </c>
      <c r="AW30" s="214">
        <f t="shared" si="3"/>
        <v>8.0435549152428599E-4</v>
      </c>
      <c r="AX30" s="214">
        <f t="shared" si="4"/>
        <v>2.3568697437816631E-5</v>
      </c>
    </row>
    <row r="31" spans="1:50">
      <c r="A31" s="115">
        <v>4</v>
      </c>
      <c r="B31" s="115" t="s">
        <v>50</v>
      </c>
      <c r="C31" s="115" t="s">
        <v>78</v>
      </c>
      <c r="D31" s="115" t="s">
        <v>52</v>
      </c>
      <c r="E31" s="115" t="s">
        <v>53</v>
      </c>
      <c r="F31" s="115" t="s">
        <v>54</v>
      </c>
      <c r="G31" s="115" t="s">
        <v>55</v>
      </c>
      <c r="H31" s="114"/>
      <c r="I31" s="115" t="s">
        <v>56</v>
      </c>
      <c r="J31" s="115" t="s">
        <v>57</v>
      </c>
      <c r="K31" s="115">
        <v>0</v>
      </c>
      <c r="L31" s="115">
        <v>69</v>
      </c>
      <c r="M31" s="116">
        <v>-81.151929999999993</v>
      </c>
      <c r="N31" s="116">
        <v>29.028500000000001</v>
      </c>
      <c r="O31" s="115" t="s">
        <v>58</v>
      </c>
      <c r="P31" s="115" t="s">
        <v>59</v>
      </c>
      <c r="Q31" s="115" t="s">
        <v>79</v>
      </c>
      <c r="R31" s="116">
        <v>25.73</v>
      </c>
      <c r="S31" s="116">
        <v>19.104467402400001</v>
      </c>
      <c r="T31" s="115" t="s">
        <v>61</v>
      </c>
      <c r="U31" s="114"/>
      <c r="V31" s="114"/>
      <c r="W31" s="114"/>
      <c r="X31" s="114"/>
      <c r="Y31" s="114"/>
      <c r="Z31" s="115" t="s">
        <v>62</v>
      </c>
      <c r="AA31" s="115" t="s">
        <v>63</v>
      </c>
      <c r="AB31" s="115" t="s">
        <v>64</v>
      </c>
      <c r="AC31" s="115" t="s">
        <v>80</v>
      </c>
      <c r="AD31" s="115" t="s">
        <v>66</v>
      </c>
      <c r="AE31" s="115" t="s">
        <v>67</v>
      </c>
      <c r="AF31" s="115">
        <v>129590</v>
      </c>
      <c r="AG31" s="115" t="s">
        <v>68</v>
      </c>
      <c r="AH31" s="115">
        <v>1</v>
      </c>
      <c r="AI31" s="115" t="s">
        <v>69</v>
      </c>
      <c r="AJ31" s="115">
        <v>11</v>
      </c>
      <c r="AK31" s="115">
        <v>4110</v>
      </c>
      <c r="AL31" s="115">
        <v>4110</v>
      </c>
      <c r="AM31" s="115">
        <v>111</v>
      </c>
      <c r="AN31" s="116">
        <v>1.6270594784300001</v>
      </c>
      <c r="AO31" s="117">
        <v>1</v>
      </c>
      <c r="AP31" s="214">
        <f t="shared" si="0"/>
        <v>1.6270594784300001</v>
      </c>
      <c r="AQ31" s="118">
        <v>4.2217599999999997</v>
      </c>
      <c r="AR31" s="119">
        <v>0.14412</v>
      </c>
      <c r="AS31" s="214">
        <f t="shared" si="1"/>
        <v>6.8690546236566368</v>
      </c>
      <c r="AT31" s="214">
        <f t="shared" si="2"/>
        <v>0.2344918120313316</v>
      </c>
      <c r="AU31" s="117">
        <v>0.873</v>
      </c>
      <c r="AV31" s="117">
        <v>0.76949999999999996</v>
      </c>
      <c r="AW31" s="214">
        <f t="shared" si="3"/>
        <v>5.9966846864522436</v>
      </c>
      <c r="AX31" s="214">
        <f t="shared" si="4"/>
        <v>0.18044144935810966</v>
      </c>
    </row>
    <row r="32" spans="1:50">
      <c r="A32" s="115">
        <v>4</v>
      </c>
      <c r="B32" s="115" t="s">
        <v>50</v>
      </c>
      <c r="C32" s="115" t="s">
        <v>78</v>
      </c>
      <c r="D32" s="115" t="s">
        <v>52</v>
      </c>
      <c r="E32" s="115" t="s">
        <v>53</v>
      </c>
      <c r="F32" s="115" t="s">
        <v>54</v>
      </c>
      <c r="G32" s="115" t="s">
        <v>55</v>
      </c>
      <c r="H32" s="114"/>
      <c r="I32" s="115" t="s">
        <v>56</v>
      </c>
      <c r="J32" s="115" t="s">
        <v>57</v>
      </c>
      <c r="K32" s="115">
        <v>0</v>
      </c>
      <c r="L32" s="115">
        <v>69</v>
      </c>
      <c r="M32" s="116">
        <v>-81.151929999999993</v>
      </c>
      <c r="N32" s="116">
        <v>29.028500000000001</v>
      </c>
      <c r="O32" s="115" t="s">
        <v>58</v>
      </c>
      <c r="P32" s="115" t="s">
        <v>59</v>
      </c>
      <c r="Q32" s="115" t="s">
        <v>79</v>
      </c>
      <c r="R32" s="116">
        <v>25.73</v>
      </c>
      <c r="S32" s="116">
        <v>19.104467402400001</v>
      </c>
      <c r="T32" s="115" t="s">
        <v>61</v>
      </c>
      <c r="U32" s="114"/>
      <c r="V32" s="114"/>
      <c r="W32" s="114"/>
      <c r="X32" s="114"/>
      <c r="Y32" s="114"/>
      <c r="Z32" s="115" t="s">
        <v>62</v>
      </c>
      <c r="AA32" s="115" t="s">
        <v>63</v>
      </c>
      <c r="AB32" s="115" t="s">
        <v>64</v>
      </c>
      <c r="AC32" s="115" t="s">
        <v>80</v>
      </c>
      <c r="AD32" s="115" t="s">
        <v>66</v>
      </c>
      <c r="AE32" s="115" t="s">
        <v>67</v>
      </c>
      <c r="AF32" s="115">
        <v>129602</v>
      </c>
      <c r="AG32" s="115" t="s">
        <v>68</v>
      </c>
      <c r="AH32" s="115">
        <v>1</v>
      </c>
      <c r="AI32" s="115" t="s">
        <v>70</v>
      </c>
      <c r="AJ32" s="115">
        <v>13</v>
      </c>
      <c r="AK32" s="115">
        <v>6210</v>
      </c>
      <c r="AL32" s="115">
        <v>6210</v>
      </c>
      <c r="AM32" s="115">
        <v>113</v>
      </c>
      <c r="AN32" s="116">
        <v>0.96257241258399995</v>
      </c>
      <c r="AO32" s="117">
        <v>0.999</v>
      </c>
      <c r="AP32" s="214">
        <f t="shared" si="0"/>
        <v>0.96160984017141593</v>
      </c>
      <c r="AQ32" s="118">
        <v>2.6718839999999999</v>
      </c>
      <c r="AR32" s="119">
        <v>8.8819999999999996E-2</v>
      </c>
      <c r="AS32" s="214">
        <f t="shared" si="1"/>
        <v>2.5693099461965634</v>
      </c>
      <c r="AT32" s="214">
        <f t="shared" si="2"/>
        <v>8.5410186004025154E-2</v>
      </c>
      <c r="AU32" s="117">
        <v>0.873</v>
      </c>
      <c r="AV32" s="117">
        <v>0.76949999999999996</v>
      </c>
      <c r="AW32" s="214">
        <f t="shared" si="3"/>
        <v>2.2430075830295997</v>
      </c>
      <c r="AX32" s="214">
        <f t="shared" si="4"/>
        <v>6.572313813009735E-2</v>
      </c>
    </row>
    <row r="33" spans="1:50">
      <c r="A33" s="115">
        <v>4</v>
      </c>
      <c r="B33" s="115" t="s">
        <v>50</v>
      </c>
      <c r="C33" s="115" t="s">
        <v>78</v>
      </c>
      <c r="D33" s="115" t="s">
        <v>52</v>
      </c>
      <c r="E33" s="115" t="s">
        <v>53</v>
      </c>
      <c r="F33" s="115" t="s">
        <v>54</v>
      </c>
      <c r="G33" s="115" t="s">
        <v>55</v>
      </c>
      <c r="H33" s="114"/>
      <c r="I33" s="115" t="s">
        <v>56</v>
      </c>
      <c r="J33" s="115" t="s">
        <v>57</v>
      </c>
      <c r="K33" s="115">
        <v>0</v>
      </c>
      <c r="L33" s="115">
        <v>69</v>
      </c>
      <c r="M33" s="116">
        <v>-81.151929999999993</v>
      </c>
      <c r="N33" s="116">
        <v>29.028500000000001</v>
      </c>
      <c r="O33" s="115" t="s">
        <v>58</v>
      </c>
      <c r="P33" s="115" t="s">
        <v>59</v>
      </c>
      <c r="Q33" s="115" t="s">
        <v>79</v>
      </c>
      <c r="R33" s="116">
        <v>25.73</v>
      </c>
      <c r="S33" s="116">
        <v>19.104467402400001</v>
      </c>
      <c r="T33" s="115" t="s">
        <v>61</v>
      </c>
      <c r="U33" s="114"/>
      <c r="V33" s="114"/>
      <c r="W33" s="114"/>
      <c r="X33" s="114"/>
      <c r="Y33" s="114"/>
      <c r="Z33" s="115" t="s">
        <v>62</v>
      </c>
      <c r="AA33" s="115" t="s">
        <v>63</v>
      </c>
      <c r="AB33" s="115" t="s">
        <v>64</v>
      </c>
      <c r="AC33" s="115" t="s">
        <v>80</v>
      </c>
      <c r="AD33" s="115" t="s">
        <v>66</v>
      </c>
      <c r="AE33" s="115" t="s">
        <v>67</v>
      </c>
      <c r="AF33" s="115">
        <v>129961</v>
      </c>
      <c r="AG33" s="115" t="s">
        <v>68</v>
      </c>
      <c r="AH33" s="115">
        <v>1</v>
      </c>
      <c r="AI33" s="115" t="s">
        <v>70</v>
      </c>
      <c r="AJ33" s="115">
        <v>13</v>
      </c>
      <c r="AK33" s="115">
        <v>6410</v>
      </c>
      <c r="AL33" s="115">
        <v>6410</v>
      </c>
      <c r="AM33" s="115">
        <v>113</v>
      </c>
      <c r="AN33" s="116">
        <v>0.113889541478</v>
      </c>
      <c r="AO33" s="117">
        <v>0.999</v>
      </c>
      <c r="AP33" s="214">
        <f t="shared" si="0"/>
        <v>0.113775651936522</v>
      </c>
      <c r="AQ33" s="118">
        <v>2.6718839999999999</v>
      </c>
      <c r="AR33" s="119">
        <v>8.8819999999999996E-2</v>
      </c>
      <c r="AS33" s="214">
        <f t="shared" si="1"/>
        <v>0.30399534399876216</v>
      </c>
      <c r="AT33" s="214">
        <f t="shared" si="2"/>
        <v>1.0105553405001884E-2</v>
      </c>
      <c r="AU33" s="117">
        <v>0.873</v>
      </c>
      <c r="AV33" s="117">
        <v>0.76949999999999996</v>
      </c>
      <c r="AW33" s="214">
        <f t="shared" si="3"/>
        <v>0.26538793531091937</v>
      </c>
      <c r="AX33" s="214">
        <f t="shared" si="4"/>
        <v>7.7762233451489499E-3</v>
      </c>
    </row>
    <row r="34" spans="1:50">
      <c r="A34" s="115">
        <v>4</v>
      </c>
      <c r="B34" s="115" t="s">
        <v>50</v>
      </c>
      <c r="C34" s="115" t="s">
        <v>78</v>
      </c>
      <c r="D34" s="115" t="s">
        <v>52</v>
      </c>
      <c r="E34" s="115" t="s">
        <v>53</v>
      </c>
      <c r="F34" s="115" t="s">
        <v>54</v>
      </c>
      <c r="G34" s="115" t="s">
        <v>55</v>
      </c>
      <c r="H34" s="114"/>
      <c r="I34" s="115" t="s">
        <v>56</v>
      </c>
      <c r="J34" s="115" t="s">
        <v>57</v>
      </c>
      <c r="K34" s="115">
        <v>0</v>
      </c>
      <c r="L34" s="115">
        <v>69</v>
      </c>
      <c r="M34" s="116">
        <v>-81.151929999999993</v>
      </c>
      <c r="N34" s="116">
        <v>29.028500000000001</v>
      </c>
      <c r="O34" s="115" t="s">
        <v>58</v>
      </c>
      <c r="P34" s="115" t="s">
        <v>59</v>
      </c>
      <c r="Q34" s="115" t="s">
        <v>79</v>
      </c>
      <c r="R34" s="116">
        <v>25.73</v>
      </c>
      <c r="S34" s="116">
        <v>19.104467402400001</v>
      </c>
      <c r="T34" s="115" t="s">
        <v>61</v>
      </c>
      <c r="U34" s="114"/>
      <c r="V34" s="114"/>
      <c r="W34" s="114"/>
      <c r="X34" s="114"/>
      <c r="Y34" s="114"/>
      <c r="Z34" s="115" t="s">
        <v>62</v>
      </c>
      <c r="AA34" s="115" t="s">
        <v>63</v>
      </c>
      <c r="AB34" s="115" t="s">
        <v>64</v>
      </c>
      <c r="AC34" s="115" t="s">
        <v>80</v>
      </c>
      <c r="AD34" s="115" t="s">
        <v>66</v>
      </c>
      <c r="AE34" s="115" t="s">
        <v>67</v>
      </c>
      <c r="AF34" s="115">
        <v>129812</v>
      </c>
      <c r="AG34" s="115" t="s">
        <v>68</v>
      </c>
      <c r="AH34" s="115">
        <v>1</v>
      </c>
      <c r="AI34" s="115" t="s">
        <v>70</v>
      </c>
      <c r="AJ34" s="115">
        <v>13</v>
      </c>
      <c r="AK34" s="115">
        <v>6410</v>
      </c>
      <c r="AL34" s="115">
        <v>6410</v>
      </c>
      <c r="AM34" s="115">
        <v>113</v>
      </c>
      <c r="AN34" s="116">
        <v>0.14572804513099999</v>
      </c>
      <c r="AO34" s="117">
        <v>0.999</v>
      </c>
      <c r="AP34" s="214">
        <f t="shared" si="0"/>
        <v>0.145582317085869</v>
      </c>
      <c r="AQ34" s="118">
        <v>2.6718839999999999</v>
      </c>
      <c r="AR34" s="119">
        <v>8.8819999999999996E-2</v>
      </c>
      <c r="AS34" s="214">
        <f t="shared" si="1"/>
        <v>0.38897906370466001</v>
      </c>
      <c r="AT34" s="214">
        <f t="shared" si="2"/>
        <v>1.2930621403566883E-2</v>
      </c>
      <c r="AU34" s="117">
        <v>0.873</v>
      </c>
      <c r="AV34" s="117">
        <v>0.76949999999999996</v>
      </c>
      <c r="AW34" s="214">
        <f t="shared" si="3"/>
        <v>0.33957872261416822</v>
      </c>
      <c r="AX34" s="214">
        <f t="shared" si="4"/>
        <v>9.9501131700447162E-3</v>
      </c>
    </row>
    <row r="35" spans="1:50">
      <c r="A35" s="115">
        <v>4</v>
      </c>
      <c r="B35" s="115" t="s">
        <v>50</v>
      </c>
      <c r="C35" s="115" t="s">
        <v>78</v>
      </c>
      <c r="D35" s="115" t="s">
        <v>52</v>
      </c>
      <c r="E35" s="115" t="s">
        <v>53</v>
      </c>
      <c r="F35" s="115" t="s">
        <v>54</v>
      </c>
      <c r="G35" s="115" t="s">
        <v>55</v>
      </c>
      <c r="H35" s="114"/>
      <c r="I35" s="115" t="s">
        <v>56</v>
      </c>
      <c r="J35" s="115" t="s">
        <v>57</v>
      </c>
      <c r="K35" s="115">
        <v>0</v>
      </c>
      <c r="L35" s="115">
        <v>69</v>
      </c>
      <c r="M35" s="116">
        <v>-81.151929999999993</v>
      </c>
      <c r="N35" s="116">
        <v>29.028500000000001</v>
      </c>
      <c r="O35" s="115" t="s">
        <v>58</v>
      </c>
      <c r="P35" s="115" t="s">
        <v>59</v>
      </c>
      <c r="Q35" s="115" t="s">
        <v>79</v>
      </c>
      <c r="R35" s="116">
        <v>25.73</v>
      </c>
      <c r="S35" s="116">
        <v>19.104467402400001</v>
      </c>
      <c r="T35" s="115" t="s">
        <v>61</v>
      </c>
      <c r="U35" s="114"/>
      <c r="V35" s="114"/>
      <c r="W35" s="114"/>
      <c r="X35" s="114"/>
      <c r="Y35" s="114"/>
      <c r="Z35" s="115" t="s">
        <v>62</v>
      </c>
      <c r="AA35" s="115" t="s">
        <v>63</v>
      </c>
      <c r="AB35" s="115" t="s">
        <v>64</v>
      </c>
      <c r="AC35" s="115" t="s">
        <v>80</v>
      </c>
      <c r="AD35" s="115" t="s">
        <v>66</v>
      </c>
      <c r="AE35" s="115" t="s">
        <v>67</v>
      </c>
      <c r="AF35" s="115">
        <v>129602</v>
      </c>
      <c r="AG35" s="115" t="s">
        <v>68</v>
      </c>
      <c r="AH35" s="115">
        <v>1</v>
      </c>
      <c r="AI35" s="115" t="s">
        <v>70</v>
      </c>
      <c r="AJ35" s="115">
        <v>13</v>
      </c>
      <c r="AK35" s="115">
        <v>6210</v>
      </c>
      <c r="AL35" s="115">
        <v>6210</v>
      </c>
      <c r="AM35" s="115">
        <v>113</v>
      </c>
      <c r="AN35" s="116">
        <v>6.4600255906200003E-3</v>
      </c>
      <c r="AO35" s="117">
        <v>0.999</v>
      </c>
      <c r="AP35" s="214">
        <f t="shared" si="0"/>
        <v>6.4535655650293806E-3</v>
      </c>
      <c r="AQ35" s="118">
        <v>2.6718839999999999</v>
      </c>
      <c r="AR35" s="119">
        <v>8.8819999999999996E-2</v>
      </c>
      <c r="AS35" s="214">
        <f t="shared" si="1"/>
        <v>1.724317857615296E-2</v>
      </c>
      <c r="AT35" s="214">
        <f t="shared" si="2"/>
        <v>5.7320569348590956E-4</v>
      </c>
      <c r="AU35" s="117">
        <v>0.873</v>
      </c>
      <c r="AV35" s="117">
        <v>0.76949999999999996</v>
      </c>
      <c r="AW35" s="214">
        <f t="shared" si="3"/>
        <v>1.5053294896981534E-2</v>
      </c>
      <c r="AX35" s="214">
        <f t="shared" si="4"/>
        <v>4.4108178113740738E-4</v>
      </c>
    </row>
    <row r="36" spans="1:50">
      <c r="A36" s="115">
        <v>4</v>
      </c>
      <c r="B36" s="115" t="s">
        <v>50</v>
      </c>
      <c r="C36" s="115" t="s">
        <v>78</v>
      </c>
      <c r="D36" s="115" t="s">
        <v>52</v>
      </c>
      <c r="E36" s="115" t="s">
        <v>53</v>
      </c>
      <c r="F36" s="115" t="s">
        <v>54</v>
      </c>
      <c r="G36" s="115" t="s">
        <v>55</v>
      </c>
      <c r="H36" s="114"/>
      <c r="I36" s="115" t="s">
        <v>56</v>
      </c>
      <c r="J36" s="115" t="s">
        <v>57</v>
      </c>
      <c r="K36" s="115">
        <v>0</v>
      </c>
      <c r="L36" s="115">
        <v>69</v>
      </c>
      <c r="M36" s="116">
        <v>-81.151929999999993</v>
      </c>
      <c r="N36" s="116">
        <v>29.028500000000001</v>
      </c>
      <c r="O36" s="115" t="s">
        <v>58</v>
      </c>
      <c r="P36" s="115" t="s">
        <v>59</v>
      </c>
      <c r="Q36" s="115" t="s">
        <v>79</v>
      </c>
      <c r="R36" s="116">
        <v>25.73</v>
      </c>
      <c r="S36" s="116">
        <v>19.104467402400001</v>
      </c>
      <c r="T36" s="115" t="s">
        <v>61</v>
      </c>
      <c r="U36" s="114"/>
      <c r="V36" s="114"/>
      <c r="W36" s="114"/>
      <c r="X36" s="114"/>
      <c r="Y36" s="114"/>
      <c r="Z36" s="115" t="s">
        <v>62</v>
      </c>
      <c r="AA36" s="115" t="s">
        <v>63</v>
      </c>
      <c r="AB36" s="115" t="s">
        <v>64</v>
      </c>
      <c r="AC36" s="115" t="s">
        <v>80</v>
      </c>
      <c r="AD36" s="115" t="s">
        <v>66</v>
      </c>
      <c r="AE36" s="115" t="s">
        <v>67</v>
      </c>
      <c r="AF36" s="115">
        <v>129602</v>
      </c>
      <c r="AG36" s="115" t="s">
        <v>68</v>
      </c>
      <c r="AH36" s="115">
        <v>1</v>
      </c>
      <c r="AI36" s="115" t="s">
        <v>70</v>
      </c>
      <c r="AJ36" s="115">
        <v>13</v>
      </c>
      <c r="AK36" s="115">
        <v>6210</v>
      </c>
      <c r="AL36" s="115">
        <v>6210</v>
      </c>
      <c r="AM36" s="115">
        <v>113</v>
      </c>
      <c r="AN36" s="116">
        <v>1.4770740946399999E-2</v>
      </c>
      <c r="AO36" s="117">
        <v>0.999</v>
      </c>
      <c r="AP36" s="214">
        <f t="shared" si="0"/>
        <v>1.4755970205453599E-2</v>
      </c>
      <c r="AQ36" s="118">
        <v>2.6718839999999999</v>
      </c>
      <c r="AR36" s="119">
        <v>8.8819999999999996E-2</v>
      </c>
      <c r="AS36" s="214">
        <f t="shared" si="1"/>
        <v>3.942624069642818E-2</v>
      </c>
      <c r="AT36" s="214">
        <f t="shared" si="2"/>
        <v>1.3106252736483886E-3</v>
      </c>
      <c r="AU36" s="117">
        <v>0.873</v>
      </c>
      <c r="AV36" s="117">
        <v>0.76949999999999996</v>
      </c>
      <c r="AW36" s="214">
        <f t="shared" si="3"/>
        <v>3.4419108127981803E-2</v>
      </c>
      <c r="AX36" s="214">
        <f t="shared" si="4"/>
        <v>1.008526148072435E-3</v>
      </c>
    </row>
    <row r="37" spans="1:50">
      <c r="A37" s="115">
        <v>4</v>
      </c>
      <c r="B37" s="115" t="s">
        <v>50</v>
      </c>
      <c r="C37" s="115" t="s">
        <v>78</v>
      </c>
      <c r="D37" s="115" t="s">
        <v>52</v>
      </c>
      <c r="E37" s="115" t="s">
        <v>53</v>
      </c>
      <c r="F37" s="115" t="s">
        <v>54</v>
      </c>
      <c r="G37" s="115" t="s">
        <v>55</v>
      </c>
      <c r="H37" s="114"/>
      <c r="I37" s="115" t="s">
        <v>56</v>
      </c>
      <c r="J37" s="115" t="s">
        <v>57</v>
      </c>
      <c r="K37" s="115">
        <v>0</v>
      </c>
      <c r="L37" s="115">
        <v>69</v>
      </c>
      <c r="M37" s="116">
        <v>-81.151929999999993</v>
      </c>
      <c r="N37" s="116">
        <v>29.028500000000001</v>
      </c>
      <c r="O37" s="115" t="s">
        <v>58</v>
      </c>
      <c r="P37" s="115" t="s">
        <v>59</v>
      </c>
      <c r="Q37" s="115" t="s">
        <v>79</v>
      </c>
      <c r="R37" s="116">
        <v>25.73</v>
      </c>
      <c r="S37" s="116">
        <v>19.104467402400001</v>
      </c>
      <c r="T37" s="115" t="s">
        <v>61</v>
      </c>
      <c r="U37" s="114"/>
      <c r="V37" s="114"/>
      <c r="W37" s="114"/>
      <c r="X37" s="114"/>
      <c r="Y37" s="114"/>
      <c r="Z37" s="115" t="s">
        <v>62</v>
      </c>
      <c r="AA37" s="115" t="s">
        <v>63</v>
      </c>
      <c r="AB37" s="115" t="s">
        <v>64</v>
      </c>
      <c r="AC37" s="115" t="s">
        <v>80</v>
      </c>
      <c r="AD37" s="115" t="s">
        <v>66</v>
      </c>
      <c r="AE37" s="115" t="s">
        <v>67</v>
      </c>
      <c r="AF37" s="115">
        <v>129812</v>
      </c>
      <c r="AG37" s="115" t="s">
        <v>68</v>
      </c>
      <c r="AH37" s="115">
        <v>1</v>
      </c>
      <c r="AI37" s="115" t="s">
        <v>70</v>
      </c>
      <c r="AJ37" s="115">
        <v>13</v>
      </c>
      <c r="AK37" s="115">
        <v>6410</v>
      </c>
      <c r="AL37" s="115">
        <v>6410</v>
      </c>
      <c r="AM37" s="115">
        <v>113</v>
      </c>
      <c r="AN37" s="116">
        <v>3.7477548716699997E-2</v>
      </c>
      <c r="AO37" s="117">
        <v>0.999</v>
      </c>
      <c r="AP37" s="214">
        <f t="shared" si="0"/>
        <v>3.7440071167983299E-2</v>
      </c>
      <c r="AQ37" s="118">
        <v>2.6718839999999999</v>
      </c>
      <c r="AR37" s="119">
        <v>8.8819999999999996E-2</v>
      </c>
      <c r="AS37" s="214">
        <f t="shared" si="1"/>
        <v>0.10003552711259589</v>
      </c>
      <c r="AT37" s="214">
        <f t="shared" si="2"/>
        <v>3.3254271211402764E-3</v>
      </c>
      <c r="AU37" s="117">
        <v>0.873</v>
      </c>
      <c r="AV37" s="117">
        <v>0.76949999999999996</v>
      </c>
      <c r="AW37" s="214">
        <f t="shared" si="3"/>
        <v>8.7331015169296214E-2</v>
      </c>
      <c r="AX37" s="214">
        <f t="shared" si="4"/>
        <v>2.5589161697174424E-3</v>
      </c>
    </row>
    <row r="38" spans="1:50">
      <c r="A38" s="115">
        <v>4</v>
      </c>
      <c r="B38" s="115" t="s">
        <v>50</v>
      </c>
      <c r="C38" s="115" t="s">
        <v>78</v>
      </c>
      <c r="D38" s="115" t="s">
        <v>52</v>
      </c>
      <c r="E38" s="115" t="s">
        <v>53</v>
      </c>
      <c r="F38" s="115" t="s">
        <v>54</v>
      </c>
      <c r="G38" s="115" t="s">
        <v>55</v>
      </c>
      <c r="H38" s="114"/>
      <c r="I38" s="115" t="s">
        <v>56</v>
      </c>
      <c r="J38" s="115" t="s">
        <v>57</v>
      </c>
      <c r="K38" s="115">
        <v>0</v>
      </c>
      <c r="L38" s="115">
        <v>69</v>
      </c>
      <c r="M38" s="116">
        <v>-81.151929999999993</v>
      </c>
      <c r="N38" s="116">
        <v>29.028500000000001</v>
      </c>
      <c r="O38" s="115" t="s">
        <v>58</v>
      </c>
      <c r="P38" s="115" t="s">
        <v>59</v>
      </c>
      <c r="Q38" s="115" t="s">
        <v>79</v>
      </c>
      <c r="R38" s="116">
        <v>25.73</v>
      </c>
      <c r="S38" s="116">
        <v>19.104467402400001</v>
      </c>
      <c r="T38" s="115" t="s">
        <v>61</v>
      </c>
      <c r="U38" s="114"/>
      <c r="V38" s="114"/>
      <c r="W38" s="114"/>
      <c r="X38" s="114"/>
      <c r="Y38" s="114"/>
      <c r="Z38" s="115" t="s">
        <v>62</v>
      </c>
      <c r="AA38" s="115" t="s">
        <v>63</v>
      </c>
      <c r="AB38" s="115" t="s">
        <v>64</v>
      </c>
      <c r="AC38" s="115" t="s">
        <v>80</v>
      </c>
      <c r="AD38" s="115" t="s">
        <v>66</v>
      </c>
      <c r="AE38" s="115" t="s">
        <v>67</v>
      </c>
      <c r="AF38" s="115">
        <v>129590</v>
      </c>
      <c r="AG38" s="115" t="s">
        <v>68</v>
      </c>
      <c r="AH38" s="115">
        <v>1</v>
      </c>
      <c r="AI38" s="115" t="s">
        <v>69</v>
      </c>
      <c r="AJ38" s="115">
        <v>11</v>
      </c>
      <c r="AK38" s="115">
        <v>4110</v>
      </c>
      <c r="AL38" s="115">
        <v>4110</v>
      </c>
      <c r="AM38" s="115">
        <v>111</v>
      </c>
      <c r="AN38" s="116">
        <v>2.27200233227</v>
      </c>
      <c r="AO38" s="117">
        <v>1</v>
      </c>
      <c r="AP38" s="214">
        <f t="shared" si="0"/>
        <v>2.27200233227</v>
      </c>
      <c r="AQ38" s="118">
        <v>4.2217599999999997</v>
      </c>
      <c r="AR38" s="119">
        <v>0.14412</v>
      </c>
      <c r="AS38" s="214">
        <f t="shared" si="1"/>
        <v>9.5918485662841952</v>
      </c>
      <c r="AT38" s="214">
        <f t="shared" si="2"/>
        <v>0.32744097612675238</v>
      </c>
      <c r="AU38" s="117">
        <v>0.873</v>
      </c>
      <c r="AV38" s="117">
        <v>0.76949999999999996</v>
      </c>
      <c r="AW38" s="214">
        <f t="shared" si="3"/>
        <v>8.3736837983661019</v>
      </c>
      <c r="AX38" s="214">
        <f t="shared" si="4"/>
        <v>0.25196583112953597</v>
      </c>
    </row>
    <row r="39" spans="1:50">
      <c r="AN39" s="110">
        <f>SUM(AN2:AN38)</f>
        <v>18.79233260521741</v>
      </c>
      <c r="AP39" s="214">
        <f>SUM(AP2:AP38)</f>
        <v>18.786727619723727</v>
      </c>
      <c r="AW39" s="214">
        <f>SUM(AW2:AW38)</f>
        <v>61.884277984367088</v>
      </c>
      <c r="AX39" s="214">
        <f>SUM(AX2:AX38)</f>
        <v>1.8534940850258774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X15"/>
  <sheetViews>
    <sheetView topLeftCell="AC1" workbookViewId="0">
      <selection activeCell="AW15" sqref="AW15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0.14062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2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10.5703125" bestFit="1" customWidth="1"/>
    <col min="43" max="43" width="11.42578125" bestFit="1" customWidth="1"/>
    <col min="44" max="44" width="11.140625" bestFit="1" customWidth="1"/>
    <col min="45" max="45" width="11.5703125" bestFit="1" customWidth="1"/>
    <col min="46" max="46" width="10.5703125" bestFit="1" customWidth="1"/>
    <col min="47" max="47" width="10.85546875" bestFit="1" customWidth="1"/>
    <col min="48" max="48" width="10.5703125" bestFit="1" customWidth="1"/>
    <col min="49" max="49" width="11.5703125" bestFit="1" customWidth="1"/>
    <col min="50" max="50" width="10.5703125" bestFit="1" customWidth="1"/>
  </cols>
  <sheetData>
    <row r="1" spans="1:50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2" t="s">
        <v>12</v>
      </c>
      <c r="N1" s="22" t="s">
        <v>13</v>
      </c>
      <c r="O1" s="21" t="s">
        <v>14</v>
      </c>
      <c r="P1" s="21" t="s">
        <v>15</v>
      </c>
      <c r="Q1" s="21" t="s">
        <v>16</v>
      </c>
      <c r="R1" s="22" t="s">
        <v>17</v>
      </c>
      <c r="S1" s="22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1" t="s">
        <v>23</v>
      </c>
      <c r="Y1" s="21" t="s">
        <v>24</v>
      </c>
      <c r="Z1" s="21" t="s">
        <v>25</v>
      </c>
      <c r="AA1" s="21" t="s">
        <v>26</v>
      </c>
      <c r="AB1" s="21" t="s">
        <v>27</v>
      </c>
      <c r="AC1" s="21" t="s">
        <v>28</v>
      </c>
      <c r="AD1" s="21" t="s">
        <v>29</v>
      </c>
      <c r="AE1" s="21" t="s">
        <v>30</v>
      </c>
      <c r="AF1" s="21" t="s">
        <v>31</v>
      </c>
      <c r="AG1" s="21" t="s">
        <v>32</v>
      </c>
      <c r="AH1" s="21" t="s">
        <v>33</v>
      </c>
      <c r="AI1" s="21" t="s">
        <v>34</v>
      </c>
      <c r="AJ1" s="21" t="s">
        <v>35</v>
      </c>
      <c r="AK1" s="21" t="s">
        <v>36</v>
      </c>
      <c r="AL1" s="21" t="s">
        <v>37</v>
      </c>
      <c r="AM1" s="21" t="s">
        <v>38</v>
      </c>
      <c r="AN1" s="22" t="s">
        <v>49</v>
      </c>
      <c r="AO1" s="23" t="s">
        <v>39</v>
      </c>
      <c r="AP1" s="24" t="s">
        <v>40</v>
      </c>
      <c r="AQ1" s="24" t="s">
        <v>41</v>
      </c>
      <c r="AR1" s="25" t="s">
        <v>42</v>
      </c>
      <c r="AS1" s="24" t="s">
        <v>43</v>
      </c>
      <c r="AT1" s="24" t="s">
        <v>44</v>
      </c>
      <c r="AU1" s="23" t="s">
        <v>45</v>
      </c>
      <c r="AV1" s="23" t="s">
        <v>46</v>
      </c>
      <c r="AW1" s="24" t="s">
        <v>47</v>
      </c>
      <c r="AX1" s="24" t="s">
        <v>48</v>
      </c>
    </row>
    <row r="2" spans="1:50">
      <c r="A2" s="121">
        <v>5</v>
      </c>
      <c r="B2" s="121" t="s">
        <v>50</v>
      </c>
      <c r="C2" s="121" t="s">
        <v>85</v>
      </c>
      <c r="D2" s="121" t="s">
        <v>52</v>
      </c>
      <c r="E2" s="121" t="s">
        <v>53</v>
      </c>
      <c r="F2" s="121" t="s">
        <v>54</v>
      </c>
      <c r="G2" s="121" t="s">
        <v>55</v>
      </c>
      <c r="H2" s="120"/>
      <c r="I2" s="121" t="s">
        <v>56</v>
      </c>
      <c r="J2" s="121" t="s">
        <v>57</v>
      </c>
      <c r="K2" s="121">
        <v>0</v>
      </c>
      <c r="L2" s="121">
        <v>53</v>
      </c>
      <c r="M2" s="122">
        <v>-81.10463</v>
      </c>
      <c r="N2" s="122">
        <v>29.01707</v>
      </c>
      <c r="O2" s="121" t="s">
        <v>58</v>
      </c>
      <c r="P2" s="121" t="s">
        <v>59</v>
      </c>
      <c r="Q2" s="121" t="s">
        <v>86</v>
      </c>
      <c r="R2" s="122">
        <v>18.170000000000002</v>
      </c>
      <c r="S2" s="122">
        <v>18.170000000000002</v>
      </c>
      <c r="T2" s="121" t="s">
        <v>61</v>
      </c>
      <c r="U2" s="120"/>
      <c r="V2" s="120"/>
      <c r="W2" s="120"/>
      <c r="X2" s="120"/>
      <c r="Y2" s="120"/>
      <c r="Z2" s="121" t="s">
        <v>62</v>
      </c>
      <c r="AA2" s="121" t="s">
        <v>63</v>
      </c>
      <c r="AB2" s="121" t="s">
        <v>64</v>
      </c>
      <c r="AC2" s="121" t="s">
        <v>87</v>
      </c>
      <c r="AD2" s="121" t="s">
        <v>88</v>
      </c>
      <c r="AE2" s="121" t="s">
        <v>67</v>
      </c>
      <c r="AF2" s="121">
        <v>130067</v>
      </c>
      <c r="AG2" s="121" t="s">
        <v>89</v>
      </c>
      <c r="AH2" s="121">
        <v>2</v>
      </c>
      <c r="AI2" s="121" t="s">
        <v>90</v>
      </c>
      <c r="AJ2" s="121">
        <v>7</v>
      </c>
      <c r="AK2" s="121">
        <v>2110</v>
      </c>
      <c r="AL2" s="121">
        <v>2110</v>
      </c>
      <c r="AM2" s="121">
        <v>127</v>
      </c>
      <c r="AN2" s="122">
        <v>2.5767588591299999</v>
      </c>
      <c r="AO2" s="123">
        <v>1</v>
      </c>
      <c r="AP2" s="124">
        <f>AN2*AO2</f>
        <v>2.5767588591299999</v>
      </c>
      <c r="AQ2" s="124">
        <v>6.7567469999999998</v>
      </c>
      <c r="AR2" s="125">
        <v>2.20899</v>
      </c>
      <c r="AS2" s="124">
        <f>AP2*AQ2</f>
        <v>17.410507691150048</v>
      </c>
      <c r="AT2" s="124">
        <f>AP2*AR2</f>
        <v>5.6920345522295781</v>
      </c>
      <c r="AU2" s="123">
        <v>0.68879999999999997</v>
      </c>
      <c r="AV2" s="123">
        <v>0.78210000000000002</v>
      </c>
      <c r="AW2" s="124">
        <f>AS2*AU2</f>
        <v>11.992357697664152</v>
      </c>
      <c r="AX2" s="124">
        <f>AT2*AV2</f>
        <v>4.4517402232987529</v>
      </c>
    </row>
    <row r="3" spans="1:50">
      <c r="A3" s="121">
        <v>5</v>
      </c>
      <c r="B3" s="121" t="s">
        <v>50</v>
      </c>
      <c r="C3" s="121" t="s">
        <v>85</v>
      </c>
      <c r="D3" s="121" t="s">
        <v>52</v>
      </c>
      <c r="E3" s="121" t="s">
        <v>53</v>
      </c>
      <c r="F3" s="121" t="s">
        <v>54</v>
      </c>
      <c r="G3" s="121" t="s">
        <v>55</v>
      </c>
      <c r="H3" s="120"/>
      <c r="I3" s="121" t="s">
        <v>56</v>
      </c>
      <c r="J3" s="121" t="s">
        <v>57</v>
      </c>
      <c r="K3" s="121">
        <v>0</v>
      </c>
      <c r="L3" s="121">
        <v>53</v>
      </c>
      <c r="M3" s="122">
        <v>-81.10463</v>
      </c>
      <c r="N3" s="122">
        <v>29.01707</v>
      </c>
      <c r="O3" s="121" t="s">
        <v>58</v>
      </c>
      <c r="P3" s="121" t="s">
        <v>59</v>
      </c>
      <c r="Q3" s="121" t="s">
        <v>86</v>
      </c>
      <c r="R3" s="122">
        <v>18.170000000000002</v>
      </c>
      <c r="S3" s="122">
        <v>18.170000000000002</v>
      </c>
      <c r="T3" s="121" t="s">
        <v>61</v>
      </c>
      <c r="U3" s="120"/>
      <c r="V3" s="120"/>
      <c r="W3" s="120"/>
      <c r="X3" s="120"/>
      <c r="Y3" s="120"/>
      <c r="Z3" s="121" t="s">
        <v>62</v>
      </c>
      <c r="AA3" s="121" t="s">
        <v>63</v>
      </c>
      <c r="AB3" s="121" t="s">
        <v>64</v>
      </c>
      <c r="AC3" s="121" t="s">
        <v>87</v>
      </c>
      <c r="AD3" s="121" t="s">
        <v>88</v>
      </c>
      <c r="AE3" s="121" t="s">
        <v>67</v>
      </c>
      <c r="AF3" s="121">
        <v>130387</v>
      </c>
      <c r="AG3" s="121" t="s">
        <v>89</v>
      </c>
      <c r="AH3" s="121">
        <v>2</v>
      </c>
      <c r="AI3" s="121" t="s">
        <v>90</v>
      </c>
      <c r="AJ3" s="121">
        <v>7</v>
      </c>
      <c r="AK3" s="121">
        <v>2120</v>
      </c>
      <c r="AL3" s="121">
        <v>2120</v>
      </c>
      <c r="AM3" s="121">
        <v>127</v>
      </c>
      <c r="AN3" s="122">
        <v>0.29650731812100001</v>
      </c>
      <c r="AO3" s="123">
        <v>1</v>
      </c>
      <c r="AP3" s="214">
        <f t="shared" ref="AP3:AP14" si="0">AN3*AO3</f>
        <v>0.29650731812100001</v>
      </c>
      <c r="AQ3" s="124">
        <v>6.7567469999999998</v>
      </c>
      <c r="AR3" s="125">
        <v>2.20899</v>
      </c>
      <c r="AS3" s="214">
        <f t="shared" ref="AS3:AS14" si="1">AP3*AQ3</f>
        <v>2.0034249321921123</v>
      </c>
      <c r="AT3" s="214">
        <f t="shared" ref="AT3:AT14" si="2">AP3*AR3</f>
        <v>0.65498170065610783</v>
      </c>
      <c r="AU3" s="123">
        <v>0.68879999999999997</v>
      </c>
      <c r="AV3" s="123">
        <v>0.78210000000000002</v>
      </c>
      <c r="AW3" s="214">
        <f t="shared" ref="AW3:AW14" si="3">AS3*AU3</f>
        <v>1.379959093293927</v>
      </c>
      <c r="AX3" s="214">
        <f t="shared" ref="AX3:AX14" si="4">AT3*AV3</f>
        <v>0.51226118808314192</v>
      </c>
    </row>
    <row r="4" spans="1:50">
      <c r="A4" s="121">
        <v>5</v>
      </c>
      <c r="B4" s="121" t="s">
        <v>50</v>
      </c>
      <c r="C4" s="121" t="s">
        <v>85</v>
      </c>
      <c r="D4" s="121" t="s">
        <v>52</v>
      </c>
      <c r="E4" s="121" t="s">
        <v>53</v>
      </c>
      <c r="F4" s="121" t="s">
        <v>54</v>
      </c>
      <c r="G4" s="121" t="s">
        <v>55</v>
      </c>
      <c r="H4" s="120"/>
      <c r="I4" s="121" t="s">
        <v>56</v>
      </c>
      <c r="J4" s="121" t="s">
        <v>57</v>
      </c>
      <c r="K4" s="121">
        <v>0</v>
      </c>
      <c r="L4" s="121">
        <v>53</v>
      </c>
      <c r="M4" s="122">
        <v>-81.10463</v>
      </c>
      <c r="N4" s="122">
        <v>29.01707</v>
      </c>
      <c r="O4" s="121" t="s">
        <v>58</v>
      </c>
      <c r="P4" s="121" t="s">
        <v>59</v>
      </c>
      <c r="Q4" s="121" t="s">
        <v>86</v>
      </c>
      <c r="R4" s="122">
        <v>18.170000000000002</v>
      </c>
      <c r="S4" s="122">
        <v>18.170000000000002</v>
      </c>
      <c r="T4" s="121" t="s">
        <v>61</v>
      </c>
      <c r="U4" s="120"/>
      <c r="V4" s="120"/>
      <c r="W4" s="120"/>
      <c r="X4" s="120"/>
      <c r="Y4" s="120"/>
      <c r="Z4" s="121" t="s">
        <v>62</v>
      </c>
      <c r="AA4" s="121" t="s">
        <v>63</v>
      </c>
      <c r="AB4" s="121" t="s">
        <v>64</v>
      </c>
      <c r="AC4" s="121" t="s">
        <v>87</v>
      </c>
      <c r="AD4" s="121" t="s">
        <v>88</v>
      </c>
      <c r="AE4" s="121" t="s">
        <v>67</v>
      </c>
      <c r="AF4" s="121">
        <v>130387</v>
      </c>
      <c r="AG4" s="121" t="s">
        <v>89</v>
      </c>
      <c r="AH4" s="121">
        <v>2</v>
      </c>
      <c r="AI4" s="121" t="s">
        <v>90</v>
      </c>
      <c r="AJ4" s="121">
        <v>7</v>
      </c>
      <c r="AK4" s="121">
        <v>2120</v>
      </c>
      <c r="AL4" s="121">
        <v>2120</v>
      </c>
      <c r="AM4" s="121">
        <v>127</v>
      </c>
      <c r="AN4" s="122">
        <v>0.86896468894599999</v>
      </c>
      <c r="AO4" s="123">
        <v>1</v>
      </c>
      <c r="AP4" s="214">
        <f t="shared" si="0"/>
        <v>0.86896468894599999</v>
      </c>
      <c r="AQ4" s="124">
        <v>6.7567469999999998</v>
      </c>
      <c r="AR4" s="125">
        <v>2.20899</v>
      </c>
      <c r="AS4" s="214">
        <f t="shared" si="1"/>
        <v>5.8713745551418182</v>
      </c>
      <c r="AT4" s="214">
        <f t="shared" si="2"/>
        <v>1.9195343082348246</v>
      </c>
      <c r="AU4" s="123">
        <v>0.68879999999999997</v>
      </c>
      <c r="AV4" s="123">
        <v>0.78210000000000002</v>
      </c>
      <c r="AW4" s="214">
        <f t="shared" si="3"/>
        <v>4.0442027935816842</v>
      </c>
      <c r="AX4" s="214">
        <f t="shared" si="4"/>
        <v>1.5012677824704563</v>
      </c>
    </row>
    <row r="5" spans="1:50">
      <c r="A5" s="121">
        <v>5</v>
      </c>
      <c r="B5" s="121" t="s">
        <v>50</v>
      </c>
      <c r="C5" s="121" t="s">
        <v>85</v>
      </c>
      <c r="D5" s="121" t="s">
        <v>52</v>
      </c>
      <c r="E5" s="121" t="s">
        <v>53</v>
      </c>
      <c r="F5" s="121" t="s">
        <v>54</v>
      </c>
      <c r="G5" s="121" t="s">
        <v>55</v>
      </c>
      <c r="H5" s="120"/>
      <c r="I5" s="121" t="s">
        <v>56</v>
      </c>
      <c r="J5" s="121" t="s">
        <v>57</v>
      </c>
      <c r="K5" s="121">
        <v>0</v>
      </c>
      <c r="L5" s="121">
        <v>53</v>
      </c>
      <c r="M5" s="122">
        <v>-81.10463</v>
      </c>
      <c r="N5" s="122">
        <v>29.01707</v>
      </c>
      <c r="O5" s="121" t="s">
        <v>58</v>
      </c>
      <c r="P5" s="121" t="s">
        <v>59</v>
      </c>
      <c r="Q5" s="121" t="s">
        <v>86</v>
      </c>
      <c r="R5" s="122">
        <v>18.170000000000002</v>
      </c>
      <c r="S5" s="122">
        <v>18.170000000000002</v>
      </c>
      <c r="T5" s="121" t="s">
        <v>61</v>
      </c>
      <c r="U5" s="120"/>
      <c r="V5" s="120"/>
      <c r="W5" s="120"/>
      <c r="X5" s="120"/>
      <c r="Y5" s="120"/>
      <c r="Z5" s="121" t="s">
        <v>62</v>
      </c>
      <c r="AA5" s="121" t="s">
        <v>63</v>
      </c>
      <c r="AB5" s="121" t="s">
        <v>64</v>
      </c>
      <c r="AC5" s="121" t="s">
        <v>87</v>
      </c>
      <c r="AD5" s="121" t="s">
        <v>88</v>
      </c>
      <c r="AE5" s="121" t="s">
        <v>67</v>
      </c>
      <c r="AF5" s="121">
        <v>131030</v>
      </c>
      <c r="AG5" s="121" t="s">
        <v>89</v>
      </c>
      <c r="AH5" s="121">
        <v>2</v>
      </c>
      <c r="AI5" s="121" t="s">
        <v>91</v>
      </c>
      <c r="AJ5" s="121">
        <v>8</v>
      </c>
      <c r="AK5" s="121">
        <v>2140</v>
      </c>
      <c r="AL5" s="121">
        <v>2140</v>
      </c>
      <c r="AM5" s="121">
        <v>128</v>
      </c>
      <c r="AN5" s="122">
        <v>0.264116277053</v>
      </c>
      <c r="AO5" s="123">
        <v>1</v>
      </c>
      <c r="AP5" s="214">
        <f t="shared" si="0"/>
        <v>0.264116277053</v>
      </c>
      <c r="AQ5" s="124">
        <v>8.6131030000000006</v>
      </c>
      <c r="AR5" s="125">
        <v>2.1458900000000001</v>
      </c>
      <c r="AS5" s="214">
        <f t="shared" si="1"/>
        <v>2.2748606982340256</v>
      </c>
      <c r="AT5" s="214">
        <f t="shared" si="2"/>
        <v>0.56676447776526218</v>
      </c>
      <c r="AU5" s="123">
        <v>0.68879999999999997</v>
      </c>
      <c r="AV5" s="123">
        <v>0.78210000000000002</v>
      </c>
      <c r="AW5" s="214">
        <f t="shared" si="3"/>
        <v>1.5669240489435967</v>
      </c>
      <c r="AX5" s="214">
        <f t="shared" si="4"/>
        <v>0.44326649806021157</v>
      </c>
    </row>
    <row r="6" spans="1:50">
      <c r="A6" s="121">
        <v>5</v>
      </c>
      <c r="B6" s="121" t="s">
        <v>50</v>
      </c>
      <c r="C6" s="121" t="s">
        <v>85</v>
      </c>
      <c r="D6" s="121" t="s">
        <v>52</v>
      </c>
      <c r="E6" s="121" t="s">
        <v>53</v>
      </c>
      <c r="F6" s="121" t="s">
        <v>54</v>
      </c>
      <c r="G6" s="121" t="s">
        <v>55</v>
      </c>
      <c r="H6" s="120"/>
      <c r="I6" s="121" t="s">
        <v>56</v>
      </c>
      <c r="J6" s="121" t="s">
        <v>57</v>
      </c>
      <c r="K6" s="121">
        <v>0</v>
      </c>
      <c r="L6" s="121">
        <v>53</v>
      </c>
      <c r="M6" s="122">
        <v>-81.10463</v>
      </c>
      <c r="N6" s="122">
        <v>29.01707</v>
      </c>
      <c r="O6" s="121" t="s">
        <v>58</v>
      </c>
      <c r="P6" s="121" t="s">
        <v>59</v>
      </c>
      <c r="Q6" s="121" t="s">
        <v>86</v>
      </c>
      <c r="R6" s="122">
        <v>18.170000000000002</v>
      </c>
      <c r="S6" s="122">
        <v>18.170000000000002</v>
      </c>
      <c r="T6" s="121" t="s">
        <v>61</v>
      </c>
      <c r="U6" s="120"/>
      <c r="V6" s="120"/>
      <c r="W6" s="120"/>
      <c r="X6" s="120"/>
      <c r="Y6" s="120"/>
      <c r="Z6" s="121" t="s">
        <v>62</v>
      </c>
      <c r="AA6" s="121" t="s">
        <v>63</v>
      </c>
      <c r="AB6" s="121" t="s">
        <v>64</v>
      </c>
      <c r="AC6" s="121" t="s">
        <v>87</v>
      </c>
      <c r="AD6" s="121" t="s">
        <v>88</v>
      </c>
      <c r="AE6" s="121" t="s">
        <v>67</v>
      </c>
      <c r="AF6" s="121">
        <v>130506</v>
      </c>
      <c r="AG6" s="121" t="s">
        <v>89</v>
      </c>
      <c r="AH6" s="121">
        <v>2</v>
      </c>
      <c r="AI6" s="121" t="s">
        <v>70</v>
      </c>
      <c r="AJ6" s="121">
        <v>13</v>
      </c>
      <c r="AK6" s="121">
        <v>6460</v>
      </c>
      <c r="AL6" s="121">
        <v>6460</v>
      </c>
      <c r="AM6" s="121">
        <v>133</v>
      </c>
      <c r="AN6" s="122">
        <v>4.1483986241199998E-2</v>
      </c>
      <c r="AO6" s="123">
        <v>0.999</v>
      </c>
      <c r="AP6" s="214">
        <f t="shared" si="0"/>
        <v>4.1442502254958796E-2</v>
      </c>
      <c r="AQ6" s="124">
        <v>2.6886009999999998</v>
      </c>
      <c r="AR6" s="125">
        <v>0.25939000000000001</v>
      </c>
      <c r="AS6" s="214">
        <f t="shared" si="1"/>
        <v>0.11142235300518447</v>
      </c>
      <c r="AT6" s="214">
        <f t="shared" si="2"/>
        <v>1.0749770659913763E-2</v>
      </c>
      <c r="AU6" s="123">
        <v>0.68879999999999997</v>
      </c>
      <c r="AV6" s="123">
        <v>0.78210000000000002</v>
      </c>
      <c r="AW6" s="214">
        <f t="shared" si="3"/>
        <v>7.6747716749971051E-2</v>
      </c>
      <c r="AX6" s="214">
        <f t="shared" si="4"/>
        <v>8.4073956331185539E-3</v>
      </c>
    </row>
    <row r="7" spans="1:50">
      <c r="A7" s="121">
        <v>5</v>
      </c>
      <c r="B7" s="121" t="s">
        <v>50</v>
      </c>
      <c r="C7" s="121" t="s">
        <v>85</v>
      </c>
      <c r="D7" s="121" t="s">
        <v>52</v>
      </c>
      <c r="E7" s="121" t="s">
        <v>53</v>
      </c>
      <c r="F7" s="121" t="s">
        <v>54</v>
      </c>
      <c r="G7" s="121" t="s">
        <v>55</v>
      </c>
      <c r="H7" s="120"/>
      <c r="I7" s="121" t="s">
        <v>56</v>
      </c>
      <c r="J7" s="121" t="s">
        <v>57</v>
      </c>
      <c r="K7" s="121">
        <v>0</v>
      </c>
      <c r="L7" s="121">
        <v>53</v>
      </c>
      <c r="M7" s="122">
        <v>-81.10463</v>
      </c>
      <c r="N7" s="122">
        <v>29.01707</v>
      </c>
      <c r="O7" s="121" t="s">
        <v>58</v>
      </c>
      <c r="P7" s="121" t="s">
        <v>59</v>
      </c>
      <c r="Q7" s="121" t="s">
        <v>86</v>
      </c>
      <c r="R7" s="122">
        <v>18.170000000000002</v>
      </c>
      <c r="S7" s="122">
        <v>18.170000000000002</v>
      </c>
      <c r="T7" s="121" t="s">
        <v>61</v>
      </c>
      <c r="U7" s="120"/>
      <c r="V7" s="120"/>
      <c r="W7" s="120"/>
      <c r="X7" s="120"/>
      <c r="Y7" s="120"/>
      <c r="Z7" s="121" t="s">
        <v>62</v>
      </c>
      <c r="AA7" s="121" t="s">
        <v>63</v>
      </c>
      <c r="AB7" s="121" t="s">
        <v>64</v>
      </c>
      <c r="AC7" s="121" t="s">
        <v>87</v>
      </c>
      <c r="AD7" s="121" t="s">
        <v>88</v>
      </c>
      <c r="AE7" s="121" t="s">
        <v>67</v>
      </c>
      <c r="AF7" s="121">
        <v>130067</v>
      </c>
      <c r="AG7" s="121" t="s">
        <v>89</v>
      </c>
      <c r="AH7" s="121">
        <v>2</v>
      </c>
      <c r="AI7" s="121" t="s">
        <v>90</v>
      </c>
      <c r="AJ7" s="121">
        <v>7</v>
      </c>
      <c r="AK7" s="121">
        <v>2110</v>
      </c>
      <c r="AL7" s="121">
        <v>2110</v>
      </c>
      <c r="AM7" s="121">
        <v>127</v>
      </c>
      <c r="AN7" s="122">
        <v>0.30907577537699998</v>
      </c>
      <c r="AO7" s="123">
        <v>1</v>
      </c>
      <c r="AP7" s="214">
        <f t="shared" si="0"/>
        <v>0.30907577537699998</v>
      </c>
      <c r="AQ7" s="124">
        <v>6.7567469999999998</v>
      </c>
      <c r="AR7" s="125">
        <v>2.20899</v>
      </c>
      <c r="AS7" s="214">
        <f t="shared" si="1"/>
        <v>2.0883468180512184</v>
      </c>
      <c r="AT7" s="214">
        <f t="shared" si="2"/>
        <v>0.68274529705003917</v>
      </c>
      <c r="AU7" s="123">
        <v>0.68879999999999997</v>
      </c>
      <c r="AV7" s="123">
        <v>0.78210000000000002</v>
      </c>
      <c r="AW7" s="214">
        <f t="shared" si="3"/>
        <v>1.4384532882736791</v>
      </c>
      <c r="AX7" s="214">
        <f t="shared" si="4"/>
        <v>0.53397509682283562</v>
      </c>
    </row>
    <row r="8" spans="1:50">
      <c r="A8" s="121">
        <v>5</v>
      </c>
      <c r="B8" s="121" t="s">
        <v>50</v>
      </c>
      <c r="C8" s="121" t="s">
        <v>85</v>
      </c>
      <c r="D8" s="121" t="s">
        <v>52</v>
      </c>
      <c r="E8" s="121" t="s">
        <v>53</v>
      </c>
      <c r="F8" s="121" t="s">
        <v>54</v>
      </c>
      <c r="G8" s="121" t="s">
        <v>55</v>
      </c>
      <c r="H8" s="120"/>
      <c r="I8" s="121" t="s">
        <v>56</v>
      </c>
      <c r="J8" s="121" t="s">
        <v>57</v>
      </c>
      <c r="K8" s="121">
        <v>0</v>
      </c>
      <c r="L8" s="121">
        <v>53</v>
      </c>
      <c r="M8" s="122">
        <v>-81.10463</v>
      </c>
      <c r="N8" s="122">
        <v>29.01707</v>
      </c>
      <c r="O8" s="121" t="s">
        <v>58</v>
      </c>
      <c r="P8" s="121" t="s">
        <v>59</v>
      </c>
      <c r="Q8" s="121" t="s">
        <v>86</v>
      </c>
      <c r="R8" s="122">
        <v>18.170000000000002</v>
      </c>
      <c r="S8" s="122">
        <v>18.170000000000002</v>
      </c>
      <c r="T8" s="121" t="s">
        <v>61</v>
      </c>
      <c r="U8" s="120"/>
      <c r="V8" s="120"/>
      <c r="W8" s="120"/>
      <c r="X8" s="120"/>
      <c r="Y8" s="120"/>
      <c r="Z8" s="121" t="s">
        <v>62</v>
      </c>
      <c r="AA8" s="121" t="s">
        <v>63</v>
      </c>
      <c r="AB8" s="121" t="s">
        <v>64</v>
      </c>
      <c r="AC8" s="121" t="s">
        <v>87</v>
      </c>
      <c r="AD8" s="121" t="s">
        <v>88</v>
      </c>
      <c r="AE8" s="121" t="s">
        <v>67</v>
      </c>
      <c r="AF8" s="121">
        <v>130828</v>
      </c>
      <c r="AG8" s="121" t="s">
        <v>89</v>
      </c>
      <c r="AH8" s="121">
        <v>2</v>
      </c>
      <c r="AI8" s="121" t="s">
        <v>70</v>
      </c>
      <c r="AJ8" s="121">
        <v>13</v>
      </c>
      <c r="AK8" s="121">
        <v>6210</v>
      </c>
      <c r="AL8" s="121">
        <v>6210</v>
      </c>
      <c r="AM8" s="121">
        <v>133</v>
      </c>
      <c r="AN8" s="122">
        <v>3.51569668914E-2</v>
      </c>
      <c r="AO8" s="123">
        <v>0.999</v>
      </c>
      <c r="AP8" s="214">
        <f t="shared" si="0"/>
        <v>3.5121809924508599E-2</v>
      </c>
      <c r="AQ8" s="124">
        <v>2.6886009999999998</v>
      </c>
      <c r="AR8" s="125">
        <v>0.25939000000000001</v>
      </c>
      <c r="AS8" s="214">
        <f t="shared" si="1"/>
        <v>9.4428533284843741E-2</v>
      </c>
      <c r="AT8" s="214">
        <f t="shared" si="2"/>
        <v>9.1102462763182849E-3</v>
      </c>
      <c r="AU8" s="123">
        <v>0.68879999999999997</v>
      </c>
      <c r="AV8" s="123">
        <v>0.78210000000000002</v>
      </c>
      <c r="AW8" s="214">
        <f t="shared" si="3"/>
        <v>6.5042373726600364E-2</v>
      </c>
      <c r="AX8" s="214">
        <f t="shared" si="4"/>
        <v>7.1251236127085312E-3</v>
      </c>
    </row>
    <row r="9" spans="1:50">
      <c r="A9" s="121">
        <v>5</v>
      </c>
      <c r="B9" s="121" t="s">
        <v>50</v>
      </c>
      <c r="C9" s="121" t="s">
        <v>85</v>
      </c>
      <c r="D9" s="121" t="s">
        <v>52</v>
      </c>
      <c r="E9" s="121" t="s">
        <v>53</v>
      </c>
      <c r="F9" s="121" t="s">
        <v>54</v>
      </c>
      <c r="G9" s="121" t="s">
        <v>55</v>
      </c>
      <c r="H9" s="120"/>
      <c r="I9" s="121" t="s">
        <v>56</v>
      </c>
      <c r="J9" s="121" t="s">
        <v>57</v>
      </c>
      <c r="K9" s="121">
        <v>0</v>
      </c>
      <c r="L9" s="121">
        <v>53</v>
      </c>
      <c r="M9" s="122">
        <v>-81.10463</v>
      </c>
      <c r="N9" s="122">
        <v>29.01707</v>
      </c>
      <c r="O9" s="121" t="s">
        <v>58</v>
      </c>
      <c r="P9" s="121" t="s">
        <v>59</v>
      </c>
      <c r="Q9" s="121" t="s">
        <v>86</v>
      </c>
      <c r="R9" s="122">
        <v>18.170000000000002</v>
      </c>
      <c r="S9" s="122">
        <v>18.170000000000002</v>
      </c>
      <c r="T9" s="121" t="s">
        <v>61</v>
      </c>
      <c r="U9" s="120"/>
      <c r="V9" s="120"/>
      <c r="W9" s="120"/>
      <c r="X9" s="120"/>
      <c r="Y9" s="120"/>
      <c r="Z9" s="121" t="s">
        <v>62</v>
      </c>
      <c r="AA9" s="121" t="s">
        <v>63</v>
      </c>
      <c r="AB9" s="121" t="s">
        <v>64</v>
      </c>
      <c r="AC9" s="121" t="s">
        <v>87</v>
      </c>
      <c r="AD9" s="121" t="s">
        <v>88</v>
      </c>
      <c r="AE9" s="121" t="s">
        <v>67</v>
      </c>
      <c r="AF9" s="121">
        <v>130067</v>
      </c>
      <c r="AG9" s="121" t="s">
        <v>89</v>
      </c>
      <c r="AH9" s="121">
        <v>2</v>
      </c>
      <c r="AI9" s="121" t="s">
        <v>90</v>
      </c>
      <c r="AJ9" s="121">
        <v>7</v>
      </c>
      <c r="AK9" s="121">
        <v>2110</v>
      </c>
      <c r="AL9" s="121">
        <v>2110</v>
      </c>
      <c r="AM9" s="121">
        <v>127</v>
      </c>
      <c r="AN9" s="122">
        <v>7.47222011719</v>
      </c>
      <c r="AO9" s="123">
        <v>1</v>
      </c>
      <c r="AP9" s="214">
        <f t="shared" si="0"/>
        <v>7.47222011719</v>
      </c>
      <c r="AQ9" s="124">
        <v>6.7567469999999998</v>
      </c>
      <c r="AR9" s="125">
        <v>2.20899</v>
      </c>
      <c r="AS9" s="214">
        <f t="shared" si="1"/>
        <v>50.48790086016318</v>
      </c>
      <c r="AT9" s="214">
        <f t="shared" si="2"/>
        <v>16.506059516671538</v>
      </c>
      <c r="AU9" s="123">
        <v>0.68879999999999997</v>
      </c>
      <c r="AV9" s="123">
        <v>0.78210000000000002</v>
      </c>
      <c r="AW9" s="214">
        <f t="shared" si="3"/>
        <v>34.776066112480393</v>
      </c>
      <c r="AX9" s="214">
        <f t="shared" si="4"/>
        <v>12.90938914798881</v>
      </c>
    </row>
    <row r="10" spans="1:50">
      <c r="A10" s="121">
        <v>5</v>
      </c>
      <c r="B10" s="121" t="s">
        <v>50</v>
      </c>
      <c r="C10" s="121" t="s">
        <v>85</v>
      </c>
      <c r="D10" s="121" t="s">
        <v>52</v>
      </c>
      <c r="E10" s="121" t="s">
        <v>53</v>
      </c>
      <c r="F10" s="121" t="s">
        <v>54</v>
      </c>
      <c r="G10" s="121" t="s">
        <v>55</v>
      </c>
      <c r="H10" s="120"/>
      <c r="I10" s="121" t="s">
        <v>56</v>
      </c>
      <c r="J10" s="121" t="s">
        <v>57</v>
      </c>
      <c r="K10" s="121">
        <v>0</v>
      </c>
      <c r="L10" s="121">
        <v>53</v>
      </c>
      <c r="M10" s="122">
        <v>-81.10463</v>
      </c>
      <c r="N10" s="122">
        <v>29.01707</v>
      </c>
      <c r="O10" s="121" t="s">
        <v>58</v>
      </c>
      <c r="P10" s="121" t="s">
        <v>59</v>
      </c>
      <c r="Q10" s="121" t="s">
        <v>86</v>
      </c>
      <c r="R10" s="122">
        <v>18.170000000000002</v>
      </c>
      <c r="S10" s="122">
        <v>18.170000000000002</v>
      </c>
      <c r="T10" s="121" t="s">
        <v>61</v>
      </c>
      <c r="U10" s="120"/>
      <c r="V10" s="120"/>
      <c r="W10" s="120"/>
      <c r="X10" s="120"/>
      <c r="Y10" s="120"/>
      <c r="Z10" s="121" t="s">
        <v>62</v>
      </c>
      <c r="AA10" s="121" t="s">
        <v>63</v>
      </c>
      <c r="AB10" s="121" t="s">
        <v>64</v>
      </c>
      <c r="AC10" s="121" t="s">
        <v>87</v>
      </c>
      <c r="AD10" s="121" t="s">
        <v>88</v>
      </c>
      <c r="AE10" s="121" t="s">
        <v>67</v>
      </c>
      <c r="AF10" s="121">
        <v>130387</v>
      </c>
      <c r="AG10" s="121" t="s">
        <v>89</v>
      </c>
      <c r="AH10" s="121">
        <v>2</v>
      </c>
      <c r="AI10" s="121" t="s">
        <v>90</v>
      </c>
      <c r="AJ10" s="121">
        <v>7</v>
      </c>
      <c r="AK10" s="121">
        <v>2120</v>
      </c>
      <c r="AL10" s="121">
        <v>2120</v>
      </c>
      <c r="AM10" s="121">
        <v>127</v>
      </c>
      <c r="AN10" s="122">
        <v>0.66237658570900004</v>
      </c>
      <c r="AO10" s="123">
        <v>1</v>
      </c>
      <c r="AP10" s="214">
        <f t="shared" si="0"/>
        <v>0.66237658570900004</v>
      </c>
      <c r="AQ10" s="124">
        <v>6.7567469999999998</v>
      </c>
      <c r="AR10" s="125">
        <v>2.20899</v>
      </c>
      <c r="AS10" s="214">
        <f t="shared" si="1"/>
        <v>4.4755110083595291</v>
      </c>
      <c r="AT10" s="214">
        <f t="shared" si="2"/>
        <v>1.463183254065324</v>
      </c>
      <c r="AU10" s="123">
        <v>0.68879999999999997</v>
      </c>
      <c r="AV10" s="123">
        <v>0.78210000000000002</v>
      </c>
      <c r="AW10" s="214">
        <f t="shared" si="3"/>
        <v>3.0827319825580437</v>
      </c>
      <c r="AX10" s="214">
        <f t="shared" si="4"/>
        <v>1.14435562300449</v>
      </c>
    </row>
    <row r="11" spans="1:50">
      <c r="A11" s="121">
        <v>5</v>
      </c>
      <c r="B11" s="121" t="s">
        <v>50</v>
      </c>
      <c r="C11" s="121" t="s">
        <v>85</v>
      </c>
      <c r="D11" s="121" t="s">
        <v>52</v>
      </c>
      <c r="E11" s="121" t="s">
        <v>53</v>
      </c>
      <c r="F11" s="121" t="s">
        <v>54</v>
      </c>
      <c r="G11" s="121" t="s">
        <v>55</v>
      </c>
      <c r="H11" s="120"/>
      <c r="I11" s="121" t="s">
        <v>56</v>
      </c>
      <c r="J11" s="121" t="s">
        <v>57</v>
      </c>
      <c r="K11" s="121">
        <v>0</v>
      </c>
      <c r="L11" s="121">
        <v>53</v>
      </c>
      <c r="M11" s="122">
        <v>-81.10463</v>
      </c>
      <c r="N11" s="122">
        <v>29.01707</v>
      </c>
      <c r="O11" s="121" t="s">
        <v>58</v>
      </c>
      <c r="P11" s="121" t="s">
        <v>59</v>
      </c>
      <c r="Q11" s="121" t="s">
        <v>86</v>
      </c>
      <c r="R11" s="122">
        <v>18.170000000000002</v>
      </c>
      <c r="S11" s="122">
        <v>18.170000000000002</v>
      </c>
      <c r="T11" s="121" t="s">
        <v>61</v>
      </c>
      <c r="U11" s="120"/>
      <c r="V11" s="120"/>
      <c r="W11" s="120"/>
      <c r="X11" s="120"/>
      <c r="Y11" s="120"/>
      <c r="Z11" s="121" t="s">
        <v>62</v>
      </c>
      <c r="AA11" s="121" t="s">
        <v>63</v>
      </c>
      <c r="AB11" s="121" t="s">
        <v>64</v>
      </c>
      <c r="AC11" s="121" t="s">
        <v>87</v>
      </c>
      <c r="AD11" s="121" t="s">
        <v>88</v>
      </c>
      <c r="AE11" s="121" t="s">
        <v>67</v>
      </c>
      <c r="AF11" s="121">
        <v>131030</v>
      </c>
      <c r="AG11" s="121" t="s">
        <v>89</v>
      </c>
      <c r="AH11" s="121">
        <v>2</v>
      </c>
      <c r="AI11" s="121" t="s">
        <v>91</v>
      </c>
      <c r="AJ11" s="121">
        <v>8</v>
      </c>
      <c r="AK11" s="121">
        <v>2140</v>
      </c>
      <c r="AL11" s="121">
        <v>2140</v>
      </c>
      <c r="AM11" s="121">
        <v>128</v>
      </c>
      <c r="AN11" s="122">
        <v>0.404266326407</v>
      </c>
      <c r="AO11" s="123">
        <v>1</v>
      </c>
      <c r="AP11" s="214">
        <f t="shared" si="0"/>
        <v>0.404266326407</v>
      </c>
      <c r="AQ11" s="124">
        <v>8.6131030000000006</v>
      </c>
      <c r="AR11" s="125">
        <v>2.1458900000000001</v>
      </c>
      <c r="AS11" s="214">
        <f t="shared" si="1"/>
        <v>3.4819875087751111</v>
      </c>
      <c r="AT11" s="214">
        <f t="shared" si="2"/>
        <v>0.86751106717351723</v>
      </c>
      <c r="AU11" s="123">
        <v>0.68879999999999997</v>
      </c>
      <c r="AV11" s="123">
        <v>0.78210000000000002</v>
      </c>
      <c r="AW11" s="214">
        <f t="shared" si="3"/>
        <v>2.3983929960442962</v>
      </c>
      <c r="AX11" s="214">
        <f t="shared" si="4"/>
        <v>0.67848040563640788</v>
      </c>
    </row>
    <row r="12" spans="1:50">
      <c r="A12" s="121">
        <v>5</v>
      </c>
      <c r="B12" s="121" t="s">
        <v>50</v>
      </c>
      <c r="C12" s="121" t="s">
        <v>85</v>
      </c>
      <c r="D12" s="121" t="s">
        <v>52</v>
      </c>
      <c r="E12" s="121" t="s">
        <v>53</v>
      </c>
      <c r="F12" s="121" t="s">
        <v>54</v>
      </c>
      <c r="G12" s="121" t="s">
        <v>55</v>
      </c>
      <c r="H12" s="120"/>
      <c r="I12" s="121" t="s">
        <v>56</v>
      </c>
      <c r="J12" s="121" t="s">
        <v>57</v>
      </c>
      <c r="K12" s="121">
        <v>0</v>
      </c>
      <c r="L12" s="121">
        <v>53</v>
      </c>
      <c r="M12" s="122">
        <v>-81.10463</v>
      </c>
      <c r="N12" s="122">
        <v>29.01707</v>
      </c>
      <c r="O12" s="121" t="s">
        <v>58</v>
      </c>
      <c r="P12" s="121" t="s">
        <v>59</v>
      </c>
      <c r="Q12" s="121" t="s">
        <v>86</v>
      </c>
      <c r="R12" s="122">
        <v>18.170000000000002</v>
      </c>
      <c r="S12" s="122">
        <v>18.170000000000002</v>
      </c>
      <c r="T12" s="121" t="s">
        <v>61</v>
      </c>
      <c r="U12" s="120"/>
      <c r="V12" s="120"/>
      <c r="W12" s="120"/>
      <c r="X12" s="120"/>
      <c r="Y12" s="120"/>
      <c r="Z12" s="121" t="s">
        <v>62</v>
      </c>
      <c r="AA12" s="121" t="s">
        <v>63</v>
      </c>
      <c r="AB12" s="121" t="s">
        <v>64</v>
      </c>
      <c r="AC12" s="121" t="s">
        <v>87</v>
      </c>
      <c r="AD12" s="121" t="s">
        <v>88</v>
      </c>
      <c r="AE12" s="121" t="s">
        <v>67</v>
      </c>
      <c r="AF12" s="121">
        <v>131010</v>
      </c>
      <c r="AG12" s="121" t="s">
        <v>89</v>
      </c>
      <c r="AH12" s="121">
        <v>2</v>
      </c>
      <c r="AI12" s="121" t="s">
        <v>92</v>
      </c>
      <c r="AJ12" s="121">
        <v>1</v>
      </c>
      <c r="AK12" s="121">
        <v>1100</v>
      </c>
      <c r="AL12" s="121">
        <v>1100</v>
      </c>
      <c r="AM12" s="121">
        <v>121</v>
      </c>
      <c r="AN12" s="122">
        <v>3.7611801352499998E-3</v>
      </c>
      <c r="AO12" s="123">
        <v>1</v>
      </c>
      <c r="AP12" s="214">
        <f t="shared" si="0"/>
        <v>3.7611801352499998E-3</v>
      </c>
      <c r="AQ12" s="124">
        <v>4.3832630000000004</v>
      </c>
      <c r="AR12" s="125">
        <v>0.74814999999999998</v>
      </c>
      <c r="AS12" s="214">
        <f t="shared" si="1"/>
        <v>1.648624172317632E-2</v>
      </c>
      <c r="AT12" s="214">
        <f t="shared" si="2"/>
        <v>2.8139269181872875E-3</v>
      </c>
      <c r="AU12" s="123">
        <v>0.68879999999999997</v>
      </c>
      <c r="AV12" s="123">
        <v>0.78210000000000002</v>
      </c>
      <c r="AW12" s="214">
        <f t="shared" si="3"/>
        <v>1.1355723298923849E-2</v>
      </c>
      <c r="AX12" s="214">
        <f t="shared" si="4"/>
        <v>2.2007722427142776E-3</v>
      </c>
    </row>
    <row r="13" spans="1:50">
      <c r="A13" s="121">
        <v>5</v>
      </c>
      <c r="B13" s="121" t="s">
        <v>50</v>
      </c>
      <c r="C13" s="121" t="s">
        <v>85</v>
      </c>
      <c r="D13" s="121" t="s">
        <v>52</v>
      </c>
      <c r="E13" s="121" t="s">
        <v>53</v>
      </c>
      <c r="F13" s="121" t="s">
        <v>54</v>
      </c>
      <c r="G13" s="121" t="s">
        <v>55</v>
      </c>
      <c r="H13" s="120"/>
      <c r="I13" s="121" t="s">
        <v>56</v>
      </c>
      <c r="J13" s="121" t="s">
        <v>57</v>
      </c>
      <c r="K13" s="121">
        <v>0</v>
      </c>
      <c r="L13" s="121">
        <v>53</v>
      </c>
      <c r="M13" s="122">
        <v>-81.10463</v>
      </c>
      <c r="N13" s="122">
        <v>29.01707</v>
      </c>
      <c r="O13" s="121" t="s">
        <v>58</v>
      </c>
      <c r="P13" s="121" t="s">
        <v>59</v>
      </c>
      <c r="Q13" s="121" t="s">
        <v>86</v>
      </c>
      <c r="R13" s="122">
        <v>18.170000000000002</v>
      </c>
      <c r="S13" s="122">
        <v>18.170000000000002</v>
      </c>
      <c r="T13" s="121" t="s">
        <v>61</v>
      </c>
      <c r="U13" s="120"/>
      <c r="V13" s="120"/>
      <c r="W13" s="120"/>
      <c r="X13" s="120"/>
      <c r="Y13" s="120"/>
      <c r="Z13" s="121" t="s">
        <v>62</v>
      </c>
      <c r="AA13" s="121" t="s">
        <v>63</v>
      </c>
      <c r="AB13" s="121" t="s">
        <v>64</v>
      </c>
      <c r="AC13" s="121" t="s">
        <v>87</v>
      </c>
      <c r="AD13" s="121" t="s">
        <v>88</v>
      </c>
      <c r="AE13" s="121" t="s">
        <v>67</v>
      </c>
      <c r="AF13" s="121">
        <v>130067</v>
      </c>
      <c r="AG13" s="121" t="s">
        <v>89</v>
      </c>
      <c r="AH13" s="121">
        <v>2</v>
      </c>
      <c r="AI13" s="121" t="s">
        <v>90</v>
      </c>
      <c r="AJ13" s="121">
        <v>7</v>
      </c>
      <c r="AK13" s="121">
        <v>2110</v>
      </c>
      <c r="AL13" s="121">
        <v>2110</v>
      </c>
      <c r="AM13" s="121">
        <v>127</v>
      </c>
      <c r="AN13" s="122">
        <v>0.41806333724400002</v>
      </c>
      <c r="AO13" s="123">
        <v>1</v>
      </c>
      <c r="AP13" s="214">
        <f t="shared" si="0"/>
        <v>0.41806333724400002</v>
      </c>
      <c r="AQ13" s="124">
        <v>6.7567469999999998</v>
      </c>
      <c r="AR13" s="125">
        <v>2.20899</v>
      </c>
      <c r="AS13" s="214">
        <f t="shared" si="1"/>
        <v>2.8247481997333854</v>
      </c>
      <c r="AT13" s="214">
        <f t="shared" si="2"/>
        <v>0.92349773133862356</v>
      </c>
      <c r="AU13" s="123">
        <v>0.68879999999999997</v>
      </c>
      <c r="AV13" s="123">
        <v>0.78210000000000002</v>
      </c>
      <c r="AW13" s="214">
        <f t="shared" si="3"/>
        <v>1.9456865599763558</v>
      </c>
      <c r="AX13" s="214">
        <f t="shared" si="4"/>
        <v>0.72226757567993749</v>
      </c>
    </row>
    <row r="14" spans="1:50">
      <c r="A14" s="127">
        <v>5</v>
      </c>
      <c r="B14" s="127" t="s">
        <v>50</v>
      </c>
      <c r="C14" s="127" t="s">
        <v>85</v>
      </c>
      <c r="D14" s="127" t="s">
        <v>52</v>
      </c>
      <c r="E14" s="127" t="s">
        <v>53</v>
      </c>
      <c r="F14" s="127" t="s">
        <v>54</v>
      </c>
      <c r="G14" s="127" t="s">
        <v>55</v>
      </c>
      <c r="H14" s="126"/>
      <c r="I14" s="127" t="s">
        <v>56</v>
      </c>
      <c r="J14" s="127" t="s">
        <v>57</v>
      </c>
      <c r="K14" s="127">
        <v>0</v>
      </c>
      <c r="L14" s="127">
        <v>53</v>
      </c>
      <c r="M14" s="128">
        <v>-81.10463</v>
      </c>
      <c r="N14" s="128">
        <v>29.01707</v>
      </c>
      <c r="O14" s="127" t="s">
        <v>58</v>
      </c>
      <c r="P14" s="127" t="s">
        <v>59</v>
      </c>
      <c r="Q14" s="127" t="s">
        <v>86</v>
      </c>
      <c r="R14" s="128">
        <v>18.170000000000002</v>
      </c>
      <c r="S14" s="128">
        <v>18.170000000000002</v>
      </c>
      <c r="T14" s="127" t="s">
        <v>61</v>
      </c>
      <c r="U14" s="126"/>
      <c r="V14" s="126"/>
      <c r="W14" s="126"/>
      <c r="X14" s="126"/>
      <c r="Y14" s="126"/>
      <c r="Z14" s="127" t="s">
        <v>62</v>
      </c>
      <c r="AA14" s="127" t="s">
        <v>63</v>
      </c>
      <c r="AB14" s="127" t="s">
        <v>64</v>
      </c>
      <c r="AC14" s="127" t="s">
        <v>87</v>
      </c>
      <c r="AD14" s="127" t="s">
        <v>88</v>
      </c>
      <c r="AE14" s="127" t="s">
        <v>67</v>
      </c>
      <c r="AF14" s="127">
        <v>131010</v>
      </c>
      <c r="AG14" s="127" t="s">
        <v>89</v>
      </c>
      <c r="AH14" s="127">
        <v>2</v>
      </c>
      <c r="AI14" s="127" t="s">
        <v>92</v>
      </c>
      <c r="AJ14" s="127">
        <v>1</v>
      </c>
      <c r="AK14" s="127">
        <v>1100</v>
      </c>
      <c r="AL14" s="127">
        <v>1100</v>
      </c>
      <c r="AM14" s="127">
        <v>121</v>
      </c>
      <c r="AN14" s="128">
        <v>1.54927864434E-5</v>
      </c>
      <c r="AO14" s="129">
        <v>1</v>
      </c>
      <c r="AP14" s="214">
        <f t="shared" si="0"/>
        <v>1.54927864434E-5</v>
      </c>
      <c r="AQ14" s="130">
        <v>4.3832630000000004</v>
      </c>
      <c r="AR14" s="131">
        <v>0.74814999999999998</v>
      </c>
      <c r="AS14" s="214">
        <f t="shared" si="1"/>
        <v>6.7908957584256817E-5</v>
      </c>
      <c r="AT14" s="214">
        <f t="shared" si="2"/>
        <v>1.159092817762971E-5</v>
      </c>
      <c r="AU14" s="129">
        <v>0.68879999999999997</v>
      </c>
      <c r="AV14" s="129">
        <v>0.78210000000000002</v>
      </c>
      <c r="AW14" s="214">
        <f t="shared" si="3"/>
        <v>4.6775689984036091E-5</v>
      </c>
      <c r="AX14" s="214">
        <f t="shared" si="4"/>
        <v>9.0652649277241968E-6</v>
      </c>
    </row>
    <row r="15" spans="1:50">
      <c r="AN15" s="212">
        <f>SUM(AN2:AN14)</f>
        <v>13.352766911231292</v>
      </c>
      <c r="AP15" s="214">
        <f>SUM(AP2:AP14)</f>
        <v>13.35269027027816</v>
      </c>
      <c r="AW15" s="214">
        <f>SUM(AW2:AW14)</f>
        <v>62.777967162281612</v>
      </c>
      <c r="AX15" s="214">
        <f>SUM(AX2:AX14)</f>
        <v>22.914745897798504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X1048576"/>
  <sheetViews>
    <sheetView topLeftCell="AC1" workbookViewId="0">
      <pane ySplit="1" topLeftCell="A35" activePane="bottomLeft" state="frozen"/>
      <selection activeCell="AC1" sqref="AC1"/>
      <selection pane="bottomLeft" activeCell="AW63" sqref="AW63"/>
    </sheetView>
  </sheetViews>
  <sheetFormatPr defaultRowHeight="15"/>
  <cols>
    <col min="1" max="1" width="2.7109375" bestFit="1" customWidth="1"/>
    <col min="2" max="2" width="10.85546875" bestFit="1" customWidth="1"/>
    <col min="3" max="3" width="21.7109375" bestFit="1" customWidth="1"/>
    <col min="4" max="4" width="10.28515625" bestFit="1" customWidth="1"/>
    <col min="5" max="5" width="15.85546875" bestFit="1" customWidth="1"/>
    <col min="6" max="6" width="12.42578125" bestFit="1" customWidth="1"/>
    <col min="7" max="7" width="29.7109375" bestFit="1" customWidth="1"/>
    <col min="8" max="8" width="10.28515625" bestFit="1" customWidth="1"/>
    <col min="9" max="9" width="9.85546875" bestFit="1" customWidth="1"/>
    <col min="10" max="10" width="11.140625" bestFit="1" customWidth="1"/>
    <col min="11" max="11" width="6.7109375" bestFit="1" customWidth="1"/>
    <col min="12" max="12" width="10.140625" bestFit="1" customWidth="1"/>
    <col min="13" max="13" width="15.42578125" bestFit="1" customWidth="1"/>
    <col min="14" max="14" width="14.7109375" bestFit="1" customWidth="1"/>
    <col min="15" max="15" width="12.42578125" bestFit="1" customWidth="1"/>
    <col min="16" max="16" width="14.85546875" bestFit="1" customWidth="1"/>
    <col min="17" max="17" width="15" bestFit="1" customWidth="1"/>
    <col min="18" max="19" width="14.7109375" bestFit="1" customWidth="1"/>
    <col min="20" max="20" width="10" bestFit="1" customWidth="1"/>
    <col min="21" max="21" width="9.42578125" bestFit="1" customWidth="1"/>
    <col min="22" max="22" width="9" bestFit="1" customWidth="1"/>
    <col min="23" max="23" width="8.140625" bestFit="1" customWidth="1"/>
    <col min="24" max="24" width="6.42578125" bestFit="1" customWidth="1"/>
    <col min="25" max="25" width="5.140625" bestFit="1" customWidth="1"/>
    <col min="26" max="26" width="10.7109375" bestFit="1" customWidth="1"/>
    <col min="27" max="27" width="10.140625" bestFit="1" customWidth="1"/>
    <col min="28" max="28" width="27.140625" bestFit="1" customWidth="1"/>
    <col min="29" max="29" width="11.5703125" bestFit="1" customWidth="1"/>
    <col min="30" max="30" width="20.140625" bestFit="1" customWidth="1"/>
    <col min="31" max="31" width="8.7109375" bestFit="1" customWidth="1"/>
    <col min="32" max="32" width="9.28515625" bestFit="1" customWidth="1"/>
    <col min="33" max="33" width="10" bestFit="1" customWidth="1"/>
    <col min="34" max="34" width="8.5703125" bestFit="1" customWidth="1"/>
    <col min="35" max="35" width="26" bestFit="1" customWidth="1"/>
    <col min="36" max="36" width="10.42578125" bestFit="1" customWidth="1"/>
    <col min="37" max="37" width="8.85546875" bestFit="1" customWidth="1"/>
    <col min="38" max="38" width="9" bestFit="1" customWidth="1"/>
    <col min="39" max="39" width="7.140625" bestFit="1" customWidth="1"/>
    <col min="40" max="40" width="14.7109375" bestFit="1" customWidth="1"/>
    <col min="41" max="41" width="10.28515625" bestFit="1" customWidth="1"/>
    <col min="42" max="42" width="14.7109375" bestFit="1" customWidth="1"/>
    <col min="43" max="43" width="11.42578125" bestFit="1" customWidth="1"/>
    <col min="44" max="44" width="11.140625" bestFit="1" customWidth="1"/>
    <col min="45" max="46" width="10.5703125" bestFit="1" customWidth="1"/>
    <col min="47" max="47" width="10.85546875" bestFit="1" customWidth="1"/>
    <col min="48" max="48" width="10.5703125" bestFit="1" customWidth="1"/>
    <col min="49" max="49" width="10.7109375" bestFit="1" customWidth="1"/>
    <col min="50" max="50" width="10.5703125" bestFit="1" customWidth="1"/>
  </cols>
  <sheetData>
    <row r="1" spans="1:50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7" t="s">
        <v>12</v>
      </c>
      <c r="N1" s="27" t="s">
        <v>13</v>
      </c>
      <c r="O1" s="26" t="s">
        <v>14</v>
      </c>
      <c r="P1" s="26" t="s">
        <v>15</v>
      </c>
      <c r="Q1" s="26" t="s">
        <v>16</v>
      </c>
      <c r="R1" s="27" t="s">
        <v>17</v>
      </c>
      <c r="S1" s="27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6" t="s">
        <v>28</v>
      </c>
      <c r="AD1" s="26" t="s">
        <v>29</v>
      </c>
      <c r="AE1" s="26" t="s">
        <v>30</v>
      </c>
      <c r="AF1" s="26" t="s">
        <v>31</v>
      </c>
      <c r="AG1" s="26" t="s">
        <v>32</v>
      </c>
      <c r="AH1" s="26" t="s">
        <v>33</v>
      </c>
      <c r="AI1" s="26" t="s">
        <v>34</v>
      </c>
      <c r="AJ1" s="26" t="s">
        <v>35</v>
      </c>
      <c r="AK1" s="26" t="s">
        <v>36</v>
      </c>
      <c r="AL1" s="26" t="s">
        <v>37</v>
      </c>
      <c r="AM1" s="26" t="s">
        <v>38</v>
      </c>
      <c r="AN1" s="27" t="s">
        <v>49</v>
      </c>
      <c r="AO1" s="28" t="s">
        <v>39</v>
      </c>
      <c r="AP1" s="29" t="s">
        <v>40</v>
      </c>
      <c r="AQ1" s="29" t="s">
        <v>41</v>
      </c>
      <c r="AR1" s="30" t="s">
        <v>42</v>
      </c>
      <c r="AS1" s="29" t="s">
        <v>43</v>
      </c>
      <c r="AT1" s="29" t="s">
        <v>44</v>
      </c>
      <c r="AU1" s="28" t="s">
        <v>45</v>
      </c>
      <c r="AV1" s="28" t="s">
        <v>46</v>
      </c>
      <c r="AW1" s="29" t="s">
        <v>47</v>
      </c>
      <c r="AX1" s="29" t="s">
        <v>48</v>
      </c>
    </row>
    <row r="2" spans="1:50">
      <c r="A2" s="133">
        <v>6</v>
      </c>
      <c r="B2" s="133" t="s">
        <v>50</v>
      </c>
      <c r="C2" s="133" t="s">
        <v>93</v>
      </c>
      <c r="D2" s="133" t="s">
        <v>52</v>
      </c>
      <c r="E2" s="133" t="s">
        <v>53</v>
      </c>
      <c r="F2" s="133" t="s">
        <v>54</v>
      </c>
      <c r="G2" s="133" t="s">
        <v>55</v>
      </c>
      <c r="H2" s="132"/>
      <c r="I2" s="133" t="s">
        <v>56</v>
      </c>
      <c r="J2" s="133" t="s">
        <v>57</v>
      </c>
      <c r="K2" s="133">
        <v>0</v>
      </c>
      <c r="L2" s="133">
        <v>32</v>
      </c>
      <c r="M2" s="134">
        <v>-81.111369999999994</v>
      </c>
      <c r="N2" s="134">
        <v>29.02056</v>
      </c>
      <c r="O2" s="133" t="s">
        <v>58</v>
      </c>
      <c r="P2" s="133" t="s">
        <v>59</v>
      </c>
      <c r="Q2" s="133" t="s">
        <v>94</v>
      </c>
      <c r="R2" s="134">
        <v>24.98</v>
      </c>
      <c r="S2" s="134">
        <v>24.98</v>
      </c>
      <c r="T2" s="133" t="s">
        <v>61</v>
      </c>
      <c r="U2" s="132"/>
      <c r="V2" s="132"/>
      <c r="W2" s="132"/>
      <c r="X2" s="132"/>
      <c r="Y2" s="132"/>
      <c r="Z2" s="133" t="s">
        <v>62</v>
      </c>
      <c r="AA2" s="133" t="s">
        <v>63</v>
      </c>
      <c r="AB2" s="133" t="s">
        <v>64</v>
      </c>
      <c r="AC2" s="133" t="s">
        <v>95</v>
      </c>
      <c r="AD2" s="133" t="s">
        <v>81</v>
      </c>
      <c r="AE2" s="133" t="s">
        <v>82</v>
      </c>
      <c r="AF2" s="133">
        <v>130340</v>
      </c>
      <c r="AG2" s="133" t="s">
        <v>68</v>
      </c>
      <c r="AH2" s="133">
        <v>1</v>
      </c>
      <c r="AI2" s="133" t="s">
        <v>70</v>
      </c>
      <c r="AJ2" s="133">
        <v>13</v>
      </c>
      <c r="AK2" s="133">
        <v>6300</v>
      </c>
      <c r="AL2" s="133">
        <v>6300</v>
      </c>
      <c r="AM2" s="133">
        <v>113</v>
      </c>
      <c r="AN2" s="134">
        <v>0.55764512284599999</v>
      </c>
      <c r="AO2" s="135">
        <v>0.999</v>
      </c>
      <c r="AP2" s="136">
        <f>AN2*AO2</f>
        <v>0.55708747772315403</v>
      </c>
      <c r="AQ2" s="136">
        <v>2.6718839999999999</v>
      </c>
      <c r="AR2" s="137">
        <v>8.8819999999999996E-2</v>
      </c>
      <c r="AS2" s="136">
        <f>AP2*AQ2</f>
        <v>1.4884731183288518</v>
      </c>
      <c r="AT2" s="136">
        <f>AP2*AR2</f>
        <v>4.9480509771370536E-2</v>
      </c>
      <c r="AU2" s="135">
        <v>0.873</v>
      </c>
      <c r="AV2" s="135">
        <v>0.76949999999999996</v>
      </c>
      <c r="AW2" s="136">
        <f>AS2*AU2</f>
        <v>1.2994370323010875</v>
      </c>
      <c r="AX2" s="136">
        <f>AT2*AV2</f>
        <v>3.8075252269069625E-2</v>
      </c>
    </row>
    <row r="3" spans="1:50">
      <c r="A3" s="133">
        <v>6</v>
      </c>
      <c r="B3" s="133" t="s">
        <v>50</v>
      </c>
      <c r="C3" s="133" t="s">
        <v>93</v>
      </c>
      <c r="D3" s="133" t="s">
        <v>52</v>
      </c>
      <c r="E3" s="133" t="s">
        <v>53</v>
      </c>
      <c r="F3" s="133" t="s">
        <v>54</v>
      </c>
      <c r="G3" s="133" t="s">
        <v>55</v>
      </c>
      <c r="H3" s="132"/>
      <c r="I3" s="133" t="s">
        <v>56</v>
      </c>
      <c r="J3" s="133" t="s">
        <v>57</v>
      </c>
      <c r="K3" s="133">
        <v>0</v>
      </c>
      <c r="L3" s="133">
        <v>32</v>
      </c>
      <c r="M3" s="134">
        <v>-81.111369999999994</v>
      </c>
      <c r="N3" s="134">
        <v>29.02056</v>
      </c>
      <c r="O3" s="133" t="s">
        <v>58</v>
      </c>
      <c r="P3" s="133" t="s">
        <v>59</v>
      </c>
      <c r="Q3" s="133" t="s">
        <v>94</v>
      </c>
      <c r="R3" s="134">
        <v>24.98</v>
      </c>
      <c r="S3" s="134">
        <v>24.98</v>
      </c>
      <c r="T3" s="133" t="s">
        <v>61</v>
      </c>
      <c r="U3" s="132"/>
      <c r="V3" s="132"/>
      <c r="W3" s="132"/>
      <c r="X3" s="132"/>
      <c r="Y3" s="132"/>
      <c r="Z3" s="133" t="s">
        <v>62</v>
      </c>
      <c r="AA3" s="133" t="s">
        <v>63</v>
      </c>
      <c r="AB3" s="133" t="s">
        <v>64</v>
      </c>
      <c r="AC3" s="133" t="s">
        <v>95</v>
      </c>
      <c r="AD3" s="133" t="s">
        <v>81</v>
      </c>
      <c r="AE3" s="133" t="s">
        <v>82</v>
      </c>
      <c r="AF3" s="133">
        <v>130130</v>
      </c>
      <c r="AG3" s="133" t="s">
        <v>68</v>
      </c>
      <c r="AH3" s="133">
        <v>1</v>
      </c>
      <c r="AI3" s="133" t="s">
        <v>70</v>
      </c>
      <c r="AJ3" s="133">
        <v>13</v>
      </c>
      <c r="AK3" s="133">
        <v>6210</v>
      </c>
      <c r="AL3" s="133">
        <v>6210</v>
      </c>
      <c r="AM3" s="133">
        <v>113</v>
      </c>
      <c r="AN3" s="134">
        <v>6.1226043537699996E-3</v>
      </c>
      <c r="AO3" s="135">
        <v>0.999</v>
      </c>
      <c r="AP3" s="214">
        <f t="shared" ref="AP3:AP62" si="0">AN3*AO3</f>
        <v>6.1164817494162296E-3</v>
      </c>
      <c r="AQ3" s="136">
        <v>2.6718839999999999</v>
      </c>
      <c r="AR3" s="137">
        <v>8.8819999999999996E-2</v>
      </c>
      <c r="AS3" s="214">
        <f t="shared" ref="AS3:AS62" si="1">AP3*AQ3</f>
        <v>1.6342529722557234E-2</v>
      </c>
      <c r="AT3" s="214">
        <f t="shared" ref="AT3:AT62" si="2">AP3*AR3</f>
        <v>5.4326590898314952E-4</v>
      </c>
      <c r="AU3" s="135">
        <v>0.873</v>
      </c>
      <c r="AV3" s="135">
        <v>0.76949999999999996</v>
      </c>
      <c r="AW3" s="214">
        <f t="shared" ref="AW3:AW62" si="3">AS3*AU3</f>
        <v>1.4267028447792466E-2</v>
      </c>
      <c r="AX3" s="214">
        <f t="shared" ref="AX3:AX62" si="4">AT3*AV3</f>
        <v>4.1804311696253351E-4</v>
      </c>
    </row>
    <row r="4" spans="1:50">
      <c r="A4" s="133">
        <v>6</v>
      </c>
      <c r="B4" s="133" t="s">
        <v>50</v>
      </c>
      <c r="C4" s="133" t="s">
        <v>93</v>
      </c>
      <c r="D4" s="133" t="s">
        <v>52</v>
      </c>
      <c r="E4" s="133" t="s">
        <v>53</v>
      </c>
      <c r="F4" s="133" t="s">
        <v>54</v>
      </c>
      <c r="G4" s="133" t="s">
        <v>55</v>
      </c>
      <c r="H4" s="132"/>
      <c r="I4" s="133" t="s">
        <v>56</v>
      </c>
      <c r="J4" s="133" t="s">
        <v>57</v>
      </c>
      <c r="K4" s="133">
        <v>0</v>
      </c>
      <c r="L4" s="133">
        <v>32</v>
      </c>
      <c r="M4" s="134">
        <v>-81.111369999999994</v>
      </c>
      <c r="N4" s="134">
        <v>29.02056</v>
      </c>
      <c r="O4" s="133" t="s">
        <v>58</v>
      </c>
      <c r="P4" s="133" t="s">
        <v>59</v>
      </c>
      <c r="Q4" s="133" t="s">
        <v>94</v>
      </c>
      <c r="R4" s="134">
        <v>24.98</v>
      </c>
      <c r="S4" s="134">
        <v>24.98</v>
      </c>
      <c r="T4" s="133" t="s">
        <v>61</v>
      </c>
      <c r="U4" s="132"/>
      <c r="V4" s="132"/>
      <c r="W4" s="132"/>
      <c r="X4" s="132"/>
      <c r="Y4" s="132"/>
      <c r="Z4" s="133" t="s">
        <v>62</v>
      </c>
      <c r="AA4" s="133" t="s">
        <v>63</v>
      </c>
      <c r="AB4" s="133" t="s">
        <v>64</v>
      </c>
      <c r="AC4" s="133" t="s">
        <v>95</v>
      </c>
      <c r="AD4" s="133" t="s">
        <v>81</v>
      </c>
      <c r="AE4" s="133" t="s">
        <v>82</v>
      </c>
      <c r="AF4" s="133">
        <v>128531</v>
      </c>
      <c r="AG4" s="133" t="s">
        <v>68</v>
      </c>
      <c r="AH4" s="133">
        <v>1</v>
      </c>
      <c r="AI4" s="133" t="s">
        <v>69</v>
      </c>
      <c r="AJ4" s="133">
        <v>11</v>
      </c>
      <c r="AK4" s="133">
        <v>4110</v>
      </c>
      <c r="AL4" s="133">
        <v>4110</v>
      </c>
      <c r="AM4" s="133">
        <v>111</v>
      </c>
      <c r="AN4" s="134">
        <v>0.417076072671</v>
      </c>
      <c r="AO4" s="135">
        <v>1</v>
      </c>
      <c r="AP4" s="214">
        <f t="shared" si="0"/>
        <v>0.417076072671</v>
      </c>
      <c r="AQ4" s="136">
        <v>4.2217599999999997</v>
      </c>
      <c r="AR4" s="137">
        <v>0.14412</v>
      </c>
      <c r="AS4" s="214">
        <f t="shared" si="1"/>
        <v>1.7607950805595209</v>
      </c>
      <c r="AT4" s="214">
        <f t="shared" si="2"/>
        <v>6.010900359334452E-2</v>
      </c>
      <c r="AU4" s="135">
        <v>0.873</v>
      </c>
      <c r="AV4" s="135">
        <v>0.76949999999999996</v>
      </c>
      <c r="AW4" s="214">
        <f t="shared" si="3"/>
        <v>1.5371741053284618</v>
      </c>
      <c r="AX4" s="214">
        <f t="shared" si="4"/>
        <v>4.6253878265078603E-2</v>
      </c>
    </row>
    <row r="5" spans="1:50">
      <c r="A5" s="133">
        <v>6</v>
      </c>
      <c r="B5" s="133" t="s">
        <v>50</v>
      </c>
      <c r="C5" s="133" t="s">
        <v>93</v>
      </c>
      <c r="D5" s="133" t="s">
        <v>52</v>
      </c>
      <c r="E5" s="133" t="s">
        <v>53</v>
      </c>
      <c r="F5" s="133" t="s">
        <v>54</v>
      </c>
      <c r="G5" s="133" t="s">
        <v>55</v>
      </c>
      <c r="H5" s="132"/>
      <c r="I5" s="133" t="s">
        <v>56</v>
      </c>
      <c r="J5" s="133" t="s">
        <v>57</v>
      </c>
      <c r="K5" s="133">
        <v>0</v>
      </c>
      <c r="L5" s="133">
        <v>32</v>
      </c>
      <c r="M5" s="134">
        <v>-81.111369999999994</v>
      </c>
      <c r="N5" s="134">
        <v>29.02056</v>
      </c>
      <c r="O5" s="133" t="s">
        <v>58</v>
      </c>
      <c r="P5" s="133" t="s">
        <v>59</v>
      </c>
      <c r="Q5" s="133" t="s">
        <v>94</v>
      </c>
      <c r="R5" s="134">
        <v>24.98</v>
      </c>
      <c r="S5" s="134">
        <v>24.98</v>
      </c>
      <c r="T5" s="133" t="s">
        <v>61</v>
      </c>
      <c r="U5" s="132"/>
      <c r="V5" s="132"/>
      <c r="W5" s="132"/>
      <c r="X5" s="132"/>
      <c r="Y5" s="132"/>
      <c r="Z5" s="133" t="s">
        <v>62</v>
      </c>
      <c r="AA5" s="133" t="s">
        <v>63</v>
      </c>
      <c r="AB5" s="133" t="s">
        <v>64</v>
      </c>
      <c r="AC5" s="133" t="s">
        <v>95</v>
      </c>
      <c r="AD5" s="133" t="s">
        <v>81</v>
      </c>
      <c r="AE5" s="133" t="s">
        <v>82</v>
      </c>
      <c r="AF5" s="133">
        <v>129824</v>
      </c>
      <c r="AG5" s="133" t="s">
        <v>68</v>
      </c>
      <c r="AH5" s="133">
        <v>1</v>
      </c>
      <c r="AI5" s="133" t="s">
        <v>69</v>
      </c>
      <c r="AJ5" s="133">
        <v>11</v>
      </c>
      <c r="AK5" s="133">
        <v>4110</v>
      </c>
      <c r="AL5" s="133">
        <v>4110</v>
      </c>
      <c r="AM5" s="133">
        <v>111</v>
      </c>
      <c r="AN5" s="134">
        <v>4.5505157363299999E-2</v>
      </c>
      <c r="AO5" s="135">
        <v>1</v>
      </c>
      <c r="AP5" s="214">
        <f t="shared" si="0"/>
        <v>4.5505157363299999E-2</v>
      </c>
      <c r="AQ5" s="136">
        <v>4.2217599999999997</v>
      </c>
      <c r="AR5" s="137">
        <v>0.14412</v>
      </c>
      <c r="AS5" s="214">
        <f t="shared" si="1"/>
        <v>0.19211185315008539</v>
      </c>
      <c r="AT5" s="214">
        <f t="shared" si="2"/>
        <v>6.5582032791987955E-3</v>
      </c>
      <c r="AU5" s="135">
        <v>0.873</v>
      </c>
      <c r="AV5" s="135">
        <v>0.76949999999999996</v>
      </c>
      <c r="AW5" s="214">
        <f t="shared" si="3"/>
        <v>0.16771364780002454</v>
      </c>
      <c r="AX5" s="214">
        <f t="shared" si="4"/>
        <v>5.0465374233434725E-3</v>
      </c>
    </row>
    <row r="6" spans="1:50">
      <c r="A6" s="133">
        <v>6</v>
      </c>
      <c r="B6" s="133" t="s">
        <v>50</v>
      </c>
      <c r="C6" s="133" t="s">
        <v>93</v>
      </c>
      <c r="D6" s="133" t="s">
        <v>52</v>
      </c>
      <c r="E6" s="133" t="s">
        <v>53</v>
      </c>
      <c r="F6" s="133" t="s">
        <v>54</v>
      </c>
      <c r="G6" s="133" t="s">
        <v>55</v>
      </c>
      <c r="H6" s="132"/>
      <c r="I6" s="133" t="s">
        <v>56</v>
      </c>
      <c r="J6" s="133" t="s">
        <v>57</v>
      </c>
      <c r="K6" s="133">
        <v>0</v>
      </c>
      <c r="L6" s="133">
        <v>32</v>
      </c>
      <c r="M6" s="134">
        <v>-81.111369999999994</v>
      </c>
      <c r="N6" s="134">
        <v>29.02056</v>
      </c>
      <c r="O6" s="133" t="s">
        <v>58</v>
      </c>
      <c r="P6" s="133" t="s">
        <v>59</v>
      </c>
      <c r="Q6" s="133" t="s">
        <v>94</v>
      </c>
      <c r="R6" s="134">
        <v>24.98</v>
      </c>
      <c r="S6" s="134">
        <v>24.98</v>
      </c>
      <c r="T6" s="133" t="s">
        <v>61</v>
      </c>
      <c r="U6" s="132"/>
      <c r="V6" s="132"/>
      <c r="W6" s="132"/>
      <c r="X6" s="132"/>
      <c r="Y6" s="132"/>
      <c r="Z6" s="133" t="s">
        <v>62</v>
      </c>
      <c r="AA6" s="133" t="s">
        <v>63</v>
      </c>
      <c r="AB6" s="133" t="s">
        <v>64</v>
      </c>
      <c r="AC6" s="133" t="s">
        <v>95</v>
      </c>
      <c r="AD6" s="133" t="s">
        <v>81</v>
      </c>
      <c r="AE6" s="133" t="s">
        <v>82</v>
      </c>
      <c r="AF6" s="133">
        <v>130340</v>
      </c>
      <c r="AG6" s="133" t="s">
        <v>68</v>
      </c>
      <c r="AH6" s="133">
        <v>1</v>
      </c>
      <c r="AI6" s="133" t="s">
        <v>70</v>
      </c>
      <c r="AJ6" s="133">
        <v>13</v>
      </c>
      <c r="AK6" s="133">
        <v>6300</v>
      </c>
      <c r="AL6" s="133">
        <v>6300</v>
      </c>
      <c r="AM6" s="133">
        <v>113</v>
      </c>
      <c r="AN6" s="134">
        <v>2.27116370817</v>
      </c>
      <c r="AO6" s="135">
        <v>0.999</v>
      </c>
      <c r="AP6" s="214">
        <f t="shared" si="0"/>
        <v>2.26889254446183</v>
      </c>
      <c r="AQ6" s="136">
        <v>2.6718839999999999</v>
      </c>
      <c r="AR6" s="137">
        <v>8.8819999999999996E-2</v>
      </c>
      <c r="AS6" s="214">
        <f t="shared" si="1"/>
        <v>6.0622176872668518</v>
      </c>
      <c r="AT6" s="214">
        <f t="shared" si="2"/>
        <v>0.20152303579909972</v>
      </c>
      <c r="AU6" s="135">
        <v>0.873</v>
      </c>
      <c r="AV6" s="135">
        <v>0.76949999999999996</v>
      </c>
      <c r="AW6" s="214">
        <f t="shared" si="3"/>
        <v>5.2923160409839616</v>
      </c>
      <c r="AX6" s="214">
        <f t="shared" si="4"/>
        <v>0.15507197604740722</v>
      </c>
    </row>
    <row r="7" spans="1:50">
      <c r="A7" s="133">
        <v>6</v>
      </c>
      <c r="B7" s="133" t="s">
        <v>50</v>
      </c>
      <c r="C7" s="133" t="s">
        <v>93</v>
      </c>
      <c r="D7" s="133" t="s">
        <v>52</v>
      </c>
      <c r="E7" s="133" t="s">
        <v>53</v>
      </c>
      <c r="F7" s="133" t="s">
        <v>54</v>
      </c>
      <c r="G7" s="133" t="s">
        <v>55</v>
      </c>
      <c r="H7" s="132"/>
      <c r="I7" s="133" t="s">
        <v>56</v>
      </c>
      <c r="J7" s="133" t="s">
        <v>57</v>
      </c>
      <c r="K7" s="133">
        <v>0</v>
      </c>
      <c r="L7" s="133">
        <v>32</v>
      </c>
      <c r="M7" s="134">
        <v>-81.111369999999994</v>
      </c>
      <c r="N7" s="134">
        <v>29.02056</v>
      </c>
      <c r="O7" s="133" t="s">
        <v>58</v>
      </c>
      <c r="P7" s="133" t="s">
        <v>59</v>
      </c>
      <c r="Q7" s="133" t="s">
        <v>94</v>
      </c>
      <c r="R7" s="134">
        <v>24.98</v>
      </c>
      <c r="S7" s="134">
        <v>24.98</v>
      </c>
      <c r="T7" s="133" t="s">
        <v>61</v>
      </c>
      <c r="U7" s="132"/>
      <c r="V7" s="132"/>
      <c r="W7" s="132"/>
      <c r="X7" s="132"/>
      <c r="Y7" s="132"/>
      <c r="Z7" s="133" t="s">
        <v>62</v>
      </c>
      <c r="AA7" s="133" t="s">
        <v>63</v>
      </c>
      <c r="AB7" s="133" t="s">
        <v>64</v>
      </c>
      <c r="AC7" s="133" t="s">
        <v>95</v>
      </c>
      <c r="AD7" s="133" t="s">
        <v>81</v>
      </c>
      <c r="AE7" s="133" t="s">
        <v>82</v>
      </c>
      <c r="AF7" s="133">
        <v>130130</v>
      </c>
      <c r="AG7" s="133" t="s">
        <v>68</v>
      </c>
      <c r="AH7" s="133">
        <v>1</v>
      </c>
      <c r="AI7" s="133" t="s">
        <v>70</v>
      </c>
      <c r="AJ7" s="133">
        <v>13</v>
      </c>
      <c r="AK7" s="133">
        <v>6210</v>
      </c>
      <c r="AL7" s="133">
        <v>6210</v>
      </c>
      <c r="AM7" s="133">
        <v>113</v>
      </c>
      <c r="AN7" s="134">
        <v>1.15744256542</v>
      </c>
      <c r="AO7" s="135">
        <v>0.999</v>
      </c>
      <c r="AP7" s="214">
        <f t="shared" si="0"/>
        <v>1.1562851228545801</v>
      </c>
      <c r="AQ7" s="136">
        <v>2.6718839999999999</v>
      </c>
      <c r="AR7" s="137">
        <v>8.8819999999999996E-2</v>
      </c>
      <c r="AS7" s="214">
        <f t="shared" si="1"/>
        <v>3.0894597191931865</v>
      </c>
      <c r="AT7" s="214">
        <f t="shared" si="2"/>
        <v>0.1027012446119438</v>
      </c>
      <c r="AU7" s="135">
        <v>0.873</v>
      </c>
      <c r="AV7" s="135">
        <v>0.76949999999999996</v>
      </c>
      <c r="AW7" s="214">
        <f t="shared" si="3"/>
        <v>2.6970983348556516</v>
      </c>
      <c r="AX7" s="214">
        <f t="shared" si="4"/>
        <v>7.9028607728890754E-2</v>
      </c>
    </row>
    <row r="8" spans="1:50">
      <c r="A8" s="133">
        <v>6</v>
      </c>
      <c r="B8" s="133" t="s">
        <v>50</v>
      </c>
      <c r="C8" s="133" t="s">
        <v>93</v>
      </c>
      <c r="D8" s="133" t="s">
        <v>52</v>
      </c>
      <c r="E8" s="133" t="s">
        <v>53</v>
      </c>
      <c r="F8" s="133" t="s">
        <v>54</v>
      </c>
      <c r="G8" s="133" t="s">
        <v>55</v>
      </c>
      <c r="H8" s="132"/>
      <c r="I8" s="133" t="s">
        <v>56</v>
      </c>
      <c r="J8" s="133" t="s">
        <v>57</v>
      </c>
      <c r="K8" s="133">
        <v>0</v>
      </c>
      <c r="L8" s="133">
        <v>32</v>
      </c>
      <c r="M8" s="134">
        <v>-81.111369999999994</v>
      </c>
      <c r="N8" s="134">
        <v>29.02056</v>
      </c>
      <c r="O8" s="133" t="s">
        <v>58</v>
      </c>
      <c r="P8" s="133" t="s">
        <v>59</v>
      </c>
      <c r="Q8" s="133" t="s">
        <v>94</v>
      </c>
      <c r="R8" s="134">
        <v>24.98</v>
      </c>
      <c r="S8" s="134">
        <v>24.98</v>
      </c>
      <c r="T8" s="133" t="s">
        <v>61</v>
      </c>
      <c r="U8" s="132"/>
      <c r="V8" s="132"/>
      <c r="W8" s="132"/>
      <c r="X8" s="132"/>
      <c r="Y8" s="132"/>
      <c r="Z8" s="133" t="s">
        <v>62</v>
      </c>
      <c r="AA8" s="133" t="s">
        <v>63</v>
      </c>
      <c r="AB8" s="133" t="s">
        <v>64</v>
      </c>
      <c r="AC8" s="133" t="s">
        <v>95</v>
      </c>
      <c r="AD8" s="133" t="s">
        <v>81</v>
      </c>
      <c r="AE8" s="133" t="s">
        <v>82</v>
      </c>
      <c r="AF8" s="133">
        <v>130392</v>
      </c>
      <c r="AG8" s="133" t="s">
        <v>68</v>
      </c>
      <c r="AH8" s="133">
        <v>1</v>
      </c>
      <c r="AI8" s="133" t="s">
        <v>91</v>
      </c>
      <c r="AJ8" s="133">
        <v>8</v>
      </c>
      <c r="AK8" s="133">
        <v>2430</v>
      </c>
      <c r="AL8" s="133">
        <v>2430</v>
      </c>
      <c r="AM8" s="133">
        <v>108</v>
      </c>
      <c r="AN8" s="134">
        <v>4.6179933880200003E-2</v>
      </c>
      <c r="AO8" s="135">
        <v>1</v>
      </c>
      <c r="AP8" s="214">
        <f t="shared" si="0"/>
        <v>4.6179933880200003E-2</v>
      </c>
      <c r="AQ8" s="136">
        <v>8.9567420000000002</v>
      </c>
      <c r="AR8" s="137">
        <v>1.59423</v>
      </c>
      <c r="AS8" s="214">
        <f t="shared" si="1"/>
        <v>0.41362175334201035</v>
      </c>
      <c r="AT8" s="214">
        <f t="shared" si="2"/>
        <v>7.3621435989831258E-2</v>
      </c>
      <c r="AU8" s="135">
        <v>0.873</v>
      </c>
      <c r="AV8" s="135">
        <v>0.76949999999999996</v>
      </c>
      <c r="AW8" s="214">
        <f t="shared" si="3"/>
        <v>0.36109179066757502</v>
      </c>
      <c r="AX8" s="214">
        <f t="shared" si="4"/>
        <v>5.6651694994175147E-2</v>
      </c>
    </row>
    <row r="9" spans="1:50">
      <c r="A9" s="133">
        <v>6</v>
      </c>
      <c r="B9" s="133" t="s">
        <v>50</v>
      </c>
      <c r="C9" s="133" t="s">
        <v>93</v>
      </c>
      <c r="D9" s="133" t="s">
        <v>52</v>
      </c>
      <c r="E9" s="133" t="s">
        <v>53</v>
      </c>
      <c r="F9" s="133" t="s">
        <v>54</v>
      </c>
      <c r="G9" s="133" t="s">
        <v>55</v>
      </c>
      <c r="H9" s="132"/>
      <c r="I9" s="133" t="s">
        <v>56</v>
      </c>
      <c r="J9" s="133" t="s">
        <v>57</v>
      </c>
      <c r="K9" s="133">
        <v>0</v>
      </c>
      <c r="L9" s="133">
        <v>32</v>
      </c>
      <c r="M9" s="134">
        <v>-81.111369999999994</v>
      </c>
      <c r="N9" s="134">
        <v>29.02056</v>
      </c>
      <c r="O9" s="133" t="s">
        <v>58</v>
      </c>
      <c r="P9" s="133" t="s">
        <v>59</v>
      </c>
      <c r="Q9" s="133" t="s">
        <v>94</v>
      </c>
      <c r="R9" s="134">
        <v>24.98</v>
      </c>
      <c r="S9" s="134">
        <v>24.98</v>
      </c>
      <c r="T9" s="133" t="s">
        <v>61</v>
      </c>
      <c r="U9" s="132"/>
      <c r="V9" s="132"/>
      <c r="W9" s="132"/>
      <c r="X9" s="132"/>
      <c r="Y9" s="132"/>
      <c r="Z9" s="133" t="s">
        <v>62</v>
      </c>
      <c r="AA9" s="133" t="s">
        <v>63</v>
      </c>
      <c r="AB9" s="133" t="s">
        <v>64</v>
      </c>
      <c r="AC9" s="133" t="s">
        <v>95</v>
      </c>
      <c r="AD9" s="133" t="s">
        <v>81</v>
      </c>
      <c r="AE9" s="133" t="s">
        <v>82</v>
      </c>
      <c r="AF9" s="133">
        <v>129824</v>
      </c>
      <c r="AG9" s="133" t="s">
        <v>68</v>
      </c>
      <c r="AH9" s="133">
        <v>1</v>
      </c>
      <c r="AI9" s="133" t="s">
        <v>69</v>
      </c>
      <c r="AJ9" s="133">
        <v>11</v>
      </c>
      <c r="AK9" s="133">
        <v>4110</v>
      </c>
      <c r="AL9" s="133">
        <v>4110</v>
      </c>
      <c r="AM9" s="133">
        <v>111</v>
      </c>
      <c r="AN9" s="134">
        <v>0.205624688295</v>
      </c>
      <c r="AO9" s="135">
        <v>1</v>
      </c>
      <c r="AP9" s="214">
        <f t="shared" si="0"/>
        <v>0.205624688295</v>
      </c>
      <c r="AQ9" s="136">
        <v>4.2217599999999997</v>
      </c>
      <c r="AR9" s="137">
        <v>0.14412</v>
      </c>
      <c r="AS9" s="214">
        <f t="shared" si="1"/>
        <v>0.86809808405629918</v>
      </c>
      <c r="AT9" s="214">
        <f t="shared" si="2"/>
        <v>2.96346300770754E-2</v>
      </c>
      <c r="AU9" s="135">
        <v>0.873</v>
      </c>
      <c r="AV9" s="135">
        <v>0.76949999999999996</v>
      </c>
      <c r="AW9" s="214">
        <f t="shared" si="3"/>
        <v>0.75784962738114914</v>
      </c>
      <c r="AX9" s="214">
        <f t="shared" si="4"/>
        <v>2.280384784430952E-2</v>
      </c>
    </row>
    <row r="10" spans="1:50">
      <c r="A10" s="133">
        <v>6</v>
      </c>
      <c r="B10" s="133" t="s">
        <v>50</v>
      </c>
      <c r="C10" s="133" t="s">
        <v>93</v>
      </c>
      <c r="D10" s="133" t="s">
        <v>52</v>
      </c>
      <c r="E10" s="133" t="s">
        <v>53</v>
      </c>
      <c r="F10" s="133" t="s">
        <v>54</v>
      </c>
      <c r="G10" s="133" t="s">
        <v>55</v>
      </c>
      <c r="H10" s="132"/>
      <c r="I10" s="133" t="s">
        <v>56</v>
      </c>
      <c r="J10" s="133" t="s">
        <v>57</v>
      </c>
      <c r="K10" s="133">
        <v>0</v>
      </c>
      <c r="L10" s="133">
        <v>32</v>
      </c>
      <c r="M10" s="134">
        <v>-81.111369999999994</v>
      </c>
      <c r="N10" s="134">
        <v>29.02056</v>
      </c>
      <c r="O10" s="133" t="s">
        <v>58</v>
      </c>
      <c r="P10" s="133" t="s">
        <v>59</v>
      </c>
      <c r="Q10" s="133" t="s">
        <v>94</v>
      </c>
      <c r="R10" s="134">
        <v>24.98</v>
      </c>
      <c r="S10" s="134">
        <v>24.98</v>
      </c>
      <c r="T10" s="133" t="s">
        <v>61</v>
      </c>
      <c r="U10" s="132"/>
      <c r="V10" s="132"/>
      <c r="W10" s="132"/>
      <c r="X10" s="132"/>
      <c r="Y10" s="132"/>
      <c r="Z10" s="133" t="s">
        <v>62</v>
      </c>
      <c r="AA10" s="133" t="s">
        <v>63</v>
      </c>
      <c r="AB10" s="133" t="s">
        <v>64</v>
      </c>
      <c r="AC10" s="133" t="s">
        <v>95</v>
      </c>
      <c r="AD10" s="133" t="s">
        <v>81</v>
      </c>
      <c r="AE10" s="133" t="s">
        <v>82</v>
      </c>
      <c r="AF10" s="133">
        <v>130392</v>
      </c>
      <c r="AG10" s="133" t="s">
        <v>68</v>
      </c>
      <c r="AH10" s="133">
        <v>1</v>
      </c>
      <c r="AI10" s="133" t="s">
        <v>91</v>
      </c>
      <c r="AJ10" s="133">
        <v>8</v>
      </c>
      <c r="AK10" s="133">
        <v>2430</v>
      </c>
      <c r="AL10" s="133">
        <v>2430</v>
      </c>
      <c r="AM10" s="133">
        <v>108</v>
      </c>
      <c r="AN10" s="134">
        <v>7.3600799103300002E-2</v>
      </c>
      <c r="AO10" s="135">
        <v>1</v>
      </c>
      <c r="AP10" s="214">
        <f t="shared" si="0"/>
        <v>7.3600799103300002E-2</v>
      </c>
      <c r="AQ10" s="136">
        <v>8.9567420000000002</v>
      </c>
      <c r="AR10" s="137">
        <v>1.59423</v>
      </c>
      <c r="AS10" s="214">
        <f t="shared" si="1"/>
        <v>0.65922336856208952</v>
      </c>
      <c r="AT10" s="214">
        <f t="shared" si="2"/>
        <v>0.11733660195445396</v>
      </c>
      <c r="AU10" s="135">
        <v>0.873</v>
      </c>
      <c r="AV10" s="135">
        <v>0.76949999999999996</v>
      </c>
      <c r="AW10" s="214">
        <f t="shared" si="3"/>
        <v>0.57550200075470415</v>
      </c>
      <c r="AX10" s="214">
        <f t="shared" si="4"/>
        <v>9.0290515203952315E-2</v>
      </c>
    </row>
    <row r="11" spans="1:50">
      <c r="A11" s="133">
        <v>6</v>
      </c>
      <c r="B11" s="133" t="s">
        <v>50</v>
      </c>
      <c r="C11" s="133" t="s">
        <v>93</v>
      </c>
      <c r="D11" s="133" t="s">
        <v>52</v>
      </c>
      <c r="E11" s="133" t="s">
        <v>53</v>
      </c>
      <c r="F11" s="133" t="s">
        <v>54</v>
      </c>
      <c r="G11" s="133" t="s">
        <v>55</v>
      </c>
      <c r="H11" s="132"/>
      <c r="I11" s="133" t="s">
        <v>56</v>
      </c>
      <c r="J11" s="133" t="s">
        <v>57</v>
      </c>
      <c r="K11" s="133">
        <v>0</v>
      </c>
      <c r="L11" s="133">
        <v>32</v>
      </c>
      <c r="M11" s="134">
        <v>-81.111369999999994</v>
      </c>
      <c r="N11" s="134">
        <v>29.02056</v>
      </c>
      <c r="O11" s="133" t="s">
        <v>58</v>
      </c>
      <c r="P11" s="133" t="s">
        <v>59</v>
      </c>
      <c r="Q11" s="133" t="s">
        <v>94</v>
      </c>
      <c r="R11" s="134">
        <v>24.98</v>
      </c>
      <c r="S11" s="134">
        <v>24.98</v>
      </c>
      <c r="T11" s="133" t="s">
        <v>61</v>
      </c>
      <c r="U11" s="132"/>
      <c r="V11" s="132"/>
      <c r="W11" s="132"/>
      <c r="X11" s="132"/>
      <c r="Y11" s="132"/>
      <c r="Z11" s="133" t="s">
        <v>62</v>
      </c>
      <c r="AA11" s="133" t="s">
        <v>63</v>
      </c>
      <c r="AB11" s="133" t="s">
        <v>64</v>
      </c>
      <c r="AC11" s="133" t="s">
        <v>95</v>
      </c>
      <c r="AD11" s="133" t="s">
        <v>88</v>
      </c>
      <c r="AE11" s="133" t="s">
        <v>67</v>
      </c>
      <c r="AF11" s="133">
        <v>130227</v>
      </c>
      <c r="AG11" s="133" t="s">
        <v>89</v>
      </c>
      <c r="AH11" s="133">
        <v>2</v>
      </c>
      <c r="AI11" s="133" t="s">
        <v>84</v>
      </c>
      <c r="AJ11" s="133">
        <v>10</v>
      </c>
      <c r="AK11" s="133">
        <v>3200</v>
      </c>
      <c r="AL11" s="133">
        <v>3200</v>
      </c>
      <c r="AM11" s="133">
        <v>130</v>
      </c>
      <c r="AN11" s="134">
        <v>2.0828032316799999E-2</v>
      </c>
      <c r="AO11" s="135">
        <v>1</v>
      </c>
      <c r="AP11" s="214">
        <f t="shared" si="0"/>
        <v>2.0828032316799999E-2</v>
      </c>
      <c r="AQ11" s="136">
        <v>4.3715109999999999</v>
      </c>
      <c r="AR11" s="137">
        <v>0.45284999999999997</v>
      </c>
      <c r="AS11" s="214">
        <f t="shared" si="1"/>
        <v>9.104997238124668E-2</v>
      </c>
      <c r="AT11" s="214">
        <f t="shared" si="2"/>
        <v>9.4319744346628796E-3</v>
      </c>
      <c r="AU11" s="135">
        <v>0.68879999999999997</v>
      </c>
      <c r="AV11" s="135">
        <v>0.78210000000000002</v>
      </c>
      <c r="AW11" s="214">
        <f t="shared" si="3"/>
        <v>6.2715220976202704E-2</v>
      </c>
      <c r="AX11" s="214">
        <f t="shared" si="4"/>
        <v>7.3767472053498382E-3</v>
      </c>
    </row>
    <row r="12" spans="1:50">
      <c r="A12" s="133">
        <v>6</v>
      </c>
      <c r="B12" s="133" t="s">
        <v>50</v>
      </c>
      <c r="C12" s="133" t="s">
        <v>93</v>
      </c>
      <c r="D12" s="133" t="s">
        <v>52</v>
      </c>
      <c r="E12" s="133" t="s">
        <v>53</v>
      </c>
      <c r="F12" s="133" t="s">
        <v>54</v>
      </c>
      <c r="G12" s="133" t="s">
        <v>55</v>
      </c>
      <c r="H12" s="132"/>
      <c r="I12" s="133" t="s">
        <v>56</v>
      </c>
      <c r="J12" s="133" t="s">
        <v>57</v>
      </c>
      <c r="K12" s="133">
        <v>0</v>
      </c>
      <c r="L12" s="133">
        <v>32</v>
      </c>
      <c r="M12" s="134">
        <v>-81.111369999999994</v>
      </c>
      <c r="N12" s="134">
        <v>29.02056</v>
      </c>
      <c r="O12" s="133" t="s">
        <v>58</v>
      </c>
      <c r="P12" s="133" t="s">
        <v>59</v>
      </c>
      <c r="Q12" s="133" t="s">
        <v>94</v>
      </c>
      <c r="R12" s="134">
        <v>24.98</v>
      </c>
      <c r="S12" s="134">
        <v>24.98</v>
      </c>
      <c r="T12" s="133" t="s">
        <v>61</v>
      </c>
      <c r="U12" s="132"/>
      <c r="V12" s="132"/>
      <c r="W12" s="132"/>
      <c r="X12" s="132"/>
      <c r="Y12" s="132"/>
      <c r="Z12" s="133" t="s">
        <v>62</v>
      </c>
      <c r="AA12" s="133" t="s">
        <v>63</v>
      </c>
      <c r="AB12" s="133" t="s">
        <v>64</v>
      </c>
      <c r="AC12" s="133" t="s">
        <v>95</v>
      </c>
      <c r="AD12" s="133" t="s">
        <v>88</v>
      </c>
      <c r="AE12" s="133" t="s">
        <v>67</v>
      </c>
      <c r="AF12" s="133">
        <v>130373</v>
      </c>
      <c r="AG12" s="133" t="s">
        <v>89</v>
      </c>
      <c r="AH12" s="133">
        <v>2</v>
      </c>
      <c r="AI12" s="133" t="s">
        <v>70</v>
      </c>
      <c r="AJ12" s="133">
        <v>13</v>
      </c>
      <c r="AK12" s="133">
        <v>6460</v>
      </c>
      <c r="AL12" s="133">
        <v>6460</v>
      </c>
      <c r="AM12" s="133">
        <v>133</v>
      </c>
      <c r="AN12" s="134">
        <v>5.6059931203500002E-2</v>
      </c>
      <c r="AO12" s="135">
        <v>0.999</v>
      </c>
      <c r="AP12" s="214">
        <f t="shared" si="0"/>
        <v>5.6003871272296502E-2</v>
      </c>
      <c r="AQ12" s="136">
        <v>2.6886009999999998</v>
      </c>
      <c r="AR12" s="137">
        <v>0.25939000000000001</v>
      </c>
      <c r="AS12" s="214">
        <f t="shared" si="1"/>
        <v>0.15057206430656764</v>
      </c>
      <c r="AT12" s="214">
        <f t="shared" si="2"/>
        <v>1.452684416932099E-2</v>
      </c>
      <c r="AU12" s="135">
        <v>0.68879999999999997</v>
      </c>
      <c r="AV12" s="135">
        <v>0.78210000000000002</v>
      </c>
      <c r="AW12" s="214">
        <f t="shared" si="3"/>
        <v>0.10371403789436379</v>
      </c>
      <c r="AX12" s="214">
        <f t="shared" si="4"/>
        <v>1.1361444824825947E-2</v>
      </c>
    </row>
    <row r="13" spans="1:50">
      <c r="A13" s="133">
        <v>6</v>
      </c>
      <c r="B13" s="133" t="s">
        <v>50</v>
      </c>
      <c r="C13" s="133" t="s">
        <v>93</v>
      </c>
      <c r="D13" s="133" t="s">
        <v>52</v>
      </c>
      <c r="E13" s="133" t="s">
        <v>53</v>
      </c>
      <c r="F13" s="133" t="s">
        <v>54</v>
      </c>
      <c r="G13" s="133" t="s">
        <v>55</v>
      </c>
      <c r="H13" s="132"/>
      <c r="I13" s="133" t="s">
        <v>56</v>
      </c>
      <c r="J13" s="133" t="s">
        <v>57</v>
      </c>
      <c r="K13" s="133">
        <v>0</v>
      </c>
      <c r="L13" s="133">
        <v>32</v>
      </c>
      <c r="M13" s="134">
        <v>-81.111369999999994</v>
      </c>
      <c r="N13" s="134">
        <v>29.02056</v>
      </c>
      <c r="O13" s="133" t="s">
        <v>58</v>
      </c>
      <c r="P13" s="133" t="s">
        <v>59</v>
      </c>
      <c r="Q13" s="133" t="s">
        <v>94</v>
      </c>
      <c r="R13" s="134">
        <v>24.98</v>
      </c>
      <c r="S13" s="134">
        <v>24.98</v>
      </c>
      <c r="T13" s="133" t="s">
        <v>61</v>
      </c>
      <c r="U13" s="132"/>
      <c r="V13" s="132"/>
      <c r="W13" s="132"/>
      <c r="X13" s="132"/>
      <c r="Y13" s="132"/>
      <c r="Z13" s="133" t="s">
        <v>62</v>
      </c>
      <c r="AA13" s="133" t="s">
        <v>63</v>
      </c>
      <c r="AB13" s="133" t="s">
        <v>64</v>
      </c>
      <c r="AC13" s="133" t="s">
        <v>95</v>
      </c>
      <c r="AD13" s="133" t="s">
        <v>88</v>
      </c>
      <c r="AE13" s="133" t="s">
        <v>67</v>
      </c>
      <c r="AF13" s="133">
        <v>130262</v>
      </c>
      <c r="AG13" s="133" t="s">
        <v>89</v>
      </c>
      <c r="AH13" s="133">
        <v>2</v>
      </c>
      <c r="AI13" s="133" t="s">
        <v>70</v>
      </c>
      <c r="AJ13" s="133">
        <v>13</v>
      </c>
      <c r="AK13" s="133">
        <v>6210</v>
      </c>
      <c r="AL13" s="133">
        <v>6210</v>
      </c>
      <c r="AM13" s="133">
        <v>133</v>
      </c>
      <c r="AN13" s="134">
        <v>2.4729981666599999E-2</v>
      </c>
      <c r="AO13" s="135">
        <v>0.999</v>
      </c>
      <c r="AP13" s="214">
        <f t="shared" si="0"/>
        <v>2.4705251684933399E-2</v>
      </c>
      <c r="AQ13" s="136">
        <v>2.6886009999999998</v>
      </c>
      <c r="AR13" s="137">
        <v>0.25939000000000001</v>
      </c>
      <c r="AS13" s="214">
        <f t="shared" si="1"/>
        <v>6.6422564385363619E-2</v>
      </c>
      <c r="AT13" s="214">
        <f t="shared" si="2"/>
        <v>6.4082952345548743E-3</v>
      </c>
      <c r="AU13" s="135">
        <v>0.68879999999999997</v>
      </c>
      <c r="AV13" s="135">
        <v>0.78210000000000002</v>
      </c>
      <c r="AW13" s="214">
        <f t="shared" si="3"/>
        <v>4.5751862348638456E-2</v>
      </c>
      <c r="AX13" s="214">
        <f t="shared" si="4"/>
        <v>5.0119277029453671E-3</v>
      </c>
    </row>
    <row r="14" spans="1:50">
      <c r="A14" s="133">
        <v>6</v>
      </c>
      <c r="B14" s="133" t="s">
        <v>50</v>
      </c>
      <c r="C14" s="133" t="s">
        <v>93</v>
      </c>
      <c r="D14" s="133" t="s">
        <v>52</v>
      </c>
      <c r="E14" s="133" t="s">
        <v>53</v>
      </c>
      <c r="F14" s="133" t="s">
        <v>54</v>
      </c>
      <c r="G14" s="133" t="s">
        <v>55</v>
      </c>
      <c r="H14" s="132"/>
      <c r="I14" s="133" t="s">
        <v>56</v>
      </c>
      <c r="J14" s="133" t="s">
        <v>57</v>
      </c>
      <c r="K14" s="133">
        <v>0</v>
      </c>
      <c r="L14" s="133">
        <v>32</v>
      </c>
      <c r="M14" s="134">
        <v>-81.111369999999994</v>
      </c>
      <c r="N14" s="134">
        <v>29.02056</v>
      </c>
      <c r="O14" s="133" t="s">
        <v>58</v>
      </c>
      <c r="P14" s="133" t="s">
        <v>59</v>
      </c>
      <c r="Q14" s="133" t="s">
        <v>94</v>
      </c>
      <c r="R14" s="134">
        <v>24.98</v>
      </c>
      <c r="S14" s="134">
        <v>24.98</v>
      </c>
      <c r="T14" s="133" t="s">
        <v>61</v>
      </c>
      <c r="U14" s="132"/>
      <c r="V14" s="132"/>
      <c r="W14" s="132"/>
      <c r="X14" s="132"/>
      <c r="Y14" s="132"/>
      <c r="Z14" s="133" t="s">
        <v>62</v>
      </c>
      <c r="AA14" s="133" t="s">
        <v>63</v>
      </c>
      <c r="AB14" s="133" t="s">
        <v>64</v>
      </c>
      <c r="AC14" s="133" t="s">
        <v>95</v>
      </c>
      <c r="AD14" s="133" t="s">
        <v>88</v>
      </c>
      <c r="AE14" s="133" t="s">
        <v>67</v>
      </c>
      <c r="AF14" s="133">
        <v>129728</v>
      </c>
      <c r="AG14" s="133" t="s">
        <v>89</v>
      </c>
      <c r="AH14" s="133">
        <v>2</v>
      </c>
      <c r="AI14" s="133" t="s">
        <v>70</v>
      </c>
      <c r="AJ14" s="133">
        <v>13</v>
      </c>
      <c r="AK14" s="133">
        <v>6210</v>
      </c>
      <c r="AL14" s="133">
        <v>6210</v>
      </c>
      <c r="AM14" s="133">
        <v>133</v>
      </c>
      <c r="AN14" s="134">
        <v>0.79151209548400003</v>
      </c>
      <c r="AO14" s="135">
        <v>0.999</v>
      </c>
      <c r="AP14" s="214">
        <f t="shared" si="0"/>
        <v>0.79072058338851603</v>
      </c>
      <c r="AQ14" s="136">
        <v>2.6886009999999998</v>
      </c>
      <c r="AR14" s="137">
        <v>0.25939000000000001</v>
      </c>
      <c r="AS14" s="214">
        <f t="shared" si="1"/>
        <v>2.1259321512189473</v>
      </c>
      <c r="AT14" s="214">
        <f t="shared" si="2"/>
        <v>0.20510501212514717</v>
      </c>
      <c r="AU14" s="135">
        <v>0.68879999999999997</v>
      </c>
      <c r="AV14" s="135">
        <v>0.78210000000000002</v>
      </c>
      <c r="AW14" s="214">
        <f t="shared" si="3"/>
        <v>1.4643420657596109</v>
      </c>
      <c r="AX14" s="214">
        <f t="shared" si="4"/>
        <v>0.16041262998307762</v>
      </c>
    </row>
    <row r="15" spans="1:50">
      <c r="A15" s="133">
        <v>6</v>
      </c>
      <c r="B15" s="133" t="s">
        <v>50</v>
      </c>
      <c r="C15" s="133" t="s">
        <v>93</v>
      </c>
      <c r="D15" s="133" t="s">
        <v>52</v>
      </c>
      <c r="E15" s="133" t="s">
        <v>53</v>
      </c>
      <c r="F15" s="133" t="s">
        <v>54</v>
      </c>
      <c r="G15" s="133" t="s">
        <v>55</v>
      </c>
      <c r="H15" s="132"/>
      <c r="I15" s="133" t="s">
        <v>56</v>
      </c>
      <c r="J15" s="133" t="s">
        <v>57</v>
      </c>
      <c r="K15" s="133">
        <v>0</v>
      </c>
      <c r="L15" s="133">
        <v>32</v>
      </c>
      <c r="M15" s="134">
        <v>-81.111369999999994</v>
      </c>
      <c r="N15" s="134">
        <v>29.02056</v>
      </c>
      <c r="O15" s="133" t="s">
        <v>58</v>
      </c>
      <c r="P15" s="133" t="s">
        <v>59</v>
      </c>
      <c r="Q15" s="133" t="s">
        <v>94</v>
      </c>
      <c r="R15" s="134">
        <v>24.98</v>
      </c>
      <c r="S15" s="134">
        <v>24.98</v>
      </c>
      <c r="T15" s="133" t="s">
        <v>61</v>
      </c>
      <c r="U15" s="132"/>
      <c r="V15" s="132"/>
      <c r="W15" s="132"/>
      <c r="X15" s="132"/>
      <c r="Y15" s="132"/>
      <c r="Z15" s="133" t="s">
        <v>62</v>
      </c>
      <c r="AA15" s="133" t="s">
        <v>63</v>
      </c>
      <c r="AB15" s="133" t="s">
        <v>64</v>
      </c>
      <c r="AC15" s="133" t="s">
        <v>95</v>
      </c>
      <c r="AD15" s="133" t="s">
        <v>88</v>
      </c>
      <c r="AE15" s="133" t="s">
        <v>67</v>
      </c>
      <c r="AF15" s="133">
        <v>130559</v>
      </c>
      <c r="AG15" s="133" t="s">
        <v>89</v>
      </c>
      <c r="AH15" s="133">
        <v>2</v>
      </c>
      <c r="AI15" s="133" t="s">
        <v>70</v>
      </c>
      <c r="AJ15" s="133">
        <v>13</v>
      </c>
      <c r="AK15" s="133">
        <v>6300</v>
      </c>
      <c r="AL15" s="133">
        <v>6300</v>
      </c>
      <c r="AM15" s="133">
        <v>133</v>
      </c>
      <c r="AN15" s="134">
        <v>8.0396430807900005E-3</v>
      </c>
      <c r="AO15" s="135">
        <v>0.999</v>
      </c>
      <c r="AP15" s="214">
        <f t="shared" si="0"/>
        <v>8.0316034377092109E-3</v>
      </c>
      <c r="AQ15" s="136">
        <v>2.6886009999999998</v>
      </c>
      <c r="AR15" s="137">
        <v>0.25939000000000001</v>
      </c>
      <c r="AS15" s="214">
        <f t="shared" si="1"/>
        <v>2.159377703422842E-2</v>
      </c>
      <c r="AT15" s="214">
        <f t="shared" si="2"/>
        <v>2.0833176157073921E-3</v>
      </c>
      <c r="AU15" s="135">
        <v>0.68879999999999997</v>
      </c>
      <c r="AV15" s="135">
        <v>0.78210000000000002</v>
      </c>
      <c r="AW15" s="214">
        <f t="shared" si="3"/>
        <v>1.4873793621176535E-2</v>
      </c>
      <c r="AX15" s="214">
        <f t="shared" si="4"/>
        <v>1.6293627072447513E-3</v>
      </c>
    </row>
    <row r="16" spans="1:50">
      <c r="A16" s="133">
        <v>6</v>
      </c>
      <c r="B16" s="133" t="s">
        <v>50</v>
      </c>
      <c r="C16" s="133" t="s">
        <v>93</v>
      </c>
      <c r="D16" s="133" t="s">
        <v>52</v>
      </c>
      <c r="E16" s="133" t="s">
        <v>53</v>
      </c>
      <c r="F16" s="133" t="s">
        <v>54</v>
      </c>
      <c r="G16" s="133" t="s">
        <v>55</v>
      </c>
      <c r="H16" s="132"/>
      <c r="I16" s="133" t="s">
        <v>56</v>
      </c>
      <c r="J16" s="133" t="s">
        <v>57</v>
      </c>
      <c r="K16" s="133">
        <v>0</v>
      </c>
      <c r="L16" s="133">
        <v>32</v>
      </c>
      <c r="M16" s="134">
        <v>-81.111369999999994</v>
      </c>
      <c r="N16" s="134">
        <v>29.02056</v>
      </c>
      <c r="O16" s="133" t="s">
        <v>58</v>
      </c>
      <c r="P16" s="133" t="s">
        <v>59</v>
      </c>
      <c r="Q16" s="133" t="s">
        <v>94</v>
      </c>
      <c r="R16" s="134">
        <v>24.98</v>
      </c>
      <c r="S16" s="134">
        <v>24.98</v>
      </c>
      <c r="T16" s="133" t="s">
        <v>61</v>
      </c>
      <c r="U16" s="132"/>
      <c r="V16" s="132"/>
      <c r="W16" s="132"/>
      <c r="X16" s="132"/>
      <c r="Y16" s="132"/>
      <c r="Z16" s="133" t="s">
        <v>62</v>
      </c>
      <c r="AA16" s="133" t="s">
        <v>63</v>
      </c>
      <c r="AB16" s="133" t="s">
        <v>64</v>
      </c>
      <c r="AC16" s="133" t="s">
        <v>95</v>
      </c>
      <c r="AD16" s="133" t="s">
        <v>88</v>
      </c>
      <c r="AE16" s="133" t="s">
        <v>67</v>
      </c>
      <c r="AF16" s="133">
        <v>130560</v>
      </c>
      <c r="AG16" s="133" t="s">
        <v>89</v>
      </c>
      <c r="AH16" s="133">
        <v>2</v>
      </c>
      <c r="AI16" s="133" t="s">
        <v>69</v>
      </c>
      <c r="AJ16" s="133">
        <v>11</v>
      </c>
      <c r="AK16" s="133">
        <v>4430</v>
      </c>
      <c r="AL16" s="133">
        <v>4430</v>
      </c>
      <c r="AM16" s="133">
        <v>131</v>
      </c>
      <c r="AN16" s="134">
        <v>1.5856347106099999E-5</v>
      </c>
      <c r="AO16" s="135">
        <v>1</v>
      </c>
      <c r="AP16" s="214">
        <f t="shared" si="0"/>
        <v>1.5856347106099999E-5</v>
      </c>
      <c r="AQ16" s="136">
        <v>4.0668569999999997</v>
      </c>
      <c r="AR16" s="137">
        <v>0.41202</v>
      </c>
      <c r="AS16" s="214">
        <f t="shared" si="1"/>
        <v>6.4485496222872515E-5</v>
      </c>
      <c r="AT16" s="214">
        <f t="shared" si="2"/>
        <v>6.5331321346553215E-6</v>
      </c>
      <c r="AU16" s="135">
        <v>0.68879999999999997</v>
      </c>
      <c r="AV16" s="135">
        <v>0.78210000000000002</v>
      </c>
      <c r="AW16" s="214">
        <f t="shared" si="3"/>
        <v>4.4417609798314585E-5</v>
      </c>
      <c r="AX16" s="214">
        <f t="shared" si="4"/>
        <v>5.109562642513927E-6</v>
      </c>
    </row>
    <row r="17" spans="1:50">
      <c r="A17" s="133">
        <v>6</v>
      </c>
      <c r="B17" s="133" t="s">
        <v>50</v>
      </c>
      <c r="C17" s="133" t="s">
        <v>93</v>
      </c>
      <c r="D17" s="133" t="s">
        <v>52</v>
      </c>
      <c r="E17" s="133" t="s">
        <v>53</v>
      </c>
      <c r="F17" s="133" t="s">
        <v>54</v>
      </c>
      <c r="G17" s="133" t="s">
        <v>55</v>
      </c>
      <c r="H17" s="132"/>
      <c r="I17" s="133" t="s">
        <v>56</v>
      </c>
      <c r="J17" s="133" t="s">
        <v>57</v>
      </c>
      <c r="K17" s="133">
        <v>0</v>
      </c>
      <c r="L17" s="133">
        <v>32</v>
      </c>
      <c r="M17" s="134">
        <v>-81.111369999999994</v>
      </c>
      <c r="N17" s="134">
        <v>29.02056</v>
      </c>
      <c r="O17" s="133" t="s">
        <v>58</v>
      </c>
      <c r="P17" s="133" t="s">
        <v>59</v>
      </c>
      <c r="Q17" s="133" t="s">
        <v>94</v>
      </c>
      <c r="R17" s="134">
        <v>24.98</v>
      </c>
      <c r="S17" s="134">
        <v>24.98</v>
      </c>
      <c r="T17" s="133" t="s">
        <v>61</v>
      </c>
      <c r="U17" s="132"/>
      <c r="V17" s="132"/>
      <c r="W17" s="132"/>
      <c r="X17" s="132"/>
      <c r="Y17" s="132"/>
      <c r="Z17" s="133" t="s">
        <v>62</v>
      </c>
      <c r="AA17" s="133" t="s">
        <v>63</v>
      </c>
      <c r="AB17" s="133" t="s">
        <v>64</v>
      </c>
      <c r="AC17" s="133" t="s">
        <v>95</v>
      </c>
      <c r="AD17" s="133" t="s">
        <v>88</v>
      </c>
      <c r="AE17" s="133" t="s">
        <v>67</v>
      </c>
      <c r="AF17" s="133">
        <v>130227</v>
      </c>
      <c r="AG17" s="133" t="s">
        <v>89</v>
      </c>
      <c r="AH17" s="133">
        <v>2</v>
      </c>
      <c r="AI17" s="133" t="s">
        <v>84</v>
      </c>
      <c r="AJ17" s="133">
        <v>10</v>
      </c>
      <c r="AK17" s="133">
        <v>3200</v>
      </c>
      <c r="AL17" s="133">
        <v>3200</v>
      </c>
      <c r="AM17" s="133">
        <v>130</v>
      </c>
      <c r="AN17" s="134">
        <v>0.936992916748</v>
      </c>
      <c r="AO17" s="135">
        <v>1</v>
      </c>
      <c r="AP17" s="214">
        <f t="shared" si="0"/>
        <v>0.936992916748</v>
      </c>
      <c r="AQ17" s="136">
        <v>4.3715109999999999</v>
      </c>
      <c r="AR17" s="137">
        <v>0.45284999999999997</v>
      </c>
      <c r="AS17" s="214">
        <f t="shared" si="1"/>
        <v>4.0960748424859661</v>
      </c>
      <c r="AT17" s="214">
        <f t="shared" si="2"/>
        <v>0.42431724234933177</v>
      </c>
      <c r="AU17" s="135">
        <v>0.68879999999999997</v>
      </c>
      <c r="AV17" s="135">
        <v>0.78210000000000002</v>
      </c>
      <c r="AW17" s="214">
        <f t="shared" si="3"/>
        <v>2.8213763515043335</v>
      </c>
      <c r="AX17" s="214">
        <f t="shared" si="4"/>
        <v>0.33185851524141241</v>
      </c>
    </row>
    <row r="18" spans="1:50">
      <c r="A18" s="133">
        <v>6</v>
      </c>
      <c r="B18" s="133" t="s">
        <v>50</v>
      </c>
      <c r="C18" s="133" t="s">
        <v>93</v>
      </c>
      <c r="D18" s="133" t="s">
        <v>52</v>
      </c>
      <c r="E18" s="133" t="s">
        <v>53</v>
      </c>
      <c r="F18" s="133" t="s">
        <v>54</v>
      </c>
      <c r="G18" s="133" t="s">
        <v>55</v>
      </c>
      <c r="H18" s="132"/>
      <c r="I18" s="133" t="s">
        <v>56</v>
      </c>
      <c r="J18" s="133" t="s">
        <v>57</v>
      </c>
      <c r="K18" s="133">
        <v>0</v>
      </c>
      <c r="L18" s="133">
        <v>32</v>
      </c>
      <c r="M18" s="134">
        <v>-81.111369999999994</v>
      </c>
      <c r="N18" s="134">
        <v>29.02056</v>
      </c>
      <c r="O18" s="133" t="s">
        <v>58</v>
      </c>
      <c r="P18" s="133" t="s">
        <v>59</v>
      </c>
      <c r="Q18" s="133" t="s">
        <v>94</v>
      </c>
      <c r="R18" s="134">
        <v>24.98</v>
      </c>
      <c r="S18" s="134">
        <v>24.98</v>
      </c>
      <c r="T18" s="133" t="s">
        <v>61</v>
      </c>
      <c r="U18" s="132"/>
      <c r="V18" s="132"/>
      <c r="W18" s="132"/>
      <c r="X18" s="132"/>
      <c r="Y18" s="132"/>
      <c r="Z18" s="133" t="s">
        <v>62</v>
      </c>
      <c r="AA18" s="133" t="s">
        <v>63</v>
      </c>
      <c r="AB18" s="133" t="s">
        <v>64</v>
      </c>
      <c r="AC18" s="133" t="s">
        <v>95</v>
      </c>
      <c r="AD18" s="133" t="s">
        <v>88</v>
      </c>
      <c r="AE18" s="133" t="s">
        <v>67</v>
      </c>
      <c r="AF18" s="133">
        <v>129728</v>
      </c>
      <c r="AG18" s="133" t="s">
        <v>89</v>
      </c>
      <c r="AH18" s="133">
        <v>2</v>
      </c>
      <c r="AI18" s="133" t="s">
        <v>70</v>
      </c>
      <c r="AJ18" s="133">
        <v>13</v>
      </c>
      <c r="AK18" s="133">
        <v>6210</v>
      </c>
      <c r="AL18" s="133">
        <v>6210</v>
      </c>
      <c r="AM18" s="133">
        <v>133</v>
      </c>
      <c r="AN18" s="134">
        <v>0.12919574178400001</v>
      </c>
      <c r="AO18" s="135">
        <v>0.999</v>
      </c>
      <c r="AP18" s="214">
        <f t="shared" si="0"/>
        <v>0.12906654604221601</v>
      </c>
      <c r="AQ18" s="136">
        <v>2.6886009999999998</v>
      </c>
      <c r="AR18" s="137">
        <v>0.25939000000000001</v>
      </c>
      <c r="AS18" s="214">
        <f t="shared" si="1"/>
        <v>0.34700844475564796</v>
      </c>
      <c r="AT18" s="214">
        <f t="shared" si="2"/>
        <v>3.3478571377890412E-2</v>
      </c>
      <c r="AU18" s="135">
        <v>0.68879999999999997</v>
      </c>
      <c r="AV18" s="135">
        <v>0.78210000000000002</v>
      </c>
      <c r="AW18" s="214">
        <f t="shared" si="3"/>
        <v>0.23901941674769031</v>
      </c>
      <c r="AX18" s="214">
        <f t="shared" si="4"/>
        <v>2.6183590674648091E-2</v>
      </c>
    </row>
    <row r="19" spans="1:50">
      <c r="A19" s="133">
        <v>6</v>
      </c>
      <c r="B19" s="133" t="s">
        <v>50</v>
      </c>
      <c r="C19" s="133" t="s">
        <v>93</v>
      </c>
      <c r="D19" s="133" t="s">
        <v>52</v>
      </c>
      <c r="E19" s="133" t="s">
        <v>53</v>
      </c>
      <c r="F19" s="133" t="s">
        <v>54</v>
      </c>
      <c r="G19" s="133" t="s">
        <v>55</v>
      </c>
      <c r="H19" s="132"/>
      <c r="I19" s="133" t="s">
        <v>56</v>
      </c>
      <c r="J19" s="133" t="s">
        <v>57</v>
      </c>
      <c r="K19" s="133">
        <v>0</v>
      </c>
      <c r="L19" s="133">
        <v>32</v>
      </c>
      <c r="M19" s="134">
        <v>-81.111369999999994</v>
      </c>
      <c r="N19" s="134">
        <v>29.02056</v>
      </c>
      <c r="O19" s="133" t="s">
        <v>58</v>
      </c>
      <c r="P19" s="133" t="s">
        <v>59</v>
      </c>
      <c r="Q19" s="133" t="s">
        <v>94</v>
      </c>
      <c r="R19" s="134">
        <v>24.98</v>
      </c>
      <c r="S19" s="134">
        <v>24.98</v>
      </c>
      <c r="T19" s="133" t="s">
        <v>61</v>
      </c>
      <c r="U19" s="132"/>
      <c r="V19" s="132"/>
      <c r="W19" s="132"/>
      <c r="X19" s="132"/>
      <c r="Y19" s="132"/>
      <c r="Z19" s="133" t="s">
        <v>62</v>
      </c>
      <c r="AA19" s="133" t="s">
        <v>63</v>
      </c>
      <c r="AB19" s="133" t="s">
        <v>64</v>
      </c>
      <c r="AC19" s="133" t="s">
        <v>95</v>
      </c>
      <c r="AD19" s="133" t="s">
        <v>88</v>
      </c>
      <c r="AE19" s="133" t="s">
        <v>67</v>
      </c>
      <c r="AF19" s="133">
        <v>130487</v>
      </c>
      <c r="AG19" s="133" t="s">
        <v>89</v>
      </c>
      <c r="AH19" s="133">
        <v>2</v>
      </c>
      <c r="AI19" s="133" t="s">
        <v>70</v>
      </c>
      <c r="AJ19" s="133">
        <v>13</v>
      </c>
      <c r="AK19" s="133">
        <v>6460</v>
      </c>
      <c r="AL19" s="133">
        <v>6460</v>
      </c>
      <c r="AM19" s="133">
        <v>133</v>
      </c>
      <c r="AN19" s="134">
        <v>0.36049698219100001</v>
      </c>
      <c r="AO19" s="135">
        <v>0.999</v>
      </c>
      <c r="AP19" s="214">
        <f t="shared" si="0"/>
        <v>0.36013648520880903</v>
      </c>
      <c r="AQ19" s="136">
        <v>2.6886009999999998</v>
      </c>
      <c r="AR19" s="137">
        <v>0.25939000000000001</v>
      </c>
      <c r="AS19" s="214">
        <f t="shared" si="1"/>
        <v>0.96826331426888912</v>
      </c>
      <c r="AT19" s="214">
        <f t="shared" si="2"/>
        <v>9.3415802898312972E-2</v>
      </c>
      <c r="AU19" s="135">
        <v>0.68879999999999997</v>
      </c>
      <c r="AV19" s="135">
        <v>0.78210000000000002</v>
      </c>
      <c r="AW19" s="214">
        <f t="shared" si="3"/>
        <v>0.66693977086841083</v>
      </c>
      <c r="AX19" s="214">
        <f t="shared" si="4"/>
        <v>7.306049944677058E-2</v>
      </c>
    </row>
    <row r="20" spans="1:50">
      <c r="A20" s="133">
        <v>6</v>
      </c>
      <c r="B20" s="133" t="s">
        <v>50</v>
      </c>
      <c r="C20" s="133" t="s">
        <v>93</v>
      </c>
      <c r="D20" s="133" t="s">
        <v>52</v>
      </c>
      <c r="E20" s="133" t="s">
        <v>53</v>
      </c>
      <c r="F20" s="133" t="s">
        <v>54</v>
      </c>
      <c r="G20" s="133" t="s">
        <v>55</v>
      </c>
      <c r="H20" s="132"/>
      <c r="I20" s="133" t="s">
        <v>56</v>
      </c>
      <c r="J20" s="133" t="s">
        <v>57</v>
      </c>
      <c r="K20" s="133">
        <v>0</v>
      </c>
      <c r="L20" s="133">
        <v>32</v>
      </c>
      <c r="M20" s="134">
        <v>-81.111369999999994</v>
      </c>
      <c r="N20" s="134">
        <v>29.02056</v>
      </c>
      <c r="O20" s="133" t="s">
        <v>58</v>
      </c>
      <c r="P20" s="133" t="s">
        <v>59</v>
      </c>
      <c r="Q20" s="133" t="s">
        <v>94</v>
      </c>
      <c r="R20" s="134">
        <v>24.98</v>
      </c>
      <c r="S20" s="134">
        <v>24.98</v>
      </c>
      <c r="T20" s="133" t="s">
        <v>61</v>
      </c>
      <c r="U20" s="132"/>
      <c r="V20" s="132"/>
      <c r="W20" s="132"/>
      <c r="X20" s="132"/>
      <c r="Y20" s="132"/>
      <c r="Z20" s="133" t="s">
        <v>62</v>
      </c>
      <c r="AA20" s="133" t="s">
        <v>63</v>
      </c>
      <c r="AB20" s="133" t="s">
        <v>64</v>
      </c>
      <c r="AC20" s="133" t="s">
        <v>95</v>
      </c>
      <c r="AD20" s="133" t="s">
        <v>88</v>
      </c>
      <c r="AE20" s="133" t="s">
        <v>67</v>
      </c>
      <c r="AF20" s="133">
        <v>130560</v>
      </c>
      <c r="AG20" s="133" t="s">
        <v>89</v>
      </c>
      <c r="AH20" s="133">
        <v>2</v>
      </c>
      <c r="AI20" s="133" t="s">
        <v>69</v>
      </c>
      <c r="AJ20" s="133">
        <v>11</v>
      </c>
      <c r="AK20" s="133">
        <v>4430</v>
      </c>
      <c r="AL20" s="133">
        <v>4430</v>
      </c>
      <c r="AM20" s="133">
        <v>131</v>
      </c>
      <c r="AN20" s="134">
        <v>1.93917535048</v>
      </c>
      <c r="AO20" s="135">
        <v>1</v>
      </c>
      <c r="AP20" s="214">
        <f t="shared" si="0"/>
        <v>1.93917535048</v>
      </c>
      <c r="AQ20" s="136">
        <v>4.0668569999999997</v>
      </c>
      <c r="AR20" s="137">
        <v>0.41202</v>
      </c>
      <c r="AS20" s="214">
        <f t="shared" si="1"/>
        <v>7.8863488483270405</v>
      </c>
      <c r="AT20" s="214">
        <f t="shared" si="2"/>
        <v>0.7989790279047696</v>
      </c>
      <c r="AU20" s="135">
        <v>0.68879999999999997</v>
      </c>
      <c r="AV20" s="135">
        <v>0.78210000000000002</v>
      </c>
      <c r="AW20" s="214">
        <f t="shared" si="3"/>
        <v>5.4321170867276649</v>
      </c>
      <c r="AX20" s="214">
        <f t="shared" si="4"/>
        <v>0.62488149772432033</v>
      </c>
    </row>
    <row r="21" spans="1:50">
      <c r="A21" s="133">
        <v>6</v>
      </c>
      <c r="B21" s="133" t="s">
        <v>50</v>
      </c>
      <c r="C21" s="133" t="s">
        <v>93</v>
      </c>
      <c r="D21" s="133" t="s">
        <v>52</v>
      </c>
      <c r="E21" s="133" t="s">
        <v>53</v>
      </c>
      <c r="F21" s="133" t="s">
        <v>54</v>
      </c>
      <c r="G21" s="133" t="s">
        <v>55</v>
      </c>
      <c r="H21" s="132"/>
      <c r="I21" s="133" t="s">
        <v>56</v>
      </c>
      <c r="J21" s="133" t="s">
        <v>57</v>
      </c>
      <c r="K21" s="133">
        <v>0</v>
      </c>
      <c r="L21" s="133">
        <v>32</v>
      </c>
      <c r="M21" s="134">
        <v>-81.111369999999994</v>
      </c>
      <c r="N21" s="134">
        <v>29.02056</v>
      </c>
      <c r="O21" s="133" t="s">
        <v>58</v>
      </c>
      <c r="P21" s="133" t="s">
        <v>59</v>
      </c>
      <c r="Q21" s="133" t="s">
        <v>94</v>
      </c>
      <c r="R21" s="134">
        <v>24.98</v>
      </c>
      <c r="S21" s="134">
        <v>24.98</v>
      </c>
      <c r="T21" s="133" t="s">
        <v>61</v>
      </c>
      <c r="U21" s="132"/>
      <c r="V21" s="132"/>
      <c r="W21" s="132"/>
      <c r="X21" s="132"/>
      <c r="Y21" s="132"/>
      <c r="Z21" s="133" t="s">
        <v>62</v>
      </c>
      <c r="AA21" s="133" t="s">
        <v>63</v>
      </c>
      <c r="AB21" s="133" t="s">
        <v>64</v>
      </c>
      <c r="AC21" s="133" t="s">
        <v>95</v>
      </c>
      <c r="AD21" s="133" t="s">
        <v>88</v>
      </c>
      <c r="AE21" s="133" t="s">
        <v>67</v>
      </c>
      <c r="AF21" s="133">
        <v>130262</v>
      </c>
      <c r="AG21" s="133" t="s">
        <v>89</v>
      </c>
      <c r="AH21" s="133">
        <v>2</v>
      </c>
      <c r="AI21" s="133" t="s">
        <v>70</v>
      </c>
      <c r="AJ21" s="133">
        <v>13</v>
      </c>
      <c r="AK21" s="133">
        <v>6210</v>
      </c>
      <c r="AL21" s="133">
        <v>6210</v>
      </c>
      <c r="AM21" s="133">
        <v>133</v>
      </c>
      <c r="AN21" s="134">
        <v>0.34182482013600002</v>
      </c>
      <c r="AO21" s="135">
        <v>0.999</v>
      </c>
      <c r="AP21" s="214">
        <f t="shared" si="0"/>
        <v>0.34148299531586401</v>
      </c>
      <c r="AQ21" s="136">
        <v>2.6886009999999998</v>
      </c>
      <c r="AR21" s="137">
        <v>0.25939000000000001</v>
      </c>
      <c r="AS21" s="214">
        <f t="shared" si="1"/>
        <v>0.91811152268922724</v>
      </c>
      <c r="AT21" s="214">
        <f t="shared" si="2"/>
        <v>8.8577274154981969E-2</v>
      </c>
      <c r="AU21" s="135">
        <v>0.68879999999999997</v>
      </c>
      <c r="AV21" s="135">
        <v>0.78210000000000002</v>
      </c>
      <c r="AW21" s="214">
        <f t="shared" si="3"/>
        <v>0.63239521682833966</v>
      </c>
      <c r="AX21" s="214">
        <f t="shared" si="4"/>
        <v>6.9276286116611394E-2</v>
      </c>
    </row>
    <row r="22" spans="1:50">
      <c r="A22" s="133">
        <v>6</v>
      </c>
      <c r="B22" s="133" t="s">
        <v>50</v>
      </c>
      <c r="C22" s="133" t="s">
        <v>93</v>
      </c>
      <c r="D22" s="133" t="s">
        <v>52</v>
      </c>
      <c r="E22" s="133" t="s">
        <v>53</v>
      </c>
      <c r="F22" s="133" t="s">
        <v>54</v>
      </c>
      <c r="G22" s="133" t="s">
        <v>55</v>
      </c>
      <c r="H22" s="132"/>
      <c r="I22" s="133" t="s">
        <v>56</v>
      </c>
      <c r="J22" s="133" t="s">
        <v>57</v>
      </c>
      <c r="K22" s="133">
        <v>0</v>
      </c>
      <c r="L22" s="133">
        <v>32</v>
      </c>
      <c r="M22" s="134">
        <v>-81.111369999999994</v>
      </c>
      <c r="N22" s="134">
        <v>29.02056</v>
      </c>
      <c r="O22" s="133" t="s">
        <v>58</v>
      </c>
      <c r="P22" s="133" t="s">
        <v>59</v>
      </c>
      <c r="Q22" s="133" t="s">
        <v>94</v>
      </c>
      <c r="R22" s="134">
        <v>24.98</v>
      </c>
      <c r="S22" s="134">
        <v>24.98</v>
      </c>
      <c r="T22" s="133" t="s">
        <v>61</v>
      </c>
      <c r="U22" s="132"/>
      <c r="V22" s="132"/>
      <c r="W22" s="132"/>
      <c r="X22" s="132"/>
      <c r="Y22" s="132"/>
      <c r="Z22" s="133" t="s">
        <v>62</v>
      </c>
      <c r="AA22" s="133" t="s">
        <v>63</v>
      </c>
      <c r="AB22" s="133" t="s">
        <v>64</v>
      </c>
      <c r="AC22" s="133" t="s">
        <v>95</v>
      </c>
      <c r="AD22" s="133" t="s">
        <v>88</v>
      </c>
      <c r="AE22" s="133" t="s">
        <v>67</v>
      </c>
      <c r="AF22" s="133">
        <v>130303</v>
      </c>
      <c r="AG22" s="133" t="s">
        <v>89</v>
      </c>
      <c r="AH22" s="133">
        <v>2</v>
      </c>
      <c r="AI22" s="133" t="s">
        <v>90</v>
      </c>
      <c r="AJ22" s="133">
        <v>7</v>
      </c>
      <c r="AK22" s="133">
        <v>2120</v>
      </c>
      <c r="AL22" s="133">
        <v>2120</v>
      </c>
      <c r="AM22" s="133">
        <v>127</v>
      </c>
      <c r="AN22" s="134">
        <v>2.4859849713600002</v>
      </c>
      <c r="AO22" s="135">
        <v>1</v>
      </c>
      <c r="AP22" s="214">
        <f t="shared" si="0"/>
        <v>2.4859849713600002</v>
      </c>
      <c r="AQ22" s="136">
        <v>6.7567469999999998</v>
      </c>
      <c r="AR22" s="137">
        <v>2.20899</v>
      </c>
      <c r="AS22" s="214">
        <f t="shared" si="1"/>
        <v>16.797171497281767</v>
      </c>
      <c r="AT22" s="214">
        <f t="shared" si="2"/>
        <v>5.4915159418845265</v>
      </c>
      <c r="AU22" s="135">
        <v>0.68879999999999997</v>
      </c>
      <c r="AV22" s="135">
        <v>0.78210000000000002</v>
      </c>
      <c r="AW22" s="214">
        <f t="shared" si="3"/>
        <v>11.569891727327681</v>
      </c>
      <c r="AX22" s="214">
        <f t="shared" si="4"/>
        <v>4.2949146181478879</v>
      </c>
    </row>
    <row r="23" spans="1:50">
      <c r="A23" s="133">
        <v>6</v>
      </c>
      <c r="B23" s="133" t="s">
        <v>50</v>
      </c>
      <c r="C23" s="133" t="s">
        <v>93</v>
      </c>
      <c r="D23" s="133" t="s">
        <v>52</v>
      </c>
      <c r="E23" s="133" t="s">
        <v>53</v>
      </c>
      <c r="F23" s="133" t="s">
        <v>54</v>
      </c>
      <c r="G23" s="133" t="s">
        <v>55</v>
      </c>
      <c r="H23" s="132"/>
      <c r="I23" s="133" t="s">
        <v>56</v>
      </c>
      <c r="J23" s="133" t="s">
        <v>57</v>
      </c>
      <c r="K23" s="133">
        <v>0</v>
      </c>
      <c r="L23" s="133">
        <v>32</v>
      </c>
      <c r="M23" s="134">
        <v>-81.111369999999994</v>
      </c>
      <c r="N23" s="134">
        <v>29.02056</v>
      </c>
      <c r="O23" s="133" t="s">
        <v>58</v>
      </c>
      <c r="P23" s="133" t="s">
        <v>59</v>
      </c>
      <c r="Q23" s="133" t="s">
        <v>94</v>
      </c>
      <c r="R23" s="134">
        <v>24.98</v>
      </c>
      <c r="S23" s="134">
        <v>24.98</v>
      </c>
      <c r="T23" s="133" t="s">
        <v>61</v>
      </c>
      <c r="U23" s="132"/>
      <c r="V23" s="132"/>
      <c r="W23" s="132"/>
      <c r="X23" s="132"/>
      <c r="Y23" s="132"/>
      <c r="Z23" s="133" t="s">
        <v>62</v>
      </c>
      <c r="AA23" s="133" t="s">
        <v>63</v>
      </c>
      <c r="AB23" s="133" t="s">
        <v>64</v>
      </c>
      <c r="AC23" s="133" t="s">
        <v>95</v>
      </c>
      <c r="AD23" s="133" t="s">
        <v>88</v>
      </c>
      <c r="AE23" s="133" t="s">
        <v>67</v>
      </c>
      <c r="AF23" s="133">
        <v>130227</v>
      </c>
      <c r="AG23" s="133" t="s">
        <v>89</v>
      </c>
      <c r="AH23" s="133">
        <v>2</v>
      </c>
      <c r="AI23" s="133" t="s">
        <v>84</v>
      </c>
      <c r="AJ23" s="133">
        <v>10</v>
      </c>
      <c r="AK23" s="133">
        <v>3200</v>
      </c>
      <c r="AL23" s="133">
        <v>3200</v>
      </c>
      <c r="AM23" s="133">
        <v>130</v>
      </c>
      <c r="AN23" s="134">
        <v>9.2178473263500003</v>
      </c>
      <c r="AO23" s="135">
        <v>1</v>
      </c>
      <c r="AP23" s="214">
        <f t="shared" si="0"/>
        <v>9.2178473263500003</v>
      </c>
      <c r="AQ23" s="136">
        <v>4.3715109999999999</v>
      </c>
      <c r="AR23" s="137">
        <v>0.45284999999999997</v>
      </c>
      <c r="AS23" s="214">
        <f t="shared" si="1"/>
        <v>40.295920983459617</v>
      </c>
      <c r="AT23" s="214">
        <f t="shared" si="2"/>
        <v>4.1743021617375975</v>
      </c>
      <c r="AU23" s="135">
        <v>0.68879999999999997</v>
      </c>
      <c r="AV23" s="135">
        <v>0.78210000000000002</v>
      </c>
      <c r="AW23" s="214">
        <f t="shared" si="3"/>
        <v>27.755830373406983</v>
      </c>
      <c r="AX23" s="214">
        <f t="shared" si="4"/>
        <v>3.264721720694975</v>
      </c>
    </row>
    <row r="24" spans="1:50">
      <c r="A24" s="133">
        <v>6</v>
      </c>
      <c r="B24" s="133" t="s">
        <v>50</v>
      </c>
      <c r="C24" s="133" t="s">
        <v>93</v>
      </c>
      <c r="D24" s="133" t="s">
        <v>52</v>
      </c>
      <c r="E24" s="133" t="s">
        <v>53</v>
      </c>
      <c r="F24" s="133" t="s">
        <v>54</v>
      </c>
      <c r="G24" s="133" t="s">
        <v>55</v>
      </c>
      <c r="H24" s="132"/>
      <c r="I24" s="133" t="s">
        <v>56</v>
      </c>
      <c r="J24" s="133" t="s">
        <v>57</v>
      </c>
      <c r="K24" s="133">
        <v>0</v>
      </c>
      <c r="L24" s="133">
        <v>32</v>
      </c>
      <c r="M24" s="134">
        <v>-81.111369999999994</v>
      </c>
      <c r="N24" s="134">
        <v>29.02056</v>
      </c>
      <c r="O24" s="133" t="s">
        <v>58</v>
      </c>
      <c r="P24" s="133" t="s">
        <v>59</v>
      </c>
      <c r="Q24" s="133" t="s">
        <v>94</v>
      </c>
      <c r="R24" s="134">
        <v>24.98</v>
      </c>
      <c r="S24" s="134">
        <v>24.98</v>
      </c>
      <c r="T24" s="133" t="s">
        <v>61</v>
      </c>
      <c r="U24" s="132"/>
      <c r="V24" s="132"/>
      <c r="W24" s="132"/>
      <c r="X24" s="132"/>
      <c r="Y24" s="132"/>
      <c r="Z24" s="133" t="s">
        <v>62</v>
      </c>
      <c r="AA24" s="133" t="s">
        <v>63</v>
      </c>
      <c r="AB24" s="133" t="s">
        <v>64</v>
      </c>
      <c r="AC24" s="133" t="s">
        <v>95</v>
      </c>
      <c r="AD24" s="133" t="s">
        <v>88</v>
      </c>
      <c r="AE24" s="133" t="s">
        <v>67</v>
      </c>
      <c r="AF24" s="133">
        <v>130373</v>
      </c>
      <c r="AG24" s="133" t="s">
        <v>89</v>
      </c>
      <c r="AH24" s="133">
        <v>2</v>
      </c>
      <c r="AI24" s="133" t="s">
        <v>70</v>
      </c>
      <c r="AJ24" s="133">
        <v>13</v>
      </c>
      <c r="AK24" s="133">
        <v>6460</v>
      </c>
      <c r="AL24" s="133">
        <v>6460</v>
      </c>
      <c r="AM24" s="133">
        <v>133</v>
      </c>
      <c r="AN24" s="134">
        <v>0.26285446195200002</v>
      </c>
      <c r="AO24" s="135">
        <v>0.999</v>
      </c>
      <c r="AP24" s="214">
        <f t="shared" si="0"/>
        <v>0.26259160749004801</v>
      </c>
      <c r="AQ24" s="136">
        <v>2.6886009999999998</v>
      </c>
      <c r="AR24" s="137">
        <v>0.25939000000000001</v>
      </c>
      <c r="AS24" s="214">
        <f t="shared" si="1"/>
        <v>0.70600405848935055</v>
      </c>
      <c r="AT24" s="214">
        <f t="shared" si="2"/>
        <v>6.8113637066843549E-2</v>
      </c>
      <c r="AU24" s="135">
        <v>0.68879999999999997</v>
      </c>
      <c r="AV24" s="135">
        <v>0.78210000000000002</v>
      </c>
      <c r="AW24" s="214">
        <f t="shared" si="3"/>
        <v>0.48629559548746465</v>
      </c>
      <c r="AX24" s="214">
        <f t="shared" si="4"/>
        <v>5.3271675549978338E-2</v>
      </c>
    </row>
    <row r="25" spans="1:50">
      <c r="A25" s="133">
        <v>6</v>
      </c>
      <c r="B25" s="133" t="s">
        <v>50</v>
      </c>
      <c r="C25" s="133" t="s">
        <v>93</v>
      </c>
      <c r="D25" s="133" t="s">
        <v>52</v>
      </c>
      <c r="E25" s="133" t="s">
        <v>53</v>
      </c>
      <c r="F25" s="133" t="s">
        <v>54</v>
      </c>
      <c r="G25" s="133" t="s">
        <v>55</v>
      </c>
      <c r="H25" s="132"/>
      <c r="I25" s="133" t="s">
        <v>56</v>
      </c>
      <c r="J25" s="133" t="s">
        <v>57</v>
      </c>
      <c r="K25" s="133">
        <v>0</v>
      </c>
      <c r="L25" s="133">
        <v>32</v>
      </c>
      <c r="M25" s="134">
        <v>-81.111369999999994</v>
      </c>
      <c r="N25" s="134">
        <v>29.02056</v>
      </c>
      <c r="O25" s="133" t="s">
        <v>58</v>
      </c>
      <c r="P25" s="133" t="s">
        <v>59</v>
      </c>
      <c r="Q25" s="133" t="s">
        <v>94</v>
      </c>
      <c r="R25" s="134">
        <v>24.98</v>
      </c>
      <c r="S25" s="134">
        <v>24.98</v>
      </c>
      <c r="T25" s="133" t="s">
        <v>61</v>
      </c>
      <c r="U25" s="132"/>
      <c r="V25" s="132"/>
      <c r="W25" s="132"/>
      <c r="X25" s="132"/>
      <c r="Y25" s="132"/>
      <c r="Z25" s="133" t="s">
        <v>62</v>
      </c>
      <c r="AA25" s="133" t="s">
        <v>63</v>
      </c>
      <c r="AB25" s="133" t="s">
        <v>64</v>
      </c>
      <c r="AC25" s="133" t="s">
        <v>95</v>
      </c>
      <c r="AD25" s="133" t="s">
        <v>88</v>
      </c>
      <c r="AE25" s="133" t="s">
        <v>67</v>
      </c>
      <c r="AF25" s="133">
        <v>130441</v>
      </c>
      <c r="AG25" s="133" t="s">
        <v>89</v>
      </c>
      <c r="AH25" s="133">
        <v>2</v>
      </c>
      <c r="AI25" s="133" t="s">
        <v>96</v>
      </c>
      <c r="AJ25" s="133">
        <v>2</v>
      </c>
      <c r="AK25" s="133">
        <v>1200</v>
      </c>
      <c r="AL25" s="133">
        <v>1200</v>
      </c>
      <c r="AM25" s="133">
        <v>122</v>
      </c>
      <c r="AN25" s="134">
        <v>0.48057166215699998</v>
      </c>
      <c r="AO25" s="135">
        <v>1</v>
      </c>
      <c r="AP25" s="214">
        <f t="shared" si="0"/>
        <v>0.48057166215699998</v>
      </c>
      <c r="AQ25" s="136">
        <v>7.5074500000000004</v>
      </c>
      <c r="AR25" s="137">
        <v>1.2166399999999999</v>
      </c>
      <c r="AS25" s="214">
        <f t="shared" si="1"/>
        <v>3.6078677250605695</v>
      </c>
      <c r="AT25" s="214">
        <f t="shared" si="2"/>
        <v>0.58468270704669245</v>
      </c>
      <c r="AU25" s="135">
        <v>0.68879999999999997</v>
      </c>
      <c r="AV25" s="135">
        <v>0.78210000000000002</v>
      </c>
      <c r="AW25" s="214">
        <f t="shared" si="3"/>
        <v>2.4850992890217203</v>
      </c>
      <c r="AX25" s="214">
        <f t="shared" si="4"/>
        <v>0.45728034518121818</v>
      </c>
    </row>
    <row r="26" spans="1:50">
      <c r="A26" s="133">
        <v>6</v>
      </c>
      <c r="B26" s="133" t="s">
        <v>50</v>
      </c>
      <c r="C26" s="133" t="s">
        <v>93</v>
      </c>
      <c r="D26" s="133" t="s">
        <v>52</v>
      </c>
      <c r="E26" s="133" t="s">
        <v>53</v>
      </c>
      <c r="F26" s="133" t="s">
        <v>54</v>
      </c>
      <c r="G26" s="133" t="s">
        <v>55</v>
      </c>
      <c r="H26" s="132"/>
      <c r="I26" s="133" t="s">
        <v>56</v>
      </c>
      <c r="J26" s="133" t="s">
        <v>57</v>
      </c>
      <c r="K26" s="133">
        <v>0</v>
      </c>
      <c r="L26" s="133">
        <v>32</v>
      </c>
      <c r="M26" s="134">
        <v>-81.111369999999994</v>
      </c>
      <c r="N26" s="134">
        <v>29.02056</v>
      </c>
      <c r="O26" s="133" t="s">
        <v>58</v>
      </c>
      <c r="P26" s="133" t="s">
        <v>59</v>
      </c>
      <c r="Q26" s="133" t="s">
        <v>94</v>
      </c>
      <c r="R26" s="134">
        <v>24.98</v>
      </c>
      <c r="S26" s="134">
        <v>24.98</v>
      </c>
      <c r="T26" s="133" t="s">
        <v>61</v>
      </c>
      <c r="U26" s="132"/>
      <c r="V26" s="132"/>
      <c r="W26" s="132"/>
      <c r="X26" s="132"/>
      <c r="Y26" s="132"/>
      <c r="Z26" s="133" t="s">
        <v>62</v>
      </c>
      <c r="AA26" s="133" t="s">
        <v>63</v>
      </c>
      <c r="AB26" s="133" t="s">
        <v>64</v>
      </c>
      <c r="AC26" s="133" t="s">
        <v>95</v>
      </c>
      <c r="AD26" s="133" t="s">
        <v>88</v>
      </c>
      <c r="AE26" s="133" t="s">
        <v>67</v>
      </c>
      <c r="AF26" s="133">
        <v>130056</v>
      </c>
      <c r="AG26" s="133" t="s">
        <v>89</v>
      </c>
      <c r="AH26" s="133">
        <v>2</v>
      </c>
      <c r="AI26" s="133" t="s">
        <v>84</v>
      </c>
      <c r="AJ26" s="133">
        <v>10</v>
      </c>
      <c r="AK26" s="133">
        <v>3200</v>
      </c>
      <c r="AL26" s="133">
        <v>3200</v>
      </c>
      <c r="AM26" s="133">
        <v>130</v>
      </c>
      <c r="AN26" s="134">
        <v>1.9962248114000001</v>
      </c>
      <c r="AO26" s="135">
        <v>1</v>
      </c>
      <c r="AP26" s="214">
        <f t="shared" si="0"/>
        <v>1.9962248114000001</v>
      </c>
      <c r="AQ26" s="136">
        <v>4.3715109999999999</v>
      </c>
      <c r="AR26" s="137">
        <v>0.45284999999999997</v>
      </c>
      <c r="AS26" s="214">
        <f t="shared" si="1"/>
        <v>8.7265187215080253</v>
      </c>
      <c r="AT26" s="214">
        <f t="shared" si="2"/>
        <v>0.90399040584249002</v>
      </c>
      <c r="AU26" s="135">
        <v>0.68879999999999997</v>
      </c>
      <c r="AV26" s="135">
        <v>0.78210000000000002</v>
      </c>
      <c r="AW26" s="214">
        <f t="shared" si="3"/>
        <v>6.0108260953747275</v>
      </c>
      <c r="AX26" s="214">
        <f t="shared" si="4"/>
        <v>0.7070108964094115</v>
      </c>
    </row>
    <row r="27" spans="1:50">
      <c r="A27" s="133">
        <v>6</v>
      </c>
      <c r="B27" s="133" t="s">
        <v>50</v>
      </c>
      <c r="C27" s="133" t="s">
        <v>93</v>
      </c>
      <c r="D27" s="133" t="s">
        <v>52</v>
      </c>
      <c r="E27" s="133" t="s">
        <v>53</v>
      </c>
      <c r="F27" s="133" t="s">
        <v>54</v>
      </c>
      <c r="G27" s="133" t="s">
        <v>55</v>
      </c>
      <c r="H27" s="132"/>
      <c r="I27" s="133" t="s">
        <v>56</v>
      </c>
      <c r="J27" s="133" t="s">
        <v>57</v>
      </c>
      <c r="K27" s="133">
        <v>0</v>
      </c>
      <c r="L27" s="133">
        <v>32</v>
      </c>
      <c r="M27" s="134">
        <v>-81.111369999999994</v>
      </c>
      <c r="N27" s="134">
        <v>29.02056</v>
      </c>
      <c r="O27" s="133" t="s">
        <v>58</v>
      </c>
      <c r="P27" s="133" t="s">
        <v>59</v>
      </c>
      <c r="Q27" s="133" t="s">
        <v>94</v>
      </c>
      <c r="R27" s="134">
        <v>24.98</v>
      </c>
      <c r="S27" s="134">
        <v>24.98</v>
      </c>
      <c r="T27" s="133" t="s">
        <v>61</v>
      </c>
      <c r="U27" s="132"/>
      <c r="V27" s="132"/>
      <c r="W27" s="132"/>
      <c r="X27" s="132"/>
      <c r="Y27" s="132"/>
      <c r="Z27" s="133" t="s">
        <v>62</v>
      </c>
      <c r="AA27" s="133" t="s">
        <v>63</v>
      </c>
      <c r="AB27" s="133" t="s">
        <v>64</v>
      </c>
      <c r="AC27" s="133" t="s">
        <v>95</v>
      </c>
      <c r="AD27" s="133" t="s">
        <v>88</v>
      </c>
      <c r="AE27" s="133" t="s">
        <v>67</v>
      </c>
      <c r="AF27" s="133">
        <v>130340</v>
      </c>
      <c r="AG27" s="133" t="s">
        <v>89</v>
      </c>
      <c r="AH27" s="133">
        <v>2</v>
      </c>
      <c r="AI27" s="133" t="s">
        <v>70</v>
      </c>
      <c r="AJ27" s="133">
        <v>13</v>
      </c>
      <c r="AK27" s="133">
        <v>6300</v>
      </c>
      <c r="AL27" s="133">
        <v>6300</v>
      </c>
      <c r="AM27" s="133">
        <v>133</v>
      </c>
      <c r="AN27" s="134">
        <v>0.18452534657799999</v>
      </c>
      <c r="AO27" s="135">
        <v>0.999</v>
      </c>
      <c r="AP27" s="214">
        <f t="shared" si="0"/>
        <v>0.18434082123142198</v>
      </c>
      <c r="AQ27" s="136">
        <v>2.6886009999999998</v>
      </c>
      <c r="AR27" s="137">
        <v>0.25939000000000001</v>
      </c>
      <c r="AS27" s="214">
        <f t="shared" si="1"/>
        <v>0.49561891630362231</v>
      </c>
      <c r="AT27" s="214">
        <f t="shared" si="2"/>
        <v>4.7816165619218552E-2</v>
      </c>
      <c r="AU27" s="135">
        <v>0.68879999999999997</v>
      </c>
      <c r="AV27" s="135">
        <v>0.78210000000000002</v>
      </c>
      <c r="AW27" s="214">
        <f t="shared" si="3"/>
        <v>0.34138230954993504</v>
      </c>
      <c r="AX27" s="214">
        <f t="shared" si="4"/>
        <v>3.7397023130790831E-2</v>
      </c>
    </row>
    <row r="28" spans="1:50">
      <c r="A28" s="133">
        <v>6</v>
      </c>
      <c r="B28" s="133" t="s">
        <v>50</v>
      </c>
      <c r="C28" s="133" t="s">
        <v>93</v>
      </c>
      <c r="D28" s="133" t="s">
        <v>52</v>
      </c>
      <c r="E28" s="133" t="s">
        <v>53</v>
      </c>
      <c r="F28" s="133" t="s">
        <v>54</v>
      </c>
      <c r="G28" s="133" t="s">
        <v>55</v>
      </c>
      <c r="H28" s="132"/>
      <c r="I28" s="133" t="s">
        <v>56</v>
      </c>
      <c r="J28" s="133" t="s">
        <v>57</v>
      </c>
      <c r="K28" s="133">
        <v>0</v>
      </c>
      <c r="L28" s="133">
        <v>32</v>
      </c>
      <c r="M28" s="134">
        <v>-81.111369999999994</v>
      </c>
      <c r="N28" s="134">
        <v>29.02056</v>
      </c>
      <c r="O28" s="133" t="s">
        <v>58</v>
      </c>
      <c r="P28" s="133" t="s">
        <v>59</v>
      </c>
      <c r="Q28" s="133" t="s">
        <v>94</v>
      </c>
      <c r="R28" s="134">
        <v>24.98</v>
      </c>
      <c r="S28" s="134">
        <v>24.98</v>
      </c>
      <c r="T28" s="133" t="s">
        <v>61</v>
      </c>
      <c r="U28" s="132"/>
      <c r="V28" s="132"/>
      <c r="W28" s="132"/>
      <c r="X28" s="132"/>
      <c r="Y28" s="132"/>
      <c r="Z28" s="133" t="s">
        <v>62</v>
      </c>
      <c r="AA28" s="133" t="s">
        <v>63</v>
      </c>
      <c r="AB28" s="133" t="s">
        <v>64</v>
      </c>
      <c r="AC28" s="133" t="s">
        <v>95</v>
      </c>
      <c r="AD28" s="133" t="s">
        <v>88</v>
      </c>
      <c r="AE28" s="133" t="s">
        <v>67</v>
      </c>
      <c r="AF28" s="133">
        <v>128531</v>
      </c>
      <c r="AG28" s="133" t="s">
        <v>89</v>
      </c>
      <c r="AH28" s="133">
        <v>2</v>
      </c>
      <c r="AI28" s="133" t="s">
        <v>69</v>
      </c>
      <c r="AJ28" s="133">
        <v>11</v>
      </c>
      <c r="AK28" s="133">
        <v>4110</v>
      </c>
      <c r="AL28" s="133">
        <v>4110</v>
      </c>
      <c r="AM28" s="133">
        <v>131</v>
      </c>
      <c r="AN28" s="134">
        <v>1.4274598897999999</v>
      </c>
      <c r="AO28" s="135">
        <v>1</v>
      </c>
      <c r="AP28" s="214">
        <f t="shared" si="0"/>
        <v>1.4274598897999999</v>
      </c>
      <c r="AQ28" s="136">
        <v>4.0668569999999997</v>
      </c>
      <c r="AR28" s="137">
        <v>0.41202</v>
      </c>
      <c r="AS28" s="214">
        <f t="shared" si="1"/>
        <v>5.8052752450523579</v>
      </c>
      <c r="AT28" s="214">
        <f t="shared" si="2"/>
        <v>0.58814202379539593</v>
      </c>
      <c r="AU28" s="135">
        <v>0.68879999999999997</v>
      </c>
      <c r="AV28" s="135">
        <v>0.78210000000000002</v>
      </c>
      <c r="AW28" s="214">
        <f t="shared" si="3"/>
        <v>3.9986735887920641</v>
      </c>
      <c r="AX28" s="214">
        <f t="shared" si="4"/>
        <v>0.45998587681037917</v>
      </c>
    </row>
    <row r="29" spans="1:50">
      <c r="A29" s="133">
        <v>6</v>
      </c>
      <c r="B29" s="133" t="s">
        <v>50</v>
      </c>
      <c r="C29" s="133" t="s">
        <v>93</v>
      </c>
      <c r="D29" s="133" t="s">
        <v>52</v>
      </c>
      <c r="E29" s="133" t="s">
        <v>53</v>
      </c>
      <c r="F29" s="133" t="s">
        <v>54</v>
      </c>
      <c r="G29" s="133" t="s">
        <v>55</v>
      </c>
      <c r="H29" s="132"/>
      <c r="I29" s="133" t="s">
        <v>56</v>
      </c>
      <c r="J29" s="133" t="s">
        <v>57</v>
      </c>
      <c r="K29" s="133">
        <v>0</v>
      </c>
      <c r="L29" s="133">
        <v>32</v>
      </c>
      <c r="M29" s="134">
        <v>-81.111369999999994</v>
      </c>
      <c r="N29" s="134">
        <v>29.02056</v>
      </c>
      <c r="O29" s="133" t="s">
        <v>58</v>
      </c>
      <c r="P29" s="133" t="s">
        <v>59</v>
      </c>
      <c r="Q29" s="133" t="s">
        <v>94</v>
      </c>
      <c r="R29" s="134">
        <v>24.98</v>
      </c>
      <c r="S29" s="134">
        <v>24.98</v>
      </c>
      <c r="T29" s="133" t="s">
        <v>61</v>
      </c>
      <c r="U29" s="132"/>
      <c r="V29" s="132"/>
      <c r="W29" s="132"/>
      <c r="X29" s="132"/>
      <c r="Y29" s="132"/>
      <c r="Z29" s="133" t="s">
        <v>62</v>
      </c>
      <c r="AA29" s="133" t="s">
        <v>63</v>
      </c>
      <c r="AB29" s="133" t="s">
        <v>64</v>
      </c>
      <c r="AC29" s="133" t="s">
        <v>95</v>
      </c>
      <c r="AD29" s="133" t="s">
        <v>88</v>
      </c>
      <c r="AE29" s="133" t="s">
        <v>67</v>
      </c>
      <c r="AF29" s="133">
        <v>129344</v>
      </c>
      <c r="AG29" s="133" t="s">
        <v>89</v>
      </c>
      <c r="AH29" s="133">
        <v>2</v>
      </c>
      <c r="AI29" s="133" t="s">
        <v>70</v>
      </c>
      <c r="AJ29" s="133">
        <v>13</v>
      </c>
      <c r="AK29" s="133">
        <v>6210</v>
      </c>
      <c r="AL29" s="133">
        <v>6210</v>
      </c>
      <c r="AM29" s="133">
        <v>133</v>
      </c>
      <c r="AN29" s="134">
        <v>1.8405145194600001E-2</v>
      </c>
      <c r="AO29" s="135">
        <v>0.999</v>
      </c>
      <c r="AP29" s="214">
        <f t="shared" si="0"/>
        <v>1.8386740049405402E-2</v>
      </c>
      <c r="AQ29" s="136">
        <v>2.6886009999999998</v>
      </c>
      <c r="AR29" s="137">
        <v>0.25939000000000001</v>
      </c>
      <c r="AS29" s="214">
        <f t="shared" si="1"/>
        <v>4.9434607683571406E-2</v>
      </c>
      <c r="AT29" s="214">
        <f t="shared" si="2"/>
        <v>4.7693365014152677E-3</v>
      </c>
      <c r="AU29" s="135">
        <v>0.68879999999999997</v>
      </c>
      <c r="AV29" s="135">
        <v>0.78210000000000002</v>
      </c>
      <c r="AW29" s="214">
        <f t="shared" si="3"/>
        <v>3.4050557772443986E-2</v>
      </c>
      <c r="AX29" s="214">
        <f t="shared" si="4"/>
        <v>3.7300980777568811E-3</v>
      </c>
    </row>
    <row r="30" spans="1:50">
      <c r="A30" s="133">
        <v>6</v>
      </c>
      <c r="B30" s="133" t="s">
        <v>50</v>
      </c>
      <c r="C30" s="133" t="s">
        <v>93</v>
      </c>
      <c r="D30" s="133" t="s">
        <v>52</v>
      </c>
      <c r="E30" s="133" t="s">
        <v>53</v>
      </c>
      <c r="F30" s="133" t="s">
        <v>54</v>
      </c>
      <c r="G30" s="133" t="s">
        <v>55</v>
      </c>
      <c r="H30" s="132"/>
      <c r="I30" s="133" t="s">
        <v>56</v>
      </c>
      <c r="J30" s="133" t="s">
        <v>57</v>
      </c>
      <c r="K30" s="133">
        <v>0</v>
      </c>
      <c r="L30" s="133">
        <v>32</v>
      </c>
      <c r="M30" s="134">
        <v>-81.111369999999994</v>
      </c>
      <c r="N30" s="134">
        <v>29.02056</v>
      </c>
      <c r="O30" s="133" t="s">
        <v>58</v>
      </c>
      <c r="P30" s="133" t="s">
        <v>59</v>
      </c>
      <c r="Q30" s="133" t="s">
        <v>94</v>
      </c>
      <c r="R30" s="134">
        <v>24.98</v>
      </c>
      <c r="S30" s="134">
        <v>24.98</v>
      </c>
      <c r="T30" s="133" t="s">
        <v>61</v>
      </c>
      <c r="U30" s="132"/>
      <c r="V30" s="132"/>
      <c r="W30" s="132"/>
      <c r="X30" s="132"/>
      <c r="Y30" s="132"/>
      <c r="Z30" s="133" t="s">
        <v>62</v>
      </c>
      <c r="AA30" s="133" t="s">
        <v>63</v>
      </c>
      <c r="AB30" s="133" t="s">
        <v>64</v>
      </c>
      <c r="AC30" s="133" t="s">
        <v>95</v>
      </c>
      <c r="AD30" s="133" t="s">
        <v>88</v>
      </c>
      <c r="AE30" s="133" t="s">
        <v>67</v>
      </c>
      <c r="AF30" s="133">
        <v>130188</v>
      </c>
      <c r="AG30" s="133" t="s">
        <v>89</v>
      </c>
      <c r="AH30" s="133">
        <v>2</v>
      </c>
      <c r="AI30" s="133" t="s">
        <v>70</v>
      </c>
      <c r="AJ30" s="133">
        <v>13</v>
      </c>
      <c r="AK30" s="133">
        <v>6210</v>
      </c>
      <c r="AL30" s="133">
        <v>6210</v>
      </c>
      <c r="AM30" s="133">
        <v>133</v>
      </c>
      <c r="AN30" s="134">
        <v>0.233046280779</v>
      </c>
      <c r="AO30" s="135">
        <v>0.999</v>
      </c>
      <c r="AP30" s="214">
        <f t="shared" si="0"/>
        <v>0.232813234498221</v>
      </c>
      <c r="AQ30" s="136">
        <v>2.6886009999999998</v>
      </c>
      <c r="AR30" s="137">
        <v>0.25939000000000001</v>
      </c>
      <c r="AS30" s="214">
        <f t="shared" si="1"/>
        <v>0.62594189508515141</v>
      </c>
      <c r="AT30" s="214">
        <f t="shared" si="2"/>
        <v>6.038942489649355E-2</v>
      </c>
      <c r="AU30" s="135">
        <v>0.68879999999999997</v>
      </c>
      <c r="AV30" s="135">
        <v>0.78210000000000002</v>
      </c>
      <c r="AW30" s="214">
        <f t="shared" si="3"/>
        <v>0.43114877733465229</v>
      </c>
      <c r="AX30" s="214">
        <f t="shared" si="4"/>
        <v>4.7230569211547606E-2</v>
      </c>
    </row>
    <row r="31" spans="1:50">
      <c r="A31" s="133">
        <v>6</v>
      </c>
      <c r="B31" s="133" t="s">
        <v>50</v>
      </c>
      <c r="C31" s="133" t="s">
        <v>93</v>
      </c>
      <c r="D31" s="133" t="s">
        <v>52</v>
      </c>
      <c r="E31" s="133" t="s">
        <v>53</v>
      </c>
      <c r="F31" s="133" t="s">
        <v>54</v>
      </c>
      <c r="G31" s="133" t="s">
        <v>55</v>
      </c>
      <c r="H31" s="132"/>
      <c r="I31" s="133" t="s">
        <v>56</v>
      </c>
      <c r="J31" s="133" t="s">
        <v>57</v>
      </c>
      <c r="K31" s="133">
        <v>0</v>
      </c>
      <c r="L31" s="133">
        <v>32</v>
      </c>
      <c r="M31" s="134">
        <v>-81.111369999999994</v>
      </c>
      <c r="N31" s="134">
        <v>29.02056</v>
      </c>
      <c r="O31" s="133" t="s">
        <v>58</v>
      </c>
      <c r="P31" s="133" t="s">
        <v>59</v>
      </c>
      <c r="Q31" s="133" t="s">
        <v>94</v>
      </c>
      <c r="R31" s="134">
        <v>24.98</v>
      </c>
      <c r="S31" s="134">
        <v>24.98</v>
      </c>
      <c r="T31" s="133" t="s">
        <v>61</v>
      </c>
      <c r="U31" s="132"/>
      <c r="V31" s="132"/>
      <c r="W31" s="132"/>
      <c r="X31" s="132"/>
      <c r="Y31" s="132"/>
      <c r="Z31" s="133" t="s">
        <v>62</v>
      </c>
      <c r="AA31" s="133" t="s">
        <v>63</v>
      </c>
      <c r="AB31" s="133" t="s">
        <v>64</v>
      </c>
      <c r="AC31" s="133" t="s">
        <v>95</v>
      </c>
      <c r="AD31" s="133" t="s">
        <v>88</v>
      </c>
      <c r="AE31" s="133" t="s">
        <v>67</v>
      </c>
      <c r="AF31" s="133">
        <v>130506</v>
      </c>
      <c r="AG31" s="133" t="s">
        <v>89</v>
      </c>
      <c r="AH31" s="133">
        <v>2</v>
      </c>
      <c r="AI31" s="133" t="s">
        <v>70</v>
      </c>
      <c r="AJ31" s="133">
        <v>13</v>
      </c>
      <c r="AK31" s="133">
        <v>6460</v>
      </c>
      <c r="AL31" s="133">
        <v>6460</v>
      </c>
      <c r="AM31" s="133">
        <v>133</v>
      </c>
      <c r="AN31" s="134">
        <v>0.23006982667</v>
      </c>
      <c r="AO31" s="135">
        <v>0.999</v>
      </c>
      <c r="AP31" s="214">
        <f t="shared" si="0"/>
        <v>0.22983975684333</v>
      </c>
      <c r="AQ31" s="136">
        <v>2.6886009999999998</v>
      </c>
      <c r="AR31" s="137">
        <v>0.25939000000000001</v>
      </c>
      <c r="AS31" s="214">
        <f t="shared" si="1"/>
        <v>0.61794740008873383</v>
      </c>
      <c r="AT31" s="214">
        <f t="shared" si="2"/>
        <v>5.961813452759137E-2</v>
      </c>
      <c r="AU31" s="135">
        <v>0.68879999999999997</v>
      </c>
      <c r="AV31" s="135">
        <v>0.78210000000000002</v>
      </c>
      <c r="AW31" s="214">
        <f t="shared" si="3"/>
        <v>0.42564216918111986</v>
      </c>
      <c r="AX31" s="214">
        <f t="shared" si="4"/>
        <v>4.662734301402921E-2</v>
      </c>
    </row>
    <row r="32" spans="1:50">
      <c r="A32" s="133">
        <v>6</v>
      </c>
      <c r="B32" s="133" t="s">
        <v>50</v>
      </c>
      <c r="C32" s="133" t="s">
        <v>93</v>
      </c>
      <c r="D32" s="133" t="s">
        <v>52</v>
      </c>
      <c r="E32" s="133" t="s">
        <v>53</v>
      </c>
      <c r="F32" s="133" t="s">
        <v>54</v>
      </c>
      <c r="G32" s="133" t="s">
        <v>55</v>
      </c>
      <c r="H32" s="132"/>
      <c r="I32" s="133" t="s">
        <v>56</v>
      </c>
      <c r="J32" s="133" t="s">
        <v>57</v>
      </c>
      <c r="K32" s="133">
        <v>0</v>
      </c>
      <c r="L32" s="133">
        <v>32</v>
      </c>
      <c r="M32" s="134">
        <v>-81.111369999999994</v>
      </c>
      <c r="N32" s="134">
        <v>29.02056</v>
      </c>
      <c r="O32" s="133" t="s">
        <v>58</v>
      </c>
      <c r="P32" s="133" t="s">
        <v>59</v>
      </c>
      <c r="Q32" s="133" t="s">
        <v>94</v>
      </c>
      <c r="R32" s="134">
        <v>24.98</v>
      </c>
      <c r="S32" s="134">
        <v>24.98</v>
      </c>
      <c r="T32" s="133" t="s">
        <v>61</v>
      </c>
      <c r="U32" s="132"/>
      <c r="V32" s="132"/>
      <c r="W32" s="132"/>
      <c r="X32" s="132"/>
      <c r="Y32" s="132"/>
      <c r="Z32" s="133" t="s">
        <v>62</v>
      </c>
      <c r="AA32" s="133" t="s">
        <v>63</v>
      </c>
      <c r="AB32" s="133" t="s">
        <v>64</v>
      </c>
      <c r="AC32" s="133" t="s">
        <v>95</v>
      </c>
      <c r="AD32" s="133" t="s">
        <v>88</v>
      </c>
      <c r="AE32" s="133" t="s">
        <v>67</v>
      </c>
      <c r="AF32" s="133">
        <v>130560</v>
      </c>
      <c r="AG32" s="133" t="s">
        <v>89</v>
      </c>
      <c r="AH32" s="133">
        <v>2</v>
      </c>
      <c r="AI32" s="133" t="s">
        <v>69</v>
      </c>
      <c r="AJ32" s="133">
        <v>11</v>
      </c>
      <c r="AK32" s="133">
        <v>4430</v>
      </c>
      <c r="AL32" s="133">
        <v>4430</v>
      </c>
      <c r="AM32" s="133">
        <v>131</v>
      </c>
      <c r="AN32" s="134">
        <v>0.54719819543000003</v>
      </c>
      <c r="AO32" s="135">
        <v>1</v>
      </c>
      <c r="AP32" s="214">
        <f t="shared" si="0"/>
        <v>0.54719819543000003</v>
      </c>
      <c r="AQ32" s="136">
        <v>4.0668569999999997</v>
      </c>
      <c r="AR32" s="137">
        <v>0.41202</v>
      </c>
      <c r="AS32" s="214">
        <f t="shared" si="1"/>
        <v>2.2253768114718633</v>
      </c>
      <c r="AT32" s="214">
        <f t="shared" si="2"/>
        <v>0.22545660048106861</v>
      </c>
      <c r="AU32" s="135">
        <v>0.68879999999999997</v>
      </c>
      <c r="AV32" s="135">
        <v>0.78210000000000002</v>
      </c>
      <c r="AW32" s="214">
        <f t="shared" si="3"/>
        <v>1.5328395477418193</v>
      </c>
      <c r="AX32" s="214">
        <f t="shared" si="4"/>
        <v>0.17632960723624377</v>
      </c>
    </row>
    <row r="33" spans="1:50">
      <c r="A33" s="133">
        <v>6</v>
      </c>
      <c r="B33" s="133" t="s">
        <v>50</v>
      </c>
      <c r="C33" s="133" t="s">
        <v>93</v>
      </c>
      <c r="D33" s="133" t="s">
        <v>52</v>
      </c>
      <c r="E33" s="133" t="s">
        <v>53</v>
      </c>
      <c r="F33" s="133" t="s">
        <v>54</v>
      </c>
      <c r="G33" s="133" t="s">
        <v>55</v>
      </c>
      <c r="H33" s="132"/>
      <c r="I33" s="133" t="s">
        <v>56</v>
      </c>
      <c r="J33" s="133" t="s">
        <v>57</v>
      </c>
      <c r="K33" s="133">
        <v>0</v>
      </c>
      <c r="L33" s="133">
        <v>32</v>
      </c>
      <c r="M33" s="134">
        <v>-81.111369999999994</v>
      </c>
      <c r="N33" s="134">
        <v>29.02056</v>
      </c>
      <c r="O33" s="133" t="s">
        <v>58</v>
      </c>
      <c r="P33" s="133" t="s">
        <v>59</v>
      </c>
      <c r="Q33" s="133" t="s">
        <v>94</v>
      </c>
      <c r="R33" s="134">
        <v>24.98</v>
      </c>
      <c r="S33" s="134">
        <v>24.98</v>
      </c>
      <c r="T33" s="133" t="s">
        <v>61</v>
      </c>
      <c r="U33" s="132"/>
      <c r="V33" s="132"/>
      <c r="W33" s="132"/>
      <c r="X33" s="132"/>
      <c r="Y33" s="132"/>
      <c r="Z33" s="133" t="s">
        <v>62</v>
      </c>
      <c r="AA33" s="133" t="s">
        <v>63</v>
      </c>
      <c r="AB33" s="133" t="s">
        <v>64</v>
      </c>
      <c r="AC33" s="133" t="s">
        <v>95</v>
      </c>
      <c r="AD33" s="133" t="s">
        <v>88</v>
      </c>
      <c r="AE33" s="133" t="s">
        <v>67</v>
      </c>
      <c r="AF33" s="133">
        <v>130676</v>
      </c>
      <c r="AG33" s="133" t="s">
        <v>89</v>
      </c>
      <c r="AH33" s="133">
        <v>2</v>
      </c>
      <c r="AI33" s="133" t="s">
        <v>70</v>
      </c>
      <c r="AJ33" s="133">
        <v>13</v>
      </c>
      <c r="AK33" s="133">
        <v>6410</v>
      </c>
      <c r="AL33" s="133">
        <v>6410</v>
      </c>
      <c r="AM33" s="133">
        <v>133</v>
      </c>
      <c r="AN33" s="134">
        <v>0.890573849955</v>
      </c>
      <c r="AO33" s="135">
        <v>0.999</v>
      </c>
      <c r="AP33" s="214">
        <f t="shared" si="0"/>
        <v>0.88968327610504505</v>
      </c>
      <c r="AQ33" s="136">
        <v>2.6886009999999998</v>
      </c>
      <c r="AR33" s="137">
        <v>0.25939000000000001</v>
      </c>
      <c r="AS33" s="214">
        <f t="shared" si="1"/>
        <v>2.3920033458193002</v>
      </c>
      <c r="AT33" s="214">
        <f t="shared" si="2"/>
        <v>0.23077494498888765</v>
      </c>
      <c r="AU33" s="135">
        <v>0.68879999999999997</v>
      </c>
      <c r="AV33" s="135">
        <v>0.78210000000000002</v>
      </c>
      <c r="AW33" s="214">
        <f t="shared" si="3"/>
        <v>1.6476119046003339</v>
      </c>
      <c r="AX33" s="214">
        <f t="shared" si="4"/>
        <v>0.18048908447580903</v>
      </c>
    </row>
    <row r="34" spans="1:50">
      <c r="A34" s="133">
        <v>6</v>
      </c>
      <c r="B34" s="133" t="s">
        <v>50</v>
      </c>
      <c r="C34" s="133" t="s">
        <v>93</v>
      </c>
      <c r="D34" s="133" t="s">
        <v>52</v>
      </c>
      <c r="E34" s="133" t="s">
        <v>53</v>
      </c>
      <c r="F34" s="133" t="s">
        <v>54</v>
      </c>
      <c r="G34" s="133" t="s">
        <v>55</v>
      </c>
      <c r="H34" s="132"/>
      <c r="I34" s="133" t="s">
        <v>56</v>
      </c>
      <c r="J34" s="133" t="s">
        <v>57</v>
      </c>
      <c r="K34" s="133">
        <v>0</v>
      </c>
      <c r="L34" s="133">
        <v>32</v>
      </c>
      <c r="M34" s="134">
        <v>-81.111369999999994</v>
      </c>
      <c r="N34" s="134">
        <v>29.02056</v>
      </c>
      <c r="O34" s="133" t="s">
        <v>58</v>
      </c>
      <c r="P34" s="133" t="s">
        <v>59</v>
      </c>
      <c r="Q34" s="133" t="s">
        <v>94</v>
      </c>
      <c r="R34" s="134">
        <v>24.98</v>
      </c>
      <c r="S34" s="134">
        <v>24.98</v>
      </c>
      <c r="T34" s="133" t="s">
        <v>61</v>
      </c>
      <c r="U34" s="132"/>
      <c r="V34" s="132"/>
      <c r="W34" s="132"/>
      <c r="X34" s="132"/>
      <c r="Y34" s="132"/>
      <c r="Z34" s="133" t="s">
        <v>62</v>
      </c>
      <c r="AA34" s="133" t="s">
        <v>63</v>
      </c>
      <c r="AB34" s="133" t="s">
        <v>64</v>
      </c>
      <c r="AC34" s="133" t="s">
        <v>95</v>
      </c>
      <c r="AD34" s="133" t="s">
        <v>88</v>
      </c>
      <c r="AE34" s="133" t="s">
        <v>67</v>
      </c>
      <c r="AF34" s="133">
        <v>130453</v>
      </c>
      <c r="AG34" s="133" t="s">
        <v>89</v>
      </c>
      <c r="AH34" s="133">
        <v>2</v>
      </c>
      <c r="AI34" s="133" t="s">
        <v>69</v>
      </c>
      <c r="AJ34" s="133">
        <v>11</v>
      </c>
      <c r="AK34" s="133">
        <v>4110</v>
      </c>
      <c r="AL34" s="133">
        <v>4110</v>
      </c>
      <c r="AM34" s="133">
        <v>131</v>
      </c>
      <c r="AN34" s="134">
        <v>2.1084428813099998</v>
      </c>
      <c r="AO34" s="135">
        <v>1</v>
      </c>
      <c r="AP34" s="214">
        <f t="shared" si="0"/>
        <v>2.1084428813099998</v>
      </c>
      <c r="AQ34" s="136">
        <v>4.0668569999999997</v>
      </c>
      <c r="AR34" s="137">
        <v>0.41202</v>
      </c>
      <c r="AS34" s="214">
        <f t="shared" si="1"/>
        <v>8.5747356909557411</v>
      </c>
      <c r="AT34" s="214">
        <f t="shared" si="2"/>
        <v>0.86872063595734605</v>
      </c>
      <c r="AU34" s="135">
        <v>0.68879999999999997</v>
      </c>
      <c r="AV34" s="135">
        <v>0.78210000000000002</v>
      </c>
      <c r="AW34" s="214">
        <f t="shared" si="3"/>
        <v>5.9062779439303146</v>
      </c>
      <c r="AX34" s="214">
        <f t="shared" si="4"/>
        <v>0.67942640938224041</v>
      </c>
    </row>
    <row r="35" spans="1:50">
      <c r="A35" s="133">
        <v>6</v>
      </c>
      <c r="B35" s="133" t="s">
        <v>50</v>
      </c>
      <c r="C35" s="133" t="s">
        <v>93</v>
      </c>
      <c r="D35" s="133" t="s">
        <v>52</v>
      </c>
      <c r="E35" s="133" t="s">
        <v>53</v>
      </c>
      <c r="F35" s="133" t="s">
        <v>54</v>
      </c>
      <c r="G35" s="133" t="s">
        <v>55</v>
      </c>
      <c r="H35" s="132"/>
      <c r="I35" s="133" t="s">
        <v>56</v>
      </c>
      <c r="J35" s="133" t="s">
        <v>57</v>
      </c>
      <c r="K35" s="133">
        <v>0</v>
      </c>
      <c r="L35" s="133">
        <v>32</v>
      </c>
      <c r="M35" s="134">
        <v>-81.111369999999994</v>
      </c>
      <c r="N35" s="134">
        <v>29.02056</v>
      </c>
      <c r="O35" s="133" t="s">
        <v>58</v>
      </c>
      <c r="P35" s="133" t="s">
        <v>59</v>
      </c>
      <c r="Q35" s="133" t="s">
        <v>94</v>
      </c>
      <c r="R35" s="134">
        <v>24.98</v>
      </c>
      <c r="S35" s="134">
        <v>24.98</v>
      </c>
      <c r="T35" s="133" t="s">
        <v>61</v>
      </c>
      <c r="U35" s="132"/>
      <c r="V35" s="132"/>
      <c r="W35" s="132"/>
      <c r="X35" s="132"/>
      <c r="Y35" s="132"/>
      <c r="Z35" s="133" t="s">
        <v>62</v>
      </c>
      <c r="AA35" s="133" t="s">
        <v>63</v>
      </c>
      <c r="AB35" s="133" t="s">
        <v>64</v>
      </c>
      <c r="AC35" s="133" t="s">
        <v>95</v>
      </c>
      <c r="AD35" s="133" t="s">
        <v>88</v>
      </c>
      <c r="AE35" s="133" t="s">
        <v>67</v>
      </c>
      <c r="AF35" s="133">
        <v>130828</v>
      </c>
      <c r="AG35" s="133" t="s">
        <v>89</v>
      </c>
      <c r="AH35" s="133">
        <v>2</v>
      </c>
      <c r="AI35" s="133" t="s">
        <v>70</v>
      </c>
      <c r="AJ35" s="133">
        <v>13</v>
      </c>
      <c r="AK35" s="133">
        <v>6210</v>
      </c>
      <c r="AL35" s="133">
        <v>6210</v>
      </c>
      <c r="AM35" s="133">
        <v>133</v>
      </c>
      <c r="AN35" s="134">
        <v>3.9748489920300003E-3</v>
      </c>
      <c r="AO35" s="135">
        <v>0.999</v>
      </c>
      <c r="AP35" s="214">
        <f t="shared" si="0"/>
        <v>3.9708741430379705E-3</v>
      </c>
      <c r="AQ35" s="136">
        <v>2.6886009999999998</v>
      </c>
      <c r="AR35" s="137">
        <v>0.25939000000000001</v>
      </c>
      <c r="AS35" s="214">
        <f t="shared" si="1"/>
        <v>1.067609619184603E-2</v>
      </c>
      <c r="AT35" s="214">
        <f t="shared" si="2"/>
        <v>1.0300050439626192E-3</v>
      </c>
      <c r="AU35" s="135">
        <v>0.68879999999999997</v>
      </c>
      <c r="AV35" s="135">
        <v>0.78210000000000002</v>
      </c>
      <c r="AW35" s="214">
        <f t="shared" si="3"/>
        <v>7.3536950569435449E-3</v>
      </c>
      <c r="AX35" s="214">
        <f t="shared" si="4"/>
        <v>8.0556694488316451E-4</v>
      </c>
    </row>
    <row r="36" spans="1:50">
      <c r="A36" s="133">
        <v>6</v>
      </c>
      <c r="B36" s="133" t="s">
        <v>50</v>
      </c>
      <c r="C36" s="133" t="s">
        <v>93</v>
      </c>
      <c r="D36" s="133" t="s">
        <v>52</v>
      </c>
      <c r="E36" s="133" t="s">
        <v>53</v>
      </c>
      <c r="F36" s="133" t="s">
        <v>54</v>
      </c>
      <c r="G36" s="133" t="s">
        <v>55</v>
      </c>
      <c r="H36" s="132"/>
      <c r="I36" s="133" t="s">
        <v>56</v>
      </c>
      <c r="J36" s="133" t="s">
        <v>57</v>
      </c>
      <c r="K36" s="133">
        <v>0</v>
      </c>
      <c r="L36" s="133">
        <v>32</v>
      </c>
      <c r="M36" s="134">
        <v>-81.111369999999994</v>
      </c>
      <c r="N36" s="134">
        <v>29.02056</v>
      </c>
      <c r="O36" s="133" t="s">
        <v>58</v>
      </c>
      <c r="P36" s="133" t="s">
        <v>59</v>
      </c>
      <c r="Q36" s="133" t="s">
        <v>94</v>
      </c>
      <c r="R36" s="134">
        <v>24.98</v>
      </c>
      <c r="S36" s="134">
        <v>24.98</v>
      </c>
      <c r="T36" s="133" t="s">
        <v>61</v>
      </c>
      <c r="U36" s="132"/>
      <c r="V36" s="132"/>
      <c r="W36" s="132"/>
      <c r="X36" s="132"/>
      <c r="Y36" s="132"/>
      <c r="Z36" s="133" t="s">
        <v>62</v>
      </c>
      <c r="AA36" s="133" t="s">
        <v>63</v>
      </c>
      <c r="AB36" s="133" t="s">
        <v>64</v>
      </c>
      <c r="AC36" s="133" t="s">
        <v>95</v>
      </c>
      <c r="AD36" s="133" t="s">
        <v>88</v>
      </c>
      <c r="AE36" s="133" t="s">
        <v>67</v>
      </c>
      <c r="AF36" s="133">
        <v>130710</v>
      </c>
      <c r="AG36" s="133" t="s">
        <v>89</v>
      </c>
      <c r="AH36" s="133">
        <v>2</v>
      </c>
      <c r="AI36" s="133" t="s">
        <v>70</v>
      </c>
      <c r="AJ36" s="133">
        <v>13</v>
      </c>
      <c r="AK36" s="133">
        <v>6410</v>
      </c>
      <c r="AL36" s="133">
        <v>6410</v>
      </c>
      <c r="AM36" s="133">
        <v>133</v>
      </c>
      <c r="AN36" s="134">
        <v>9.0499973559200003E-2</v>
      </c>
      <c r="AO36" s="135">
        <v>0.999</v>
      </c>
      <c r="AP36" s="214">
        <f t="shared" si="0"/>
        <v>9.0409473585640804E-2</v>
      </c>
      <c r="AQ36" s="136">
        <v>2.6886009999999998</v>
      </c>
      <c r="AR36" s="137">
        <v>0.25939000000000001</v>
      </c>
      <c r="AS36" s="214">
        <f t="shared" si="1"/>
        <v>0.24307500109182742</v>
      </c>
      <c r="AT36" s="214">
        <f t="shared" si="2"/>
        <v>2.3451313353379369E-2</v>
      </c>
      <c r="AU36" s="135">
        <v>0.68879999999999997</v>
      </c>
      <c r="AV36" s="135">
        <v>0.78210000000000002</v>
      </c>
      <c r="AW36" s="214">
        <f t="shared" si="3"/>
        <v>0.16743006075205072</v>
      </c>
      <c r="AX36" s="214">
        <f t="shared" si="4"/>
        <v>1.8341272173678005E-2</v>
      </c>
    </row>
    <row r="37" spans="1:50">
      <c r="A37" s="133">
        <v>6</v>
      </c>
      <c r="B37" s="133" t="s">
        <v>50</v>
      </c>
      <c r="C37" s="133" t="s">
        <v>93</v>
      </c>
      <c r="D37" s="133" t="s">
        <v>52</v>
      </c>
      <c r="E37" s="133" t="s">
        <v>53</v>
      </c>
      <c r="F37" s="133" t="s">
        <v>54</v>
      </c>
      <c r="G37" s="133" t="s">
        <v>55</v>
      </c>
      <c r="H37" s="132"/>
      <c r="I37" s="133" t="s">
        <v>56</v>
      </c>
      <c r="J37" s="133" t="s">
        <v>57</v>
      </c>
      <c r="K37" s="133">
        <v>0</v>
      </c>
      <c r="L37" s="133">
        <v>32</v>
      </c>
      <c r="M37" s="134">
        <v>-81.111369999999994</v>
      </c>
      <c r="N37" s="134">
        <v>29.02056</v>
      </c>
      <c r="O37" s="133" t="s">
        <v>58</v>
      </c>
      <c r="P37" s="133" t="s">
        <v>59</v>
      </c>
      <c r="Q37" s="133" t="s">
        <v>94</v>
      </c>
      <c r="R37" s="134">
        <v>24.98</v>
      </c>
      <c r="S37" s="134">
        <v>24.98</v>
      </c>
      <c r="T37" s="133" t="s">
        <v>61</v>
      </c>
      <c r="U37" s="132"/>
      <c r="V37" s="132"/>
      <c r="W37" s="132"/>
      <c r="X37" s="132"/>
      <c r="Y37" s="132"/>
      <c r="Z37" s="133" t="s">
        <v>62</v>
      </c>
      <c r="AA37" s="133" t="s">
        <v>63</v>
      </c>
      <c r="AB37" s="133" t="s">
        <v>64</v>
      </c>
      <c r="AC37" s="133" t="s">
        <v>95</v>
      </c>
      <c r="AD37" s="133" t="s">
        <v>88</v>
      </c>
      <c r="AE37" s="133" t="s">
        <v>67</v>
      </c>
      <c r="AF37" s="133">
        <v>130813</v>
      </c>
      <c r="AG37" s="133" t="s">
        <v>89</v>
      </c>
      <c r="AH37" s="133">
        <v>2</v>
      </c>
      <c r="AI37" s="133" t="s">
        <v>70</v>
      </c>
      <c r="AJ37" s="133">
        <v>13</v>
      </c>
      <c r="AK37" s="133">
        <v>6460</v>
      </c>
      <c r="AL37" s="133">
        <v>6460</v>
      </c>
      <c r="AM37" s="133">
        <v>133</v>
      </c>
      <c r="AN37" s="134">
        <v>2.2175894373800001E-3</v>
      </c>
      <c r="AO37" s="135">
        <v>0.999</v>
      </c>
      <c r="AP37" s="214">
        <f t="shared" si="0"/>
        <v>2.21537184794262E-3</v>
      </c>
      <c r="AQ37" s="136">
        <v>2.6886009999999998</v>
      </c>
      <c r="AR37" s="137">
        <v>0.25939000000000001</v>
      </c>
      <c r="AS37" s="214">
        <f t="shared" si="1"/>
        <v>5.9562509657503761E-3</v>
      </c>
      <c r="AT37" s="214">
        <f t="shared" si="2"/>
        <v>5.7464530363783627E-4</v>
      </c>
      <c r="AU37" s="135">
        <v>0.68879999999999997</v>
      </c>
      <c r="AV37" s="135">
        <v>0.78210000000000002</v>
      </c>
      <c r="AW37" s="214">
        <f t="shared" si="3"/>
        <v>4.1026656652088586E-3</v>
      </c>
      <c r="AX37" s="214">
        <f t="shared" si="4"/>
        <v>4.4943009197515174E-4</v>
      </c>
    </row>
    <row r="38" spans="1:50">
      <c r="A38" s="133">
        <v>6</v>
      </c>
      <c r="B38" s="133" t="s">
        <v>50</v>
      </c>
      <c r="C38" s="133" t="s">
        <v>93</v>
      </c>
      <c r="D38" s="133" t="s">
        <v>52</v>
      </c>
      <c r="E38" s="133" t="s">
        <v>53</v>
      </c>
      <c r="F38" s="133" t="s">
        <v>54</v>
      </c>
      <c r="G38" s="133" t="s">
        <v>55</v>
      </c>
      <c r="H38" s="132"/>
      <c r="I38" s="133" t="s">
        <v>56</v>
      </c>
      <c r="J38" s="133" t="s">
        <v>57</v>
      </c>
      <c r="K38" s="133">
        <v>0</v>
      </c>
      <c r="L38" s="133">
        <v>32</v>
      </c>
      <c r="M38" s="134">
        <v>-81.111369999999994</v>
      </c>
      <c r="N38" s="134">
        <v>29.02056</v>
      </c>
      <c r="O38" s="133" t="s">
        <v>58</v>
      </c>
      <c r="P38" s="133" t="s">
        <v>59</v>
      </c>
      <c r="Q38" s="133" t="s">
        <v>94</v>
      </c>
      <c r="R38" s="134">
        <v>24.98</v>
      </c>
      <c r="S38" s="134">
        <v>24.98</v>
      </c>
      <c r="T38" s="133" t="s">
        <v>61</v>
      </c>
      <c r="U38" s="132"/>
      <c r="V38" s="132"/>
      <c r="W38" s="132"/>
      <c r="X38" s="132"/>
      <c r="Y38" s="132"/>
      <c r="Z38" s="133" t="s">
        <v>62</v>
      </c>
      <c r="AA38" s="133" t="s">
        <v>63</v>
      </c>
      <c r="AB38" s="133" t="s">
        <v>64</v>
      </c>
      <c r="AC38" s="133" t="s">
        <v>95</v>
      </c>
      <c r="AD38" s="133" t="s">
        <v>88</v>
      </c>
      <c r="AE38" s="133" t="s">
        <v>67</v>
      </c>
      <c r="AF38" s="133">
        <v>130506</v>
      </c>
      <c r="AG38" s="133" t="s">
        <v>89</v>
      </c>
      <c r="AH38" s="133">
        <v>2</v>
      </c>
      <c r="AI38" s="133" t="s">
        <v>70</v>
      </c>
      <c r="AJ38" s="133">
        <v>13</v>
      </c>
      <c r="AK38" s="133">
        <v>6460</v>
      </c>
      <c r="AL38" s="133">
        <v>6460</v>
      </c>
      <c r="AM38" s="133">
        <v>133</v>
      </c>
      <c r="AN38" s="134">
        <v>0.79747241310799999</v>
      </c>
      <c r="AO38" s="135">
        <v>0.999</v>
      </c>
      <c r="AP38" s="214">
        <f t="shared" si="0"/>
        <v>0.79667494069489198</v>
      </c>
      <c r="AQ38" s="136">
        <v>2.6886009999999998</v>
      </c>
      <c r="AR38" s="137">
        <v>0.25939000000000001</v>
      </c>
      <c r="AS38" s="214">
        <f t="shared" si="1"/>
        <v>2.1419410422272271</v>
      </c>
      <c r="AT38" s="214">
        <f t="shared" si="2"/>
        <v>0.20664951286684805</v>
      </c>
      <c r="AU38" s="135">
        <v>0.68879999999999997</v>
      </c>
      <c r="AV38" s="135">
        <v>0.78210000000000002</v>
      </c>
      <c r="AW38" s="214">
        <f t="shared" si="3"/>
        <v>1.475368989886114</v>
      </c>
      <c r="AX38" s="214">
        <f t="shared" si="4"/>
        <v>0.16162058401316187</v>
      </c>
    </row>
    <row r="39" spans="1:50">
      <c r="A39" s="133">
        <v>6</v>
      </c>
      <c r="B39" s="133" t="s">
        <v>50</v>
      </c>
      <c r="C39" s="133" t="s">
        <v>93</v>
      </c>
      <c r="D39" s="133" t="s">
        <v>52</v>
      </c>
      <c r="E39" s="133" t="s">
        <v>53</v>
      </c>
      <c r="F39" s="133" t="s">
        <v>54</v>
      </c>
      <c r="G39" s="133" t="s">
        <v>55</v>
      </c>
      <c r="H39" s="132"/>
      <c r="I39" s="133" t="s">
        <v>56</v>
      </c>
      <c r="J39" s="133" t="s">
        <v>57</v>
      </c>
      <c r="K39" s="133">
        <v>0</v>
      </c>
      <c r="L39" s="133">
        <v>32</v>
      </c>
      <c r="M39" s="134">
        <v>-81.111369999999994</v>
      </c>
      <c r="N39" s="134">
        <v>29.02056</v>
      </c>
      <c r="O39" s="133" t="s">
        <v>58</v>
      </c>
      <c r="P39" s="133" t="s">
        <v>59</v>
      </c>
      <c r="Q39" s="133" t="s">
        <v>94</v>
      </c>
      <c r="R39" s="134">
        <v>24.98</v>
      </c>
      <c r="S39" s="134">
        <v>24.98</v>
      </c>
      <c r="T39" s="133" t="s">
        <v>61</v>
      </c>
      <c r="U39" s="132"/>
      <c r="V39" s="132"/>
      <c r="W39" s="132"/>
      <c r="X39" s="132"/>
      <c r="Y39" s="132"/>
      <c r="Z39" s="133" t="s">
        <v>62</v>
      </c>
      <c r="AA39" s="133" t="s">
        <v>63</v>
      </c>
      <c r="AB39" s="133" t="s">
        <v>64</v>
      </c>
      <c r="AC39" s="133" t="s">
        <v>95</v>
      </c>
      <c r="AD39" s="133" t="s">
        <v>88</v>
      </c>
      <c r="AE39" s="133" t="s">
        <v>67</v>
      </c>
      <c r="AF39" s="133">
        <v>130067</v>
      </c>
      <c r="AG39" s="133" t="s">
        <v>89</v>
      </c>
      <c r="AH39" s="133">
        <v>2</v>
      </c>
      <c r="AI39" s="133" t="s">
        <v>90</v>
      </c>
      <c r="AJ39" s="133">
        <v>7</v>
      </c>
      <c r="AK39" s="133">
        <v>2110</v>
      </c>
      <c r="AL39" s="133">
        <v>2110</v>
      </c>
      <c r="AM39" s="133">
        <v>127</v>
      </c>
      <c r="AN39" s="134">
        <v>0.45364762023900002</v>
      </c>
      <c r="AO39" s="135">
        <v>1</v>
      </c>
      <c r="AP39" s="214">
        <f t="shared" si="0"/>
        <v>0.45364762023900002</v>
      </c>
      <c r="AQ39" s="136">
        <v>6.7567469999999998</v>
      </c>
      <c r="AR39" s="137">
        <v>2.20899</v>
      </c>
      <c r="AS39" s="214">
        <f t="shared" si="1"/>
        <v>3.0651821971070023</v>
      </c>
      <c r="AT39" s="214">
        <f t="shared" si="2"/>
        <v>1.0021030566317486</v>
      </c>
      <c r="AU39" s="135">
        <v>0.68879999999999997</v>
      </c>
      <c r="AV39" s="135">
        <v>0.78210000000000002</v>
      </c>
      <c r="AW39" s="214">
        <f t="shared" si="3"/>
        <v>2.1112974973673033</v>
      </c>
      <c r="AX39" s="214">
        <f t="shared" si="4"/>
        <v>0.7837448005916906</v>
      </c>
    </row>
    <row r="40" spans="1:50">
      <c r="A40" s="133">
        <v>6</v>
      </c>
      <c r="B40" s="133" t="s">
        <v>50</v>
      </c>
      <c r="C40" s="133" t="s">
        <v>93</v>
      </c>
      <c r="D40" s="133" t="s">
        <v>52</v>
      </c>
      <c r="E40" s="133" t="s">
        <v>53</v>
      </c>
      <c r="F40" s="133" t="s">
        <v>54</v>
      </c>
      <c r="G40" s="133" t="s">
        <v>55</v>
      </c>
      <c r="H40" s="132"/>
      <c r="I40" s="133" t="s">
        <v>56</v>
      </c>
      <c r="J40" s="133" t="s">
        <v>57</v>
      </c>
      <c r="K40" s="133">
        <v>0</v>
      </c>
      <c r="L40" s="133">
        <v>32</v>
      </c>
      <c r="M40" s="134">
        <v>-81.111369999999994</v>
      </c>
      <c r="N40" s="134">
        <v>29.02056</v>
      </c>
      <c r="O40" s="133" t="s">
        <v>58</v>
      </c>
      <c r="P40" s="133" t="s">
        <v>59</v>
      </c>
      <c r="Q40" s="133" t="s">
        <v>94</v>
      </c>
      <c r="R40" s="134">
        <v>24.98</v>
      </c>
      <c r="S40" s="134">
        <v>24.98</v>
      </c>
      <c r="T40" s="133" t="s">
        <v>61</v>
      </c>
      <c r="U40" s="132"/>
      <c r="V40" s="132"/>
      <c r="W40" s="132"/>
      <c r="X40" s="132"/>
      <c r="Y40" s="132"/>
      <c r="Z40" s="133" t="s">
        <v>62</v>
      </c>
      <c r="AA40" s="133" t="s">
        <v>63</v>
      </c>
      <c r="AB40" s="133" t="s">
        <v>64</v>
      </c>
      <c r="AC40" s="133" t="s">
        <v>95</v>
      </c>
      <c r="AD40" s="133" t="s">
        <v>88</v>
      </c>
      <c r="AE40" s="133" t="s">
        <v>67</v>
      </c>
      <c r="AF40" s="133">
        <v>130828</v>
      </c>
      <c r="AG40" s="133" t="s">
        <v>89</v>
      </c>
      <c r="AH40" s="133">
        <v>2</v>
      </c>
      <c r="AI40" s="133" t="s">
        <v>70</v>
      </c>
      <c r="AJ40" s="133">
        <v>13</v>
      </c>
      <c r="AK40" s="133">
        <v>6210</v>
      </c>
      <c r="AL40" s="133">
        <v>6210</v>
      </c>
      <c r="AM40" s="133">
        <v>133</v>
      </c>
      <c r="AN40" s="134">
        <v>0.80207227568100004</v>
      </c>
      <c r="AO40" s="135">
        <v>0.999</v>
      </c>
      <c r="AP40" s="214">
        <f t="shared" si="0"/>
        <v>0.80127020340531907</v>
      </c>
      <c r="AQ40" s="136">
        <v>2.6886009999999998</v>
      </c>
      <c r="AR40" s="137">
        <v>0.25939000000000001</v>
      </c>
      <c r="AS40" s="214">
        <f t="shared" si="1"/>
        <v>2.1542958701457442</v>
      </c>
      <c r="AT40" s="214">
        <f t="shared" si="2"/>
        <v>0.20784147806130573</v>
      </c>
      <c r="AU40" s="135">
        <v>0.68879999999999997</v>
      </c>
      <c r="AV40" s="135">
        <v>0.78210000000000002</v>
      </c>
      <c r="AW40" s="214">
        <f t="shared" si="3"/>
        <v>1.4838789953563885</v>
      </c>
      <c r="AX40" s="214">
        <f t="shared" si="4"/>
        <v>0.16255281999174723</v>
      </c>
    </row>
    <row r="41" spans="1:50">
      <c r="A41" s="133">
        <v>6</v>
      </c>
      <c r="B41" s="133" t="s">
        <v>50</v>
      </c>
      <c r="C41" s="133" t="s">
        <v>93</v>
      </c>
      <c r="D41" s="133" t="s">
        <v>52</v>
      </c>
      <c r="E41" s="133" t="s">
        <v>53</v>
      </c>
      <c r="F41" s="133" t="s">
        <v>54</v>
      </c>
      <c r="G41" s="133" t="s">
        <v>55</v>
      </c>
      <c r="H41" s="132"/>
      <c r="I41" s="133" t="s">
        <v>56</v>
      </c>
      <c r="J41" s="133" t="s">
        <v>57</v>
      </c>
      <c r="K41" s="133">
        <v>0</v>
      </c>
      <c r="L41" s="133">
        <v>32</v>
      </c>
      <c r="M41" s="134">
        <v>-81.111369999999994</v>
      </c>
      <c r="N41" s="134">
        <v>29.02056</v>
      </c>
      <c r="O41" s="133" t="s">
        <v>58</v>
      </c>
      <c r="P41" s="133" t="s">
        <v>59</v>
      </c>
      <c r="Q41" s="133" t="s">
        <v>94</v>
      </c>
      <c r="R41" s="134">
        <v>24.98</v>
      </c>
      <c r="S41" s="134">
        <v>24.98</v>
      </c>
      <c r="T41" s="133" t="s">
        <v>61</v>
      </c>
      <c r="U41" s="132"/>
      <c r="V41" s="132"/>
      <c r="W41" s="132"/>
      <c r="X41" s="132"/>
      <c r="Y41" s="132"/>
      <c r="Z41" s="133" t="s">
        <v>62</v>
      </c>
      <c r="AA41" s="133" t="s">
        <v>63</v>
      </c>
      <c r="AB41" s="133" t="s">
        <v>64</v>
      </c>
      <c r="AC41" s="133" t="s">
        <v>95</v>
      </c>
      <c r="AD41" s="133" t="s">
        <v>88</v>
      </c>
      <c r="AE41" s="133" t="s">
        <v>67</v>
      </c>
      <c r="AF41" s="133">
        <v>130303</v>
      </c>
      <c r="AG41" s="133" t="s">
        <v>89</v>
      </c>
      <c r="AH41" s="133">
        <v>2</v>
      </c>
      <c r="AI41" s="133" t="s">
        <v>90</v>
      </c>
      <c r="AJ41" s="133">
        <v>7</v>
      </c>
      <c r="AK41" s="133">
        <v>2120</v>
      </c>
      <c r="AL41" s="133">
        <v>2120</v>
      </c>
      <c r="AM41" s="133">
        <v>127</v>
      </c>
      <c r="AN41" s="134">
        <v>0.23657569913199999</v>
      </c>
      <c r="AO41" s="135">
        <v>1</v>
      </c>
      <c r="AP41" s="214">
        <f t="shared" si="0"/>
        <v>0.23657569913199999</v>
      </c>
      <c r="AQ41" s="136">
        <v>6.7567469999999998</v>
      </c>
      <c r="AR41" s="137">
        <v>2.20899</v>
      </c>
      <c r="AS41" s="214">
        <f t="shared" si="1"/>
        <v>1.5984821453830436</v>
      </c>
      <c r="AT41" s="214">
        <f t="shared" si="2"/>
        <v>0.52259335362559667</v>
      </c>
      <c r="AU41" s="135">
        <v>0.68879999999999997</v>
      </c>
      <c r="AV41" s="135">
        <v>0.78210000000000002</v>
      </c>
      <c r="AW41" s="214">
        <f t="shared" si="3"/>
        <v>1.1010345017398404</v>
      </c>
      <c r="AX41" s="214">
        <f t="shared" si="4"/>
        <v>0.40872026187057914</v>
      </c>
    </row>
    <row r="42" spans="1:50">
      <c r="A42" s="133">
        <v>6</v>
      </c>
      <c r="B42" s="133" t="s">
        <v>50</v>
      </c>
      <c r="C42" s="133" t="s">
        <v>93</v>
      </c>
      <c r="D42" s="133" t="s">
        <v>52</v>
      </c>
      <c r="E42" s="133" t="s">
        <v>53</v>
      </c>
      <c r="F42" s="133" t="s">
        <v>54</v>
      </c>
      <c r="G42" s="133" t="s">
        <v>55</v>
      </c>
      <c r="H42" s="132"/>
      <c r="I42" s="133" t="s">
        <v>56</v>
      </c>
      <c r="J42" s="133" t="s">
        <v>57</v>
      </c>
      <c r="K42" s="133">
        <v>0</v>
      </c>
      <c r="L42" s="133">
        <v>32</v>
      </c>
      <c r="M42" s="134">
        <v>-81.111369999999994</v>
      </c>
      <c r="N42" s="134">
        <v>29.02056</v>
      </c>
      <c r="O42" s="133" t="s">
        <v>58</v>
      </c>
      <c r="P42" s="133" t="s">
        <v>59</v>
      </c>
      <c r="Q42" s="133" t="s">
        <v>94</v>
      </c>
      <c r="R42" s="134">
        <v>24.98</v>
      </c>
      <c r="S42" s="134">
        <v>24.98</v>
      </c>
      <c r="T42" s="133" t="s">
        <v>61</v>
      </c>
      <c r="U42" s="132"/>
      <c r="V42" s="132"/>
      <c r="W42" s="132"/>
      <c r="X42" s="132"/>
      <c r="Y42" s="132"/>
      <c r="Z42" s="133" t="s">
        <v>62</v>
      </c>
      <c r="AA42" s="133" t="s">
        <v>63</v>
      </c>
      <c r="AB42" s="133" t="s">
        <v>64</v>
      </c>
      <c r="AC42" s="133" t="s">
        <v>95</v>
      </c>
      <c r="AD42" s="133" t="s">
        <v>88</v>
      </c>
      <c r="AE42" s="133" t="s">
        <v>67</v>
      </c>
      <c r="AF42" s="133">
        <v>130390</v>
      </c>
      <c r="AG42" s="133" t="s">
        <v>89</v>
      </c>
      <c r="AH42" s="133">
        <v>2</v>
      </c>
      <c r="AI42" s="133" t="s">
        <v>70</v>
      </c>
      <c r="AJ42" s="133">
        <v>13</v>
      </c>
      <c r="AK42" s="133">
        <v>6460</v>
      </c>
      <c r="AL42" s="133">
        <v>6460</v>
      </c>
      <c r="AM42" s="133">
        <v>133</v>
      </c>
      <c r="AN42" s="134">
        <v>1.3098418987</v>
      </c>
      <c r="AO42" s="135">
        <v>0.999</v>
      </c>
      <c r="AP42" s="214">
        <f t="shared" si="0"/>
        <v>1.3085320568012999</v>
      </c>
      <c r="AQ42" s="136">
        <v>2.6886009999999998</v>
      </c>
      <c r="AR42" s="137">
        <v>0.25939000000000001</v>
      </c>
      <c r="AS42" s="214">
        <f t="shared" si="1"/>
        <v>3.5181205964480315</v>
      </c>
      <c r="AT42" s="214">
        <f t="shared" si="2"/>
        <v>0.33942013021368922</v>
      </c>
      <c r="AU42" s="135">
        <v>0.68879999999999997</v>
      </c>
      <c r="AV42" s="135">
        <v>0.78210000000000002</v>
      </c>
      <c r="AW42" s="214">
        <f t="shared" si="3"/>
        <v>2.4232814668334042</v>
      </c>
      <c r="AX42" s="214">
        <f t="shared" si="4"/>
        <v>0.26546048384012633</v>
      </c>
    </row>
    <row r="43" spans="1:50">
      <c r="A43" s="133">
        <v>6</v>
      </c>
      <c r="B43" s="133" t="s">
        <v>50</v>
      </c>
      <c r="C43" s="133" t="s">
        <v>93</v>
      </c>
      <c r="D43" s="133" t="s">
        <v>52</v>
      </c>
      <c r="E43" s="133" t="s">
        <v>53</v>
      </c>
      <c r="F43" s="133" t="s">
        <v>54</v>
      </c>
      <c r="G43" s="133" t="s">
        <v>55</v>
      </c>
      <c r="H43" s="132"/>
      <c r="I43" s="133" t="s">
        <v>56</v>
      </c>
      <c r="J43" s="133" t="s">
        <v>57</v>
      </c>
      <c r="K43" s="133">
        <v>0</v>
      </c>
      <c r="L43" s="133">
        <v>32</v>
      </c>
      <c r="M43" s="134">
        <v>-81.111369999999994</v>
      </c>
      <c r="N43" s="134">
        <v>29.02056</v>
      </c>
      <c r="O43" s="133" t="s">
        <v>58</v>
      </c>
      <c r="P43" s="133" t="s">
        <v>59</v>
      </c>
      <c r="Q43" s="133" t="s">
        <v>94</v>
      </c>
      <c r="R43" s="134">
        <v>24.98</v>
      </c>
      <c r="S43" s="134">
        <v>24.98</v>
      </c>
      <c r="T43" s="133" t="s">
        <v>61</v>
      </c>
      <c r="U43" s="132"/>
      <c r="V43" s="132"/>
      <c r="W43" s="132"/>
      <c r="X43" s="132"/>
      <c r="Y43" s="132"/>
      <c r="Z43" s="133" t="s">
        <v>62</v>
      </c>
      <c r="AA43" s="133" t="s">
        <v>63</v>
      </c>
      <c r="AB43" s="133" t="s">
        <v>64</v>
      </c>
      <c r="AC43" s="133" t="s">
        <v>95</v>
      </c>
      <c r="AD43" s="133" t="s">
        <v>88</v>
      </c>
      <c r="AE43" s="133" t="s">
        <v>67</v>
      </c>
      <c r="AF43" s="133">
        <v>130188</v>
      </c>
      <c r="AG43" s="133" t="s">
        <v>89</v>
      </c>
      <c r="AH43" s="133">
        <v>2</v>
      </c>
      <c r="AI43" s="133" t="s">
        <v>70</v>
      </c>
      <c r="AJ43" s="133">
        <v>13</v>
      </c>
      <c r="AK43" s="133">
        <v>6210</v>
      </c>
      <c r="AL43" s="133">
        <v>6210</v>
      </c>
      <c r="AM43" s="133">
        <v>133</v>
      </c>
      <c r="AN43" s="134">
        <v>1.2397693326699999</v>
      </c>
      <c r="AO43" s="135">
        <v>0.999</v>
      </c>
      <c r="AP43" s="214">
        <f t="shared" si="0"/>
        <v>1.2385295633373299</v>
      </c>
      <c r="AQ43" s="136">
        <v>2.6886009999999998</v>
      </c>
      <c r="AR43" s="137">
        <v>0.25939000000000001</v>
      </c>
      <c r="AS43" s="214">
        <f t="shared" si="1"/>
        <v>3.3299118225183082</v>
      </c>
      <c r="AT43" s="214">
        <f t="shared" si="2"/>
        <v>0.32126218343407004</v>
      </c>
      <c r="AU43" s="135">
        <v>0.68879999999999997</v>
      </c>
      <c r="AV43" s="135">
        <v>0.78210000000000002</v>
      </c>
      <c r="AW43" s="214">
        <f t="shared" si="3"/>
        <v>2.2936432633506105</v>
      </c>
      <c r="AX43" s="214">
        <f t="shared" si="4"/>
        <v>0.25125915366378621</v>
      </c>
    </row>
    <row r="44" spans="1:50">
      <c r="A44" s="133">
        <v>6</v>
      </c>
      <c r="B44" s="133" t="s">
        <v>50</v>
      </c>
      <c r="C44" s="133" t="s">
        <v>93</v>
      </c>
      <c r="D44" s="133" t="s">
        <v>52</v>
      </c>
      <c r="E44" s="133" t="s">
        <v>53</v>
      </c>
      <c r="F44" s="133" t="s">
        <v>54</v>
      </c>
      <c r="G44" s="133" t="s">
        <v>55</v>
      </c>
      <c r="H44" s="132"/>
      <c r="I44" s="133" t="s">
        <v>56</v>
      </c>
      <c r="J44" s="133" t="s">
        <v>57</v>
      </c>
      <c r="K44" s="133">
        <v>0</v>
      </c>
      <c r="L44" s="133">
        <v>32</v>
      </c>
      <c r="M44" s="134">
        <v>-81.111369999999994</v>
      </c>
      <c r="N44" s="134">
        <v>29.02056</v>
      </c>
      <c r="O44" s="133" t="s">
        <v>58</v>
      </c>
      <c r="P44" s="133" t="s">
        <v>59</v>
      </c>
      <c r="Q44" s="133" t="s">
        <v>94</v>
      </c>
      <c r="R44" s="134">
        <v>24.98</v>
      </c>
      <c r="S44" s="134">
        <v>24.98</v>
      </c>
      <c r="T44" s="133" t="s">
        <v>61</v>
      </c>
      <c r="U44" s="132"/>
      <c r="V44" s="132"/>
      <c r="W44" s="132"/>
      <c r="X44" s="132"/>
      <c r="Y44" s="132"/>
      <c r="Z44" s="133" t="s">
        <v>62</v>
      </c>
      <c r="AA44" s="133" t="s">
        <v>63</v>
      </c>
      <c r="AB44" s="133" t="s">
        <v>64</v>
      </c>
      <c r="AC44" s="133" t="s">
        <v>95</v>
      </c>
      <c r="AD44" s="133" t="s">
        <v>88</v>
      </c>
      <c r="AE44" s="133" t="s">
        <v>67</v>
      </c>
      <c r="AF44" s="133">
        <v>130386</v>
      </c>
      <c r="AG44" s="133" t="s">
        <v>89</v>
      </c>
      <c r="AH44" s="133">
        <v>2</v>
      </c>
      <c r="AI44" s="133" t="s">
        <v>70</v>
      </c>
      <c r="AJ44" s="133">
        <v>13</v>
      </c>
      <c r="AK44" s="133">
        <v>6460</v>
      </c>
      <c r="AL44" s="133">
        <v>6460</v>
      </c>
      <c r="AM44" s="133">
        <v>133</v>
      </c>
      <c r="AN44" s="134">
        <v>0.37077867586300001</v>
      </c>
      <c r="AO44" s="135">
        <v>0.999</v>
      </c>
      <c r="AP44" s="214">
        <f t="shared" si="0"/>
        <v>0.37040789718713701</v>
      </c>
      <c r="AQ44" s="136">
        <v>2.6886009999999998</v>
      </c>
      <c r="AR44" s="137">
        <v>0.25939000000000001</v>
      </c>
      <c r="AS44" s="214">
        <f t="shared" si="1"/>
        <v>0.99587904278523365</v>
      </c>
      <c r="AT44" s="214">
        <f t="shared" si="2"/>
        <v>9.6080104451371467E-2</v>
      </c>
      <c r="AU44" s="135">
        <v>0.68879999999999997</v>
      </c>
      <c r="AV44" s="135">
        <v>0.78210000000000002</v>
      </c>
      <c r="AW44" s="214">
        <f t="shared" si="3"/>
        <v>0.68596148467046891</v>
      </c>
      <c r="AX44" s="214">
        <f t="shared" si="4"/>
        <v>7.5144249691417628E-2</v>
      </c>
    </row>
    <row r="45" spans="1:50">
      <c r="A45" s="133">
        <v>6</v>
      </c>
      <c r="B45" s="133" t="s">
        <v>50</v>
      </c>
      <c r="C45" s="133" t="s">
        <v>93</v>
      </c>
      <c r="D45" s="133" t="s">
        <v>52</v>
      </c>
      <c r="E45" s="133" t="s">
        <v>53</v>
      </c>
      <c r="F45" s="133" t="s">
        <v>54</v>
      </c>
      <c r="G45" s="133" t="s">
        <v>55</v>
      </c>
      <c r="H45" s="132"/>
      <c r="I45" s="133" t="s">
        <v>56</v>
      </c>
      <c r="J45" s="133" t="s">
        <v>57</v>
      </c>
      <c r="K45" s="133">
        <v>0</v>
      </c>
      <c r="L45" s="133">
        <v>32</v>
      </c>
      <c r="M45" s="134">
        <v>-81.111369999999994</v>
      </c>
      <c r="N45" s="134">
        <v>29.02056</v>
      </c>
      <c r="O45" s="133" t="s">
        <v>58</v>
      </c>
      <c r="P45" s="133" t="s">
        <v>59</v>
      </c>
      <c r="Q45" s="133" t="s">
        <v>94</v>
      </c>
      <c r="R45" s="134">
        <v>24.98</v>
      </c>
      <c r="S45" s="134">
        <v>24.98</v>
      </c>
      <c r="T45" s="133" t="s">
        <v>61</v>
      </c>
      <c r="U45" s="132"/>
      <c r="V45" s="132"/>
      <c r="W45" s="132"/>
      <c r="X45" s="132"/>
      <c r="Y45" s="132"/>
      <c r="Z45" s="133" t="s">
        <v>62</v>
      </c>
      <c r="AA45" s="133" t="s">
        <v>63</v>
      </c>
      <c r="AB45" s="133" t="s">
        <v>64</v>
      </c>
      <c r="AC45" s="133" t="s">
        <v>95</v>
      </c>
      <c r="AD45" s="133" t="s">
        <v>88</v>
      </c>
      <c r="AE45" s="133" t="s">
        <v>67</v>
      </c>
      <c r="AF45" s="133">
        <v>130441</v>
      </c>
      <c r="AG45" s="133" t="s">
        <v>89</v>
      </c>
      <c r="AH45" s="133">
        <v>2</v>
      </c>
      <c r="AI45" s="133" t="s">
        <v>96</v>
      </c>
      <c r="AJ45" s="133">
        <v>2</v>
      </c>
      <c r="AK45" s="133">
        <v>1200</v>
      </c>
      <c r="AL45" s="133">
        <v>1200</v>
      </c>
      <c r="AM45" s="133">
        <v>122</v>
      </c>
      <c r="AN45" s="134">
        <v>0.14414624731699999</v>
      </c>
      <c r="AO45" s="135">
        <v>1</v>
      </c>
      <c r="AP45" s="214">
        <f t="shared" si="0"/>
        <v>0.14414624731699999</v>
      </c>
      <c r="AQ45" s="136">
        <v>7.5074500000000004</v>
      </c>
      <c r="AR45" s="137">
        <v>1.2166399999999999</v>
      </c>
      <c r="AS45" s="214">
        <f t="shared" si="1"/>
        <v>1.0821707444200117</v>
      </c>
      <c r="AT45" s="214">
        <f t="shared" si="2"/>
        <v>0.17537409033575485</v>
      </c>
      <c r="AU45" s="135">
        <v>0.68879999999999997</v>
      </c>
      <c r="AV45" s="135">
        <v>0.78210000000000002</v>
      </c>
      <c r="AW45" s="214">
        <f t="shared" si="3"/>
        <v>0.74539920875650401</v>
      </c>
      <c r="AX45" s="214">
        <f t="shared" si="4"/>
        <v>0.13716007605159386</v>
      </c>
    </row>
    <row r="46" spans="1:50">
      <c r="A46" s="133">
        <v>6</v>
      </c>
      <c r="B46" s="133" t="s">
        <v>50</v>
      </c>
      <c r="C46" s="133" t="s">
        <v>93</v>
      </c>
      <c r="D46" s="133" t="s">
        <v>52</v>
      </c>
      <c r="E46" s="133" t="s">
        <v>53</v>
      </c>
      <c r="F46" s="133" t="s">
        <v>54</v>
      </c>
      <c r="G46" s="133" t="s">
        <v>55</v>
      </c>
      <c r="H46" s="132"/>
      <c r="I46" s="133" t="s">
        <v>56</v>
      </c>
      <c r="J46" s="133" t="s">
        <v>57</v>
      </c>
      <c r="K46" s="133">
        <v>0</v>
      </c>
      <c r="L46" s="133">
        <v>32</v>
      </c>
      <c r="M46" s="134">
        <v>-81.111369999999994</v>
      </c>
      <c r="N46" s="134">
        <v>29.02056</v>
      </c>
      <c r="O46" s="133" t="s">
        <v>58</v>
      </c>
      <c r="P46" s="133" t="s">
        <v>59</v>
      </c>
      <c r="Q46" s="133" t="s">
        <v>94</v>
      </c>
      <c r="R46" s="134">
        <v>24.98</v>
      </c>
      <c r="S46" s="134">
        <v>24.98</v>
      </c>
      <c r="T46" s="133" t="s">
        <v>61</v>
      </c>
      <c r="U46" s="132"/>
      <c r="V46" s="132"/>
      <c r="W46" s="132"/>
      <c r="X46" s="132"/>
      <c r="Y46" s="132"/>
      <c r="Z46" s="133" t="s">
        <v>62</v>
      </c>
      <c r="AA46" s="133" t="s">
        <v>63</v>
      </c>
      <c r="AB46" s="133" t="s">
        <v>64</v>
      </c>
      <c r="AC46" s="133" t="s">
        <v>95</v>
      </c>
      <c r="AD46" s="133" t="s">
        <v>88</v>
      </c>
      <c r="AE46" s="133" t="s">
        <v>67</v>
      </c>
      <c r="AF46" s="133">
        <v>130067</v>
      </c>
      <c r="AG46" s="133" t="s">
        <v>89</v>
      </c>
      <c r="AH46" s="133">
        <v>2</v>
      </c>
      <c r="AI46" s="133" t="s">
        <v>90</v>
      </c>
      <c r="AJ46" s="133">
        <v>7</v>
      </c>
      <c r="AK46" s="133">
        <v>2110</v>
      </c>
      <c r="AL46" s="133">
        <v>2110</v>
      </c>
      <c r="AM46" s="133">
        <v>127</v>
      </c>
      <c r="AN46" s="134">
        <v>8.1609845499200001E-2</v>
      </c>
      <c r="AO46" s="135">
        <v>1</v>
      </c>
      <c r="AP46" s="214">
        <f t="shared" si="0"/>
        <v>8.1609845499200001E-2</v>
      </c>
      <c r="AQ46" s="136">
        <v>6.7567469999999998</v>
      </c>
      <c r="AR46" s="137">
        <v>2.20899</v>
      </c>
      <c r="AS46" s="214">
        <f t="shared" si="1"/>
        <v>0.55141707874718304</v>
      </c>
      <c r="AT46" s="214">
        <f t="shared" si="2"/>
        <v>0.18027533260927781</v>
      </c>
      <c r="AU46" s="135">
        <v>0.68879999999999997</v>
      </c>
      <c r="AV46" s="135">
        <v>0.78210000000000002</v>
      </c>
      <c r="AW46" s="214">
        <f t="shared" si="3"/>
        <v>0.37981608384105964</v>
      </c>
      <c r="AX46" s="214">
        <f t="shared" si="4"/>
        <v>0.14099333763371619</v>
      </c>
    </row>
    <row r="47" spans="1:50">
      <c r="A47" s="133">
        <v>6</v>
      </c>
      <c r="B47" s="133" t="s">
        <v>50</v>
      </c>
      <c r="C47" s="133" t="s">
        <v>93</v>
      </c>
      <c r="D47" s="133" t="s">
        <v>52</v>
      </c>
      <c r="E47" s="133" t="s">
        <v>53</v>
      </c>
      <c r="F47" s="133" t="s">
        <v>54</v>
      </c>
      <c r="G47" s="133" t="s">
        <v>55</v>
      </c>
      <c r="H47" s="132"/>
      <c r="I47" s="133" t="s">
        <v>56</v>
      </c>
      <c r="J47" s="133" t="s">
        <v>57</v>
      </c>
      <c r="K47" s="133">
        <v>0</v>
      </c>
      <c r="L47" s="133">
        <v>32</v>
      </c>
      <c r="M47" s="134">
        <v>-81.111369999999994</v>
      </c>
      <c r="N47" s="134">
        <v>29.02056</v>
      </c>
      <c r="O47" s="133" t="s">
        <v>58</v>
      </c>
      <c r="P47" s="133" t="s">
        <v>59</v>
      </c>
      <c r="Q47" s="133" t="s">
        <v>94</v>
      </c>
      <c r="R47" s="134">
        <v>24.98</v>
      </c>
      <c r="S47" s="134">
        <v>24.98</v>
      </c>
      <c r="T47" s="133" t="s">
        <v>61</v>
      </c>
      <c r="U47" s="132"/>
      <c r="V47" s="132"/>
      <c r="W47" s="132"/>
      <c r="X47" s="132"/>
      <c r="Y47" s="132"/>
      <c r="Z47" s="133" t="s">
        <v>62</v>
      </c>
      <c r="AA47" s="133" t="s">
        <v>63</v>
      </c>
      <c r="AB47" s="133" t="s">
        <v>64</v>
      </c>
      <c r="AC47" s="133" t="s">
        <v>95</v>
      </c>
      <c r="AD47" s="133" t="s">
        <v>88</v>
      </c>
      <c r="AE47" s="133" t="s">
        <v>67</v>
      </c>
      <c r="AF47" s="133">
        <v>130487</v>
      </c>
      <c r="AG47" s="133" t="s">
        <v>89</v>
      </c>
      <c r="AH47" s="133">
        <v>2</v>
      </c>
      <c r="AI47" s="133" t="s">
        <v>70</v>
      </c>
      <c r="AJ47" s="133">
        <v>13</v>
      </c>
      <c r="AK47" s="133">
        <v>6460</v>
      </c>
      <c r="AL47" s="133">
        <v>6460</v>
      </c>
      <c r="AM47" s="133">
        <v>133</v>
      </c>
      <c r="AN47" s="134">
        <v>1.03139935066E-2</v>
      </c>
      <c r="AO47" s="135">
        <v>0.999</v>
      </c>
      <c r="AP47" s="214">
        <f t="shared" si="0"/>
        <v>1.0303679513093401E-2</v>
      </c>
      <c r="AQ47" s="136">
        <v>2.6886009999999998</v>
      </c>
      <c r="AR47" s="137">
        <v>0.25939000000000001</v>
      </c>
      <c r="AS47" s="214">
        <f t="shared" si="1"/>
        <v>2.7702483042582427E-2</v>
      </c>
      <c r="AT47" s="214">
        <f t="shared" si="2"/>
        <v>2.6726714289012975E-3</v>
      </c>
      <c r="AU47" s="135">
        <v>0.68879999999999997</v>
      </c>
      <c r="AV47" s="135">
        <v>0.78210000000000002</v>
      </c>
      <c r="AW47" s="214">
        <f t="shared" si="3"/>
        <v>1.9081470319730776E-2</v>
      </c>
      <c r="AX47" s="214">
        <f t="shared" si="4"/>
        <v>2.0902963245437046E-3</v>
      </c>
    </row>
    <row r="48" spans="1:50">
      <c r="A48" s="133">
        <v>6</v>
      </c>
      <c r="B48" s="133" t="s">
        <v>50</v>
      </c>
      <c r="C48" s="133" t="s">
        <v>93</v>
      </c>
      <c r="D48" s="133" t="s">
        <v>52</v>
      </c>
      <c r="E48" s="133" t="s">
        <v>53</v>
      </c>
      <c r="F48" s="133" t="s">
        <v>54</v>
      </c>
      <c r="G48" s="133" t="s">
        <v>55</v>
      </c>
      <c r="H48" s="132"/>
      <c r="I48" s="133" t="s">
        <v>56</v>
      </c>
      <c r="J48" s="133" t="s">
        <v>57</v>
      </c>
      <c r="K48" s="133">
        <v>0</v>
      </c>
      <c r="L48" s="133">
        <v>32</v>
      </c>
      <c r="M48" s="134">
        <v>-81.111369999999994</v>
      </c>
      <c r="N48" s="134">
        <v>29.02056</v>
      </c>
      <c r="O48" s="133" t="s">
        <v>58</v>
      </c>
      <c r="P48" s="133" t="s">
        <v>59</v>
      </c>
      <c r="Q48" s="133" t="s">
        <v>94</v>
      </c>
      <c r="R48" s="134">
        <v>24.98</v>
      </c>
      <c r="S48" s="134">
        <v>24.98</v>
      </c>
      <c r="T48" s="133" t="s">
        <v>61</v>
      </c>
      <c r="U48" s="132"/>
      <c r="V48" s="132"/>
      <c r="W48" s="132"/>
      <c r="X48" s="132"/>
      <c r="Y48" s="132"/>
      <c r="Z48" s="133" t="s">
        <v>62</v>
      </c>
      <c r="AA48" s="133" t="s">
        <v>63</v>
      </c>
      <c r="AB48" s="133" t="s">
        <v>64</v>
      </c>
      <c r="AC48" s="133" t="s">
        <v>95</v>
      </c>
      <c r="AD48" s="133" t="s">
        <v>88</v>
      </c>
      <c r="AE48" s="133" t="s">
        <v>67</v>
      </c>
      <c r="AF48" s="133">
        <v>130056</v>
      </c>
      <c r="AG48" s="133" t="s">
        <v>89</v>
      </c>
      <c r="AH48" s="133">
        <v>2</v>
      </c>
      <c r="AI48" s="133" t="s">
        <v>84</v>
      </c>
      <c r="AJ48" s="133">
        <v>10</v>
      </c>
      <c r="AK48" s="133">
        <v>3200</v>
      </c>
      <c r="AL48" s="133">
        <v>3200</v>
      </c>
      <c r="AM48" s="133">
        <v>130</v>
      </c>
      <c r="AN48" s="134">
        <v>2.05409797822E-2</v>
      </c>
      <c r="AO48" s="135">
        <v>1</v>
      </c>
      <c r="AP48" s="214">
        <f t="shared" si="0"/>
        <v>2.05409797822E-2</v>
      </c>
      <c r="AQ48" s="136">
        <v>4.3715109999999999</v>
      </c>
      <c r="AR48" s="137">
        <v>0.45284999999999997</v>
      </c>
      <c r="AS48" s="214">
        <f t="shared" si="1"/>
        <v>8.97951190686649E-2</v>
      </c>
      <c r="AT48" s="214">
        <f t="shared" si="2"/>
        <v>9.301982694369269E-3</v>
      </c>
      <c r="AU48" s="135">
        <v>0.68879999999999997</v>
      </c>
      <c r="AV48" s="135">
        <v>0.78210000000000002</v>
      </c>
      <c r="AW48" s="214">
        <f t="shared" si="3"/>
        <v>6.1850878014496381E-2</v>
      </c>
      <c r="AX48" s="214">
        <f t="shared" si="4"/>
        <v>7.2750806652662056E-3</v>
      </c>
    </row>
    <row r="49" spans="1:50">
      <c r="A49" s="133">
        <v>6</v>
      </c>
      <c r="B49" s="133" t="s">
        <v>50</v>
      </c>
      <c r="C49" s="133" t="s">
        <v>93</v>
      </c>
      <c r="D49" s="133" t="s">
        <v>52</v>
      </c>
      <c r="E49" s="133" t="s">
        <v>53</v>
      </c>
      <c r="F49" s="133" t="s">
        <v>54</v>
      </c>
      <c r="G49" s="133" t="s">
        <v>55</v>
      </c>
      <c r="H49" s="132"/>
      <c r="I49" s="133" t="s">
        <v>56</v>
      </c>
      <c r="J49" s="133" t="s">
        <v>57</v>
      </c>
      <c r="K49" s="133">
        <v>0</v>
      </c>
      <c r="L49" s="133">
        <v>32</v>
      </c>
      <c r="M49" s="134">
        <v>-81.111369999999994</v>
      </c>
      <c r="N49" s="134">
        <v>29.02056</v>
      </c>
      <c r="O49" s="133" t="s">
        <v>58</v>
      </c>
      <c r="P49" s="133" t="s">
        <v>59</v>
      </c>
      <c r="Q49" s="133" t="s">
        <v>94</v>
      </c>
      <c r="R49" s="134">
        <v>24.98</v>
      </c>
      <c r="S49" s="134">
        <v>24.98</v>
      </c>
      <c r="T49" s="133" t="s">
        <v>61</v>
      </c>
      <c r="U49" s="132"/>
      <c r="V49" s="132"/>
      <c r="W49" s="132"/>
      <c r="X49" s="132"/>
      <c r="Y49" s="132"/>
      <c r="Z49" s="133" t="s">
        <v>62</v>
      </c>
      <c r="AA49" s="133" t="s">
        <v>63</v>
      </c>
      <c r="AB49" s="133" t="s">
        <v>64</v>
      </c>
      <c r="AC49" s="133" t="s">
        <v>95</v>
      </c>
      <c r="AD49" s="133" t="s">
        <v>88</v>
      </c>
      <c r="AE49" s="133" t="s">
        <v>67</v>
      </c>
      <c r="AF49" s="133">
        <v>130340</v>
      </c>
      <c r="AG49" s="133" t="s">
        <v>89</v>
      </c>
      <c r="AH49" s="133">
        <v>2</v>
      </c>
      <c r="AI49" s="133" t="s">
        <v>70</v>
      </c>
      <c r="AJ49" s="133">
        <v>13</v>
      </c>
      <c r="AK49" s="133">
        <v>6300</v>
      </c>
      <c r="AL49" s="133">
        <v>6300</v>
      </c>
      <c r="AM49" s="133">
        <v>133</v>
      </c>
      <c r="AN49" s="134">
        <v>0.158175350677</v>
      </c>
      <c r="AO49" s="135">
        <v>0.999</v>
      </c>
      <c r="AP49" s="214">
        <f t="shared" si="0"/>
        <v>0.15801717532632301</v>
      </c>
      <c r="AQ49" s="136">
        <v>2.6886009999999998</v>
      </c>
      <c r="AR49" s="137">
        <v>0.25939000000000001</v>
      </c>
      <c r="AS49" s="214">
        <f t="shared" si="1"/>
        <v>0.4248451355995273</v>
      </c>
      <c r="AT49" s="214">
        <f t="shared" si="2"/>
        <v>4.0988075107894928E-2</v>
      </c>
      <c r="AU49" s="135">
        <v>0.68879999999999997</v>
      </c>
      <c r="AV49" s="135">
        <v>0.78210000000000002</v>
      </c>
      <c r="AW49" s="214">
        <f t="shared" si="3"/>
        <v>0.29263332940095438</v>
      </c>
      <c r="AX49" s="214">
        <f t="shared" si="4"/>
        <v>3.2056773541884624E-2</v>
      </c>
    </row>
    <row r="50" spans="1:50">
      <c r="A50" s="133">
        <v>6</v>
      </c>
      <c r="B50" s="133" t="s">
        <v>50</v>
      </c>
      <c r="C50" s="133" t="s">
        <v>93</v>
      </c>
      <c r="D50" s="133" t="s">
        <v>52</v>
      </c>
      <c r="E50" s="133" t="s">
        <v>53</v>
      </c>
      <c r="F50" s="133" t="s">
        <v>54</v>
      </c>
      <c r="G50" s="133" t="s">
        <v>55</v>
      </c>
      <c r="H50" s="132"/>
      <c r="I50" s="133" t="s">
        <v>56</v>
      </c>
      <c r="J50" s="133" t="s">
        <v>57</v>
      </c>
      <c r="K50" s="133">
        <v>0</v>
      </c>
      <c r="L50" s="133">
        <v>32</v>
      </c>
      <c r="M50" s="134">
        <v>-81.111369999999994</v>
      </c>
      <c r="N50" s="134">
        <v>29.02056</v>
      </c>
      <c r="O50" s="133" t="s">
        <v>58</v>
      </c>
      <c r="P50" s="133" t="s">
        <v>59</v>
      </c>
      <c r="Q50" s="133" t="s">
        <v>94</v>
      </c>
      <c r="R50" s="134">
        <v>24.98</v>
      </c>
      <c r="S50" s="134">
        <v>24.98</v>
      </c>
      <c r="T50" s="133" t="s">
        <v>61</v>
      </c>
      <c r="U50" s="132"/>
      <c r="V50" s="132"/>
      <c r="W50" s="132"/>
      <c r="X50" s="132"/>
      <c r="Y50" s="132"/>
      <c r="Z50" s="133" t="s">
        <v>62</v>
      </c>
      <c r="AA50" s="133" t="s">
        <v>63</v>
      </c>
      <c r="AB50" s="133" t="s">
        <v>64</v>
      </c>
      <c r="AC50" s="133" t="s">
        <v>95</v>
      </c>
      <c r="AD50" s="133" t="s">
        <v>88</v>
      </c>
      <c r="AE50" s="133" t="s">
        <v>67</v>
      </c>
      <c r="AF50" s="133">
        <v>130506</v>
      </c>
      <c r="AG50" s="133" t="s">
        <v>89</v>
      </c>
      <c r="AH50" s="133">
        <v>2</v>
      </c>
      <c r="AI50" s="133" t="s">
        <v>70</v>
      </c>
      <c r="AJ50" s="133">
        <v>13</v>
      </c>
      <c r="AK50" s="133">
        <v>6460</v>
      </c>
      <c r="AL50" s="133">
        <v>6460</v>
      </c>
      <c r="AM50" s="133">
        <v>133</v>
      </c>
      <c r="AN50" s="134">
        <v>7.0949585691100006E-2</v>
      </c>
      <c r="AO50" s="135">
        <v>0.999</v>
      </c>
      <c r="AP50" s="214">
        <f t="shared" si="0"/>
        <v>7.0878636105408913E-2</v>
      </c>
      <c r="AQ50" s="136">
        <v>2.6886009999999998</v>
      </c>
      <c r="AR50" s="137">
        <v>0.25939000000000001</v>
      </c>
      <c r="AS50" s="214">
        <f t="shared" si="1"/>
        <v>0.1905643719116385</v>
      </c>
      <c r="AT50" s="214">
        <f t="shared" si="2"/>
        <v>1.8385209419382018E-2</v>
      </c>
      <c r="AU50" s="135">
        <v>0.68879999999999997</v>
      </c>
      <c r="AV50" s="135">
        <v>0.78210000000000002</v>
      </c>
      <c r="AW50" s="214">
        <f t="shared" si="3"/>
        <v>0.13126073937273658</v>
      </c>
      <c r="AX50" s="214">
        <f t="shared" si="4"/>
        <v>1.4379072286898676E-2</v>
      </c>
    </row>
    <row r="51" spans="1:50">
      <c r="A51" s="133">
        <v>6</v>
      </c>
      <c r="B51" s="133" t="s">
        <v>50</v>
      </c>
      <c r="C51" s="133" t="s">
        <v>93</v>
      </c>
      <c r="D51" s="133" t="s">
        <v>52</v>
      </c>
      <c r="E51" s="133" t="s">
        <v>53</v>
      </c>
      <c r="F51" s="133" t="s">
        <v>54</v>
      </c>
      <c r="G51" s="133" t="s">
        <v>55</v>
      </c>
      <c r="H51" s="132"/>
      <c r="I51" s="133" t="s">
        <v>56</v>
      </c>
      <c r="J51" s="133" t="s">
        <v>57</v>
      </c>
      <c r="K51" s="133">
        <v>0</v>
      </c>
      <c r="L51" s="133">
        <v>32</v>
      </c>
      <c r="M51" s="134">
        <v>-81.111369999999994</v>
      </c>
      <c r="N51" s="134">
        <v>29.02056</v>
      </c>
      <c r="O51" s="133" t="s">
        <v>58</v>
      </c>
      <c r="P51" s="133" t="s">
        <v>59</v>
      </c>
      <c r="Q51" s="133" t="s">
        <v>94</v>
      </c>
      <c r="R51" s="134">
        <v>24.98</v>
      </c>
      <c r="S51" s="134">
        <v>24.98</v>
      </c>
      <c r="T51" s="133" t="s">
        <v>61</v>
      </c>
      <c r="U51" s="132"/>
      <c r="V51" s="132"/>
      <c r="W51" s="132"/>
      <c r="X51" s="132"/>
      <c r="Y51" s="132"/>
      <c r="Z51" s="133" t="s">
        <v>62</v>
      </c>
      <c r="AA51" s="133" t="s">
        <v>63</v>
      </c>
      <c r="AB51" s="133" t="s">
        <v>64</v>
      </c>
      <c r="AC51" s="133" t="s">
        <v>95</v>
      </c>
      <c r="AD51" s="133" t="s">
        <v>88</v>
      </c>
      <c r="AE51" s="133" t="s">
        <v>67</v>
      </c>
      <c r="AF51" s="133">
        <v>130453</v>
      </c>
      <c r="AG51" s="133" t="s">
        <v>89</v>
      </c>
      <c r="AH51" s="133">
        <v>2</v>
      </c>
      <c r="AI51" s="133" t="s">
        <v>69</v>
      </c>
      <c r="AJ51" s="133">
        <v>11</v>
      </c>
      <c r="AK51" s="133">
        <v>4110</v>
      </c>
      <c r="AL51" s="133">
        <v>4110</v>
      </c>
      <c r="AM51" s="133">
        <v>131</v>
      </c>
      <c r="AN51" s="134">
        <v>1.38132165996</v>
      </c>
      <c r="AO51" s="135">
        <v>1</v>
      </c>
      <c r="AP51" s="214">
        <f t="shared" si="0"/>
        <v>1.38132165996</v>
      </c>
      <c r="AQ51" s="136">
        <v>4.0668569999999997</v>
      </c>
      <c r="AR51" s="137">
        <v>0.41202</v>
      </c>
      <c r="AS51" s="214">
        <f t="shared" si="1"/>
        <v>5.6176376620599457</v>
      </c>
      <c r="AT51" s="214">
        <f t="shared" si="2"/>
        <v>0.56913215033671916</v>
      </c>
      <c r="AU51" s="135">
        <v>0.68879999999999997</v>
      </c>
      <c r="AV51" s="135">
        <v>0.78210000000000002</v>
      </c>
      <c r="AW51" s="214">
        <f t="shared" si="3"/>
        <v>3.8694288216268906</v>
      </c>
      <c r="AX51" s="214">
        <f t="shared" si="4"/>
        <v>0.44511825477834804</v>
      </c>
    </row>
    <row r="52" spans="1:50">
      <c r="A52" s="133">
        <v>6</v>
      </c>
      <c r="B52" s="133" t="s">
        <v>50</v>
      </c>
      <c r="C52" s="133" t="s">
        <v>93</v>
      </c>
      <c r="D52" s="133" t="s">
        <v>52</v>
      </c>
      <c r="E52" s="133" t="s">
        <v>53</v>
      </c>
      <c r="F52" s="133" t="s">
        <v>54</v>
      </c>
      <c r="G52" s="133" t="s">
        <v>55</v>
      </c>
      <c r="H52" s="132"/>
      <c r="I52" s="133" t="s">
        <v>56</v>
      </c>
      <c r="J52" s="133" t="s">
        <v>57</v>
      </c>
      <c r="K52" s="133">
        <v>0</v>
      </c>
      <c r="L52" s="133">
        <v>32</v>
      </c>
      <c r="M52" s="134">
        <v>-81.111369999999994</v>
      </c>
      <c r="N52" s="134">
        <v>29.02056</v>
      </c>
      <c r="O52" s="133" t="s">
        <v>58</v>
      </c>
      <c r="P52" s="133" t="s">
        <v>59</v>
      </c>
      <c r="Q52" s="133" t="s">
        <v>94</v>
      </c>
      <c r="R52" s="134">
        <v>24.98</v>
      </c>
      <c r="S52" s="134">
        <v>24.98</v>
      </c>
      <c r="T52" s="133" t="s">
        <v>61</v>
      </c>
      <c r="U52" s="132"/>
      <c r="V52" s="132"/>
      <c r="W52" s="132"/>
      <c r="X52" s="132"/>
      <c r="Y52" s="132"/>
      <c r="Z52" s="133" t="s">
        <v>62</v>
      </c>
      <c r="AA52" s="133" t="s">
        <v>63</v>
      </c>
      <c r="AB52" s="133" t="s">
        <v>64</v>
      </c>
      <c r="AC52" s="133" t="s">
        <v>95</v>
      </c>
      <c r="AD52" s="133" t="s">
        <v>88</v>
      </c>
      <c r="AE52" s="133" t="s">
        <v>67</v>
      </c>
      <c r="AF52" s="133">
        <v>130828</v>
      </c>
      <c r="AG52" s="133" t="s">
        <v>89</v>
      </c>
      <c r="AH52" s="133">
        <v>2</v>
      </c>
      <c r="AI52" s="133" t="s">
        <v>70</v>
      </c>
      <c r="AJ52" s="133">
        <v>13</v>
      </c>
      <c r="AK52" s="133">
        <v>6210</v>
      </c>
      <c r="AL52" s="133">
        <v>6210</v>
      </c>
      <c r="AM52" s="133">
        <v>133</v>
      </c>
      <c r="AN52" s="134">
        <v>0.45724634171900003</v>
      </c>
      <c r="AO52" s="135">
        <v>0.999</v>
      </c>
      <c r="AP52" s="214">
        <f t="shared" si="0"/>
        <v>0.45678909537728102</v>
      </c>
      <c r="AQ52" s="136">
        <v>2.6886009999999998</v>
      </c>
      <c r="AR52" s="137">
        <v>0.25939000000000001</v>
      </c>
      <c r="AS52" s="214">
        <f t="shared" si="1"/>
        <v>1.2281236186204529</v>
      </c>
      <c r="AT52" s="214">
        <f t="shared" si="2"/>
        <v>0.11848652344991292</v>
      </c>
      <c r="AU52" s="135">
        <v>0.68879999999999997</v>
      </c>
      <c r="AV52" s="135">
        <v>0.78210000000000002</v>
      </c>
      <c r="AW52" s="214">
        <f t="shared" si="3"/>
        <v>0.84593154850576791</v>
      </c>
      <c r="AX52" s="214">
        <f t="shared" si="4"/>
        <v>9.2668309990176903E-2</v>
      </c>
    </row>
    <row r="53" spans="1:50">
      <c r="A53" s="133">
        <v>6</v>
      </c>
      <c r="B53" s="133" t="s">
        <v>50</v>
      </c>
      <c r="C53" s="133" t="s">
        <v>93</v>
      </c>
      <c r="D53" s="133" t="s">
        <v>52</v>
      </c>
      <c r="E53" s="133" t="s">
        <v>53</v>
      </c>
      <c r="F53" s="133" t="s">
        <v>54</v>
      </c>
      <c r="G53" s="133" t="s">
        <v>55</v>
      </c>
      <c r="H53" s="132"/>
      <c r="I53" s="133" t="s">
        <v>56</v>
      </c>
      <c r="J53" s="133" t="s">
        <v>57</v>
      </c>
      <c r="K53" s="133">
        <v>0</v>
      </c>
      <c r="L53" s="133">
        <v>32</v>
      </c>
      <c r="M53" s="134">
        <v>-81.111369999999994</v>
      </c>
      <c r="N53" s="134">
        <v>29.02056</v>
      </c>
      <c r="O53" s="133" t="s">
        <v>58</v>
      </c>
      <c r="P53" s="133" t="s">
        <v>59</v>
      </c>
      <c r="Q53" s="133" t="s">
        <v>94</v>
      </c>
      <c r="R53" s="134">
        <v>24.98</v>
      </c>
      <c r="S53" s="134">
        <v>24.98</v>
      </c>
      <c r="T53" s="133" t="s">
        <v>61</v>
      </c>
      <c r="U53" s="132"/>
      <c r="V53" s="132"/>
      <c r="W53" s="132"/>
      <c r="X53" s="132"/>
      <c r="Y53" s="132"/>
      <c r="Z53" s="133" t="s">
        <v>62</v>
      </c>
      <c r="AA53" s="133" t="s">
        <v>63</v>
      </c>
      <c r="AB53" s="133" t="s">
        <v>64</v>
      </c>
      <c r="AC53" s="133" t="s">
        <v>95</v>
      </c>
      <c r="AD53" s="133" t="s">
        <v>88</v>
      </c>
      <c r="AE53" s="133" t="s">
        <v>67</v>
      </c>
      <c r="AF53" s="133">
        <v>130560</v>
      </c>
      <c r="AG53" s="133" t="s">
        <v>89</v>
      </c>
      <c r="AH53" s="133">
        <v>2</v>
      </c>
      <c r="AI53" s="133" t="s">
        <v>69</v>
      </c>
      <c r="AJ53" s="133">
        <v>11</v>
      </c>
      <c r="AK53" s="133">
        <v>4430</v>
      </c>
      <c r="AL53" s="133">
        <v>4430</v>
      </c>
      <c r="AM53" s="133">
        <v>131</v>
      </c>
      <c r="AN53" s="134">
        <v>0.32095628034599999</v>
      </c>
      <c r="AO53" s="135">
        <v>1</v>
      </c>
      <c r="AP53" s="214">
        <f t="shared" si="0"/>
        <v>0.32095628034599999</v>
      </c>
      <c r="AQ53" s="136">
        <v>4.0668569999999997</v>
      </c>
      <c r="AR53" s="137">
        <v>0.41202</v>
      </c>
      <c r="AS53" s="214">
        <f t="shared" si="1"/>
        <v>1.3052832954190925</v>
      </c>
      <c r="AT53" s="214">
        <f t="shared" si="2"/>
        <v>0.13224040662815892</v>
      </c>
      <c r="AU53" s="135">
        <v>0.68879999999999997</v>
      </c>
      <c r="AV53" s="135">
        <v>0.78210000000000002</v>
      </c>
      <c r="AW53" s="214">
        <f t="shared" si="3"/>
        <v>0.89907913388467087</v>
      </c>
      <c r="AX53" s="214">
        <f t="shared" si="4"/>
        <v>0.10342522202388309</v>
      </c>
    </row>
    <row r="54" spans="1:50">
      <c r="A54" s="133">
        <v>6</v>
      </c>
      <c r="B54" s="133" t="s">
        <v>50</v>
      </c>
      <c r="C54" s="133" t="s">
        <v>93</v>
      </c>
      <c r="D54" s="133" t="s">
        <v>52</v>
      </c>
      <c r="E54" s="133" t="s">
        <v>53</v>
      </c>
      <c r="F54" s="133" t="s">
        <v>54</v>
      </c>
      <c r="G54" s="133" t="s">
        <v>55</v>
      </c>
      <c r="H54" s="132"/>
      <c r="I54" s="133" t="s">
        <v>56</v>
      </c>
      <c r="J54" s="133" t="s">
        <v>57</v>
      </c>
      <c r="K54" s="133">
        <v>0</v>
      </c>
      <c r="L54" s="133">
        <v>32</v>
      </c>
      <c r="M54" s="134">
        <v>-81.111369999999994</v>
      </c>
      <c r="N54" s="134">
        <v>29.02056</v>
      </c>
      <c r="O54" s="133" t="s">
        <v>58</v>
      </c>
      <c r="P54" s="133" t="s">
        <v>59</v>
      </c>
      <c r="Q54" s="133" t="s">
        <v>94</v>
      </c>
      <c r="R54" s="134">
        <v>24.98</v>
      </c>
      <c r="S54" s="134">
        <v>24.98</v>
      </c>
      <c r="T54" s="133" t="s">
        <v>61</v>
      </c>
      <c r="U54" s="132"/>
      <c r="V54" s="132"/>
      <c r="W54" s="132"/>
      <c r="X54" s="132"/>
      <c r="Y54" s="132"/>
      <c r="Z54" s="133" t="s">
        <v>62</v>
      </c>
      <c r="AA54" s="133" t="s">
        <v>63</v>
      </c>
      <c r="AB54" s="133" t="s">
        <v>64</v>
      </c>
      <c r="AC54" s="133" t="s">
        <v>95</v>
      </c>
      <c r="AD54" s="133" t="s">
        <v>88</v>
      </c>
      <c r="AE54" s="133" t="s">
        <v>67</v>
      </c>
      <c r="AF54" s="133">
        <v>130262</v>
      </c>
      <c r="AG54" s="133" t="s">
        <v>89</v>
      </c>
      <c r="AH54" s="133">
        <v>2</v>
      </c>
      <c r="AI54" s="133" t="s">
        <v>70</v>
      </c>
      <c r="AJ54" s="133">
        <v>13</v>
      </c>
      <c r="AK54" s="133">
        <v>6210</v>
      </c>
      <c r="AL54" s="133">
        <v>6210</v>
      </c>
      <c r="AM54" s="133">
        <v>133</v>
      </c>
      <c r="AN54" s="134">
        <v>0.391967703231</v>
      </c>
      <c r="AO54" s="135">
        <v>0.999</v>
      </c>
      <c r="AP54" s="214">
        <f t="shared" si="0"/>
        <v>0.39157573552776898</v>
      </c>
      <c r="AQ54" s="136">
        <v>2.6886009999999998</v>
      </c>
      <c r="AR54" s="137">
        <v>0.25939000000000001</v>
      </c>
      <c r="AS54" s="214">
        <f t="shared" si="1"/>
        <v>1.052790914115695</v>
      </c>
      <c r="AT54" s="214">
        <f t="shared" si="2"/>
        <v>0.101570830038548</v>
      </c>
      <c r="AU54" s="135">
        <v>0.68879999999999997</v>
      </c>
      <c r="AV54" s="135">
        <v>0.78210000000000002</v>
      </c>
      <c r="AW54" s="214">
        <f t="shared" si="3"/>
        <v>0.72516238164289071</v>
      </c>
      <c r="AX54" s="214">
        <f t="shared" si="4"/>
        <v>7.9438546173148397E-2</v>
      </c>
    </row>
    <row r="55" spans="1:50">
      <c r="A55" s="133">
        <v>6</v>
      </c>
      <c r="B55" s="133" t="s">
        <v>50</v>
      </c>
      <c r="C55" s="133" t="s">
        <v>93</v>
      </c>
      <c r="D55" s="133" t="s">
        <v>52</v>
      </c>
      <c r="E55" s="133" t="s">
        <v>53</v>
      </c>
      <c r="F55" s="133" t="s">
        <v>54</v>
      </c>
      <c r="G55" s="133" t="s">
        <v>55</v>
      </c>
      <c r="H55" s="132"/>
      <c r="I55" s="133" t="s">
        <v>56</v>
      </c>
      <c r="J55" s="133" t="s">
        <v>57</v>
      </c>
      <c r="K55" s="133">
        <v>0</v>
      </c>
      <c r="L55" s="133">
        <v>32</v>
      </c>
      <c r="M55" s="134">
        <v>-81.111369999999994</v>
      </c>
      <c r="N55" s="134">
        <v>29.02056</v>
      </c>
      <c r="O55" s="133" t="s">
        <v>58</v>
      </c>
      <c r="P55" s="133" t="s">
        <v>59</v>
      </c>
      <c r="Q55" s="133" t="s">
        <v>94</v>
      </c>
      <c r="R55" s="134">
        <v>24.98</v>
      </c>
      <c r="S55" s="134">
        <v>24.98</v>
      </c>
      <c r="T55" s="133" t="s">
        <v>61</v>
      </c>
      <c r="U55" s="132"/>
      <c r="V55" s="132"/>
      <c r="W55" s="132"/>
      <c r="X55" s="132"/>
      <c r="Y55" s="132"/>
      <c r="Z55" s="133" t="s">
        <v>62</v>
      </c>
      <c r="AA55" s="133" t="s">
        <v>63</v>
      </c>
      <c r="AB55" s="133" t="s">
        <v>64</v>
      </c>
      <c r="AC55" s="133" t="s">
        <v>95</v>
      </c>
      <c r="AD55" s="133" t="s">
        <v>88</v>
      </c>
      <c r="AE55" s="133" t="s">
        <v>67</v>
      </c>
      <c r="AF55" s="133">
        <v>130453</v>
      </c>
      <c r="AG55" s="133" t="s">
        <v>89</v>
      </c>
      <c r="AH55" s="133">
        <v>2</v>
      </c>
      <c r="AI55" s="133" t="s">
        <v>69</v>
      </c>
      <c r="AJ55" s="133">
        <v>11</v>
      </c>
      <c r="AK55" s="133">
        <v>4110</v>
      </c>
      <c r="AL55" s="133">
        <v>4110</v>
      </c>
      <c r="AM55" s="133">
        <v>131</v>
      </c>
      <c r="AN55" s="134">
        <v>4.6423444615800002E-2</v>
      </c>
      <c r="AO55" s="135">
        <v>1</v>
      </c>
      <c r="AP55" s="214">
        <f t="shared" si="0"/>
        <v>4.6423444615800002E-2</v>
      </c>
      <c r="AQ55" s="136">
        <v>4.0668569999999997</v>
      </c>
      <c r="AR55" s="137">
        <v>0.41202</v>
      </c>
      <c r="AS55" s="214">
        <f t="shared" si="1"/>
        <v>0.18879751069987855</v>
      </c>
      <c r="AT55" s="214">
        <f t="shared" si="2"/>
        <v>1.9127387650601915E-2</v>
      </c>
      <c r="AU55" s="135">
        <v>0.68879999999999997</v>
      </c>
      <c r="AV55" s="135">
        <v>0.78210000000000002</v>
      </c>
      <c r="AW55" s="214">
        <f t="shared" si="3"/>
        <v>0.13004372537007633</v>
      </c>
      <c r="AX55" s="214">
        <f t="shared" si="4"/>
        <v>1.4959529881535759E-2</v>
      </c>
    </row>
    <row r="56" spans="1:50">
      <c r="A56" s="133">
        <v>6</v>
      </c>
      <c r="B56" s="133" t="s">
        <v>50</v>
      </c>
      <c r="C56" s="133" t="s">
        <v>93</v>
      </c>
      <c r="D56" s="133" t="s">
        <v>52</v>
      </c>
      <c r="E56" s="133" t="s">
        <v>53</v>
      </c>
      <c r="F56" s="133" t="s">
        <v>54</v>
      </c>
      <c r="G56" s="133" t="s">
        <v>55</v>
      </c>
      <c r="H56" s="132"/>
      <c r="I56" s="133" t="s">
        <v>56</v>
      </c>
      <c r="J56" s="133" t="s">
        <v>57</v>
      </c>
      <c r="K56" s="133">
        <v>0</v>
      </c>
      <c r="L56" s="133">
        <v>32</v>
      </c>
      <c r="M56" s="134">
        <v>-81.111369999999994</v>
      </c>
      <c r="N56" s="134">
        <v>29.02056</v>
      </c>
      <c r="O56" s="133" t="s">
        <v>58</v>
      </c>
      <c r="P56" s="133" t="s">
        <v>59</v>
      </c>
      <c r="Q56" s="133" t="s">
        <v>94</v>
      </c>
      <c r="R56" s="134">
        <v>24.98</v>
      </c>
      <c r="S56" s="134">
        <v>24.98</v>
      </c>
      <c r="T56" s="133" t="s">
        <v>61</v>
      </c>
      <c r="U56" s="132"/>
      <c r="V56" s="132"/>
      <c r="W56" s="132"/>
      <c r="X56" s="132"/>
      <c r="Y56" s="132"/>
      <c r="Z56" s="133" t="s">
        <v>62</v>
      </c>
      <c r="AA56" s="133" t="s">
        <v>63</v>
      </c>
      <c r="AB56" s="133" t="s">
        <v>64</v>
      </c>
      <c r="AC56" s="133" t="s">
        <v>95</v>
      </c>
      <c r="AD56" s="133" t="s">
        <v>88</v>
      </c>
      <c r="AE56" s="133" t="s">
        <v>67</v>
      </c>
      <c r="AF56" s="133">
        <v>130227</v>
      </c>
      <c r="AG56" s="133" t="s">
        <v>89</v>
      </c>
      <c r="AH56" s="133">
        <v>2</v>
      </c>
      <c r="AI56" s="133" t="s">
        <v>84</v>
      </c>
      <c r="AJ56" s="133">
        <v>10</v>
      </c>
      <c r="AK56" s="133">
        <v>3200</v>
      </c>
      <c r="AL56" s="133">
        <v>3200</v>
      </c>
      <c r="AM56" s="133">
        <v>130</v>
      </c>
      <c r="AN56" s="134">
        <v>0.15923250199</v>
      </c>
      <c r="AO56" s="135">
        <v>1</v>
      </c>
      <c r="AP56" s="214">
        <f t="shared" si="0"/>
        <v>0.15923250199</v>
      </c>
      <c r="AQ56" s="136">
        <v>4.3715109999999999</v>
      </c>
      <c r="AR56" s="137">
        <v>0.45284999999999997</v>
      </c>
      <c r="AS56" s="214">
        <f t="shared" si="1"/>
        <v>0.69608663400680681</v>
      </c>
      <c r="AT56" s="214">
        <f t="shared" si="2"/>
        <v>7.2108438526171492E-2</v>
      </c>
      <c r="AU56" s="135">
        <v>0.68879999999999997</v>
      </c>
      <c r="AV56" s="135">
        <v>0.78210000000000002</v>
      </c>
      <c r="AW56" s="214">
        <f t="shared" si="3"/>
        <v>0.47946447350388849</v>
      </c>
      <c r="AX56" s="214">
        <f t="shared" si="4"/>
        <v>5.6396009771318728E-2</v>
      </c>
    </row>
    <row r="57" spans="1:50">
      <c r="A57" s="133">
        <v>6</v>
      </c>
      <c r="B57" s="133" t="s">
        <v>50</v>
      </c>
      <c r="C57" s="133" t="s">
        <v>93</v>
      </c>
      <c r="D57" s="133" t="s">
        <v>52</v>
      </c>
      <c r="E57" s="133" t="s">
        <v>53</v>
      </c>
      <c r="F57" s="133" t="s">
        <v>54</v>
      </c>
      <c r="G57" s="133" t="s">
        <v>55</v>
      </c>
      <c r="H57" s="132"/>
      <c r="I57" s="133" t="s">
        <v>56</v>
      </c>
      <c r="J57" s="133" t="s">
        <v>57</v>
      </c>
      <c r="K57" s="133">
        <v>0</v>
      </c>
      <c r="L57" s="133">
        <v>32</v>
      </c>
      <c r="M57" s="134">
        <v>-81.111369999999994</v>
      </c>
      <c r="N57" s="134">
        <v>29.02056</v>
      </c>
      <c r="O57" s="133" t="s">
        <v>58</v>
      </c>
      <c r="P57" s="133" t="s">
        <v>59</v>
      </c>
      <c r="Q57" s="133" t="s">
        <v>94</v>
      </c>
      <c r="R57" s="134">
        <v>24.98</v>
      </c>
      <c r="S57" s="134">
        <v>24.98</v>
      </c>
      <c r="T57" s="133" t="s">
        <v>61</v>
      </c>
      <c r="U57" s="132"/>
      <c r="V57" s="132"/>
      <c r="W57" s="132"/>
      <c r="X57" s="132"/>
      <c r="Y57" s="132"/>
      <c r="Z57" s="133" t="s">
        <v>62</v>
      </c>
      <c r="AA57" s="133" t="s">
        <v>63</v>
      </c>
      <c r="AB57" s="133" t="s">
        <v>64</v>
      </c>
      <c r="AC57" s="133" t="s">
        <v>95</v>
      </c>
      <c r="AD57" s="133" t="s">
        <v>88</v>
      </c>
      <c r="AE57" s="133" t="s">
        <v>67</v>
      </c>
      <c r="AF57" s="133">
        <v>130560</v>
      </c>
      <c r="AG57" s="133" t="s">
        <v>89</v>
      </c>
      <c r="AH57" s="133">
        <v>2</v>
      </c>
      <c r="AI57" s="133" t="s">
        <v>69</v>
      </c>
      <c r="AJ57" s="133">
        <v>11</v>
      </c>
      <c r="AK57" s="133">
        <v>4430</v>
      </c>
      <c r="AL57" s="133">
        <v>4430</v>
      </c>
      <c r="AM57" s="133">
        <v>131</v>
      </c>
      <c r="AN57" s="134">
        <v>3.3816083458800001</v>
      </c>
      <c r="AO57" s="135">
        <v>1</v>
      </c>
      <c r="AP57" s="214">
        <f t="shared" si="0"/>
        <v>3.3816083458800001</v>
      </c>
      <c r="AQ57" s="136">
        <v>4.0668569999999997</v>
      </c>
      <c r="AR57" s="137">
        <v>0.41202</v>
      </c>
      <c r="AS57" s="214">
        <f t="shared" si="1"/>
        <v>13.7525175727005</v>
      </c>
      <c r="AT57" s="214">
        <f t="shared" si="2"/>
        <v>1.3932902706694776</v>
      </c>
      <c r="AU57" s="135">
        <v>0.68879999999999997</v>
      </c>
      <c r="AV57" s="135">
        <v>0.78210000000000002</v>
      </c>
      <c r="AW57" s="214">
        <f t="shared" si="3"/>
        <v>9.4727341040761033</v>
      </c>
      <c r="AX57" s="214">
        <f t="shared" si="4"/>
        <v>1.0896923206905984</v>
      </c>
    </row>
    <row r="58" spans="1:50">
      <c r="A58" s="133">
        <v>6</v>
      </c>
      <c r="B58" s="133" t="s">
        <v>50</v>
      </c>
      <c r="C58" s="133" t="s">
        <v>93</v>
      </c>
      <c r="D58" s="133" t="s">
        <v>52</v>
      </c>
      <c r="E58" s="133" t="s">
        <v>53</v>
      </c>
      <c r="F58" s="133" t="s">
        <v>54</v>
      </c>
      <c r="G58" s="133" t="s">
        <v>55</v>
      </c>
      <c r="H58" s="132"/>
      <c r="I58" s="133" t="s">
        <v>56</v>
      </c>
      <c r="J58" s="133" t="s">
        <v>57</v>
      </c>
      <c r="K58" s="133">
        <v>0</v>
      </c>
      <c r="L58" s="133">
        <v>32</v>
      </c>
      <c r="M58" s="134">
        <v>-81.111369999999994</v>
      </c>
      <c r="N58" s="134">
        <v>29.02056</v>
      </c>
      <c r="O58" s="133" t="s">
        <v>58</v>
      </c>
      <c r="P58" s="133" t="s">
        <v>59</v>
      </c>
      <c r="Q58" s="133" t="s">
        <v>94</v>
      </c>
      <c r="R58" s="134">
        <v>24.98</v>
      </c>
      <c r="S58" s="134">
        <v>24.98</v>
      </c>
      <c r="T58" s="133" t="s">
        <v>61</v>
      </c>
      <c r="U58" s="132"/>
      <c r="V58" s="132"/>
      <c r="W58" s="132"/>
      <c r="X58" s="132"/>
      <c r="Y58" s="132"/>
      <c r="Z58" s="133" t="s">
        <v>62</v>
      </c>
      <c r="AA58" s="133" t="s">
        <v>63</v>
      </c>
      <c r="AB58" s="133" t="s">
        <v>64</v>
      </c>
      <c r="AC58" s="133" t="s">
        <v>95</v>
      </c>
      <c r="AD58" s="133" t="s">
        <v>88</v>
      </c>
      <c r="AE58" s="133" t="s">
        <v>67</v>
      </c>
      <c r="AF58" s="133">
        <v>130262</v>
      </c>
      <c r="AG58" s="133" t="s">
        <v>89</v>
      </c>
      <c r="AH58" s="133">
        <v>2</v>
      </c>
      <c r="AI58" s="133" t="s">
        <v>70</v>
      </c>
      <c r="AJ58" s="133">
        <v>13</v>
      </c>
      <c r="AK58" s="133">
        <v>6210</v>
      </c>
      <c r="AL58" s="133">
        <v>6210</v>
      </c>
      <c r="AM58" s="133">
        <v>133</v>
      </c>
      <c r="AN58" s="134">
        <v>1.7634547772299999E-2</v>
      </c>
      <c r="AO58" s="135">
        <v>0.999</v>
      </c>
      <c r="AP58" s="214">
        <f t="shared" si="0"/>
        <v>1.76169132245277E-2</v>
      </c>
      <c r="AQ58" s="136">
        <v>2.6886009999999998</v>
      </c>
      <c r="AR58" s="137">
        <v>0.25939000000000001</v>
      </c>
      <c r="AS58" s="214">
        <f t="shared" si="1"/>
        <v>4.7364850512378397E-2</v>
      </c>
      <c r="AT58" s="214">
        <f t="shared" si="2"/>
        <v>4.5696511213102406E-3</v>
      </c>
      <c r="AU58" s="135">
        <v>0.68879999999999997</v>
      </c>
      <c r="AV58" s="135">
        <v>0.78210000000000002</v>
      </c>
      <c r="AW58" s="214">
        <f t="shared" si="3"/>
        <v>3.2624909032926239E-2</v>
      </c>
      <c r="AX58" s="214">
        <f t="shared" si="4"/>
        <v>3.5739241419767394E-3</v>
      </c>
    </row>
    <row r="59" spans="1:50">
      <c r="A59" s="133">
        <v>6</v>
      </c>
      <c r="B59" s="133" t="s">
        <v>50</v>
      </c>
      <c r="C59" s="133" t="s">
        <v>93</v>
      </c>
      <c r="D59" s="133" t="s">
        <v>52</v>
      </c>
      <c r="E59" s="133" t="s">
        <v>53</v>
      </c>
      <c r="F59" s="133" t="s">
        <v>54</v>
      </c>
      <c r="G59" s="133" t="s">
        <v>55</v>
      </c>
      <c r="H59" s="132"/>
      <c r="I59" s="133" t="s">
        <v>56</v>
      </c>
      <c r="J59" s="133" t="s">
        <v>57</v>
      </c>
      <c r="K59" s="133">
        <v>0</v>
      </c>
      <c r="L59" s="133">
        <v>32</v>
      </c>
      <c r="M59" s="134">
        <v>-81.111369999999994</v>
      </c>
      <c r="N59" s="134">
        <v>29.02056</v>
      </c>
      <c r="O59" s="133" t="s">
        <v>58</v>
      </c>
      <c r="P59" s="133" t="s">
        <v>59</v>
      </c>
      <c r="Q59" s="133" t="s">
        <v>94</v>
      </c>
      <c r="R59" s="134">
        <v>24.98</v>
      </c>
      <c r="S59" s="134">
        <v>24.98</v>
      </c>
      <c r="T59" s="133" t="s">
        <v>61</v>
      </c>
      <c r="U59" s="132"/>
      <c r="V59" s="132"/>
      <c r="W59" s="132"/>
      <c r="X59" s="132"/>
      <c r="Y59" s="132"/>
      <c r="Z59" s="133" t="s">
        <v>62</v>
      </c>
      <c r="AA59" s="133" t="s">
        <v>63</v>
      </c>
      <c r="AB59" s="133" t="s">
        <v>64</v>
      </c>
      <c r="AC59" s="133" t="s">
        <v>95</v>
      </c>
      <c r="AD59" s="133" t="s">
        <v>88</v>
      </c>
      <c r="AE59" s="133" t="s">
        <v>67</v>
      </c>
      <c r="AF59" s="133">
        <v>130453</v>
      </c>
      <c r="AG59" s="133" t="s">
        <v>89</v>
      </c>
      <c r="AH59" s="133">
        <v>2</v>
      </c>
      <c r="AI59" s="133" t="s">
        <v>69</v>
      </c>
      <c r="AJ59" s="133">
        <v>11</v>
      </c>
      <c r="AK59" s="133">
        <v>4110</v>
      </c>
      <c r="AL59" s="133">
        <v>4110</v>
      </c>
      <c r="AM59" s="133">
        <v>131</v>
      </c>
      <c r="AN59" s="134">
        <v>2.75332042907</v>
      </c>
      <c r="AO59" s="135">
        <v>1</v>
      </c>
      <c r="AP59" s="214">
        <f t="shared" si="0"/>
        <v>2.75332042907</v>
      </c>
      <c r="AQ59" s="136">
        <v>4.0668569999999997</v>
      </c>
      <c r="AR59" s="137">
        <v>0.41202</v>
      </c>
      <c r="AS59" s="214">
        <f t="shared" si="1"/>
        <v>11.197360460206331</v>
      </c>
      <c r="AT59" s="214">
        <f t="shared" si="2"/>
        <v>1.1344230831854214</v>
      </c>
      <c r="AU59" s="135">
        <v>0.68879999999999997</v>
      </c>
      <c r="AV59" s="135">
        <v>0.78210000000000002</v>
      </c>
      <c r="AW59" s="214">
        <f t="shared" si="3"/>
        <v>7.7127418849901206</v>
      </c>
      <c r="AX59" s="214">
        <f t="shared" si="4"/>
        <v>0.88723229335931808</v>
      </c>
    </row>
    <row r="60" spans="1:50">
      <c r="A60" s="133">
        <v>6</v>
      </c>
      <c r="B60" s="133" t="s">
        <v>50</v>
      </c>
      <c r="C60" s="133" t="s">
        <v>93</v>
      </c>
      <c r="D60" s="133" t="s">
        <v>52</v>
      </c>
      <c r="E60" s="133" t="s">
        <v>53</v>
      </c>
      <c r="F60" s="133" t="s">
        <v>54</v>
      </c>
      <c r="G60" s="133" t="s">
        <v>55</v>
      </c>
      <c r="H60" s="132"/>
      <c r="I60" s="133" t="s">
        <v>56</v>
      </c>
      <c r="J60" s="133" t="s">
        <v>57</v>
      </c>
      <c r="K60" s="133">
        <v>0</v>
      </c>
      <c r="L60" s="133">
        <v>32</v>
      </c>
      <c r="M60" s="134">
        <v>-81.111369999999994</v>
      </c>
      <c r="N60" s="134">
        <v>29.02056</v>
      </c>
      <c r="O60" s="133" t="s">
        <v>58</v>
      </c>
      <c r="P60" s="133" t="s">
        <v>59</v>
      </c>
      <c r="Q60" s="133" t="s">
        <v>94</v>
      </c>
      <c r="R60" s="134">
        <v>24.98</v>
      </c>
      <c r="S60" s="134">
        <v>24.98</v>
      </c>
      <c r="T60" s="133" t="s">
        <v>61</v>
      </c>
      <c r="U60" s="132"/>
      <c r="V60" s="132"/>
      <c r="W60" s="132"/>
      <c r="X60" s="132"/>
      <c r="Y60" s="132"/>
      <c r="Z60" s="133" t="s">
        <v>62</v>
      </c>
      <c r="AA60" s="133" t="s">
        <v>63</v>
      </c>
      <c r="AB60" s="133" t="s">
        <v>64</v>
      </c>
      <c r="AC60" s="133" t="s">
        <v>95</v>
      </c>
      <c r="AD60" s="133" t="s">
        <v>88</v>
      </c>
      <c r="AE60" s="133" t="s">
        <v>67</v>
      </c>
      <c r="AF60" s="133">
        <v>130813</v>
      </c>
      <c r="AG60" s="133" t="s">
        <v>89</v>
      </c>
      <c r="AH60" s="133">
        <v>2</v>
      </c>
      <c r="AI60" s="133" t="s">
        <v>70</v>
      </c>
      <c r="AJ60" s="133">
        <v>13</v>
      </c>
      <c r="AK60" s="133">
        <v>6460</v>
      </c>
      <c r="AL60" s="133">
        <v>6460</v>
      </c>
      <c r="AM60" s="133">
        <v>133</v>
      </c>
      <c r="AN60" s="134">
        <v>5.2274827307799997E-2</v>
      </c>
      <c r="AO60" s="135">
        <v>0.999</v>
      </c>
      <c r="AP60" s="214">
        <f t="shared" si="0"/>
        <v>5.22225524804922E-2</v>
      </c>
      <c r="AQ60" s="136">
        <v>2.6886009999999998</v>
      </c>
      <c r="AR60" s="137">
        <v>0.25939000000000001</v>
      </c>
      <c r="AS60" s="214">
        <f t="shared" si="1"/>
        <v>0.1404056068216038</v>
      </c>
      <c r="AT60" s="214">
        <f t="shared" si="2"/>
        <v>1.3546007887914872E-2</v>
      </c>
      <c r="AU60" s="135">
        <v>0.68879999999999997</v>
      </c>
      <c r="AV60" s="135">
        <v>0.78210000000000002</v>
      </c>
      <c r="AW60" s="214">
        <f t="shared" si="3"/>
        <v>9.6711381978720687E-2</v>
      </c>
      <c r="AX60" s="214">
        <f t="shared" si="4"/>
        <v>1.0594332769138222E-2</v>
      </c>
    </row>
    <row r="61" spans="1:50">
      <c r="A61" s="133">
        <v>6</v>
      </c>
      <c r="B61" s="133" t="s">
        <v>50</v>
      </c>
      <c r="C61" s="133" t="s">
        <v>93</v>
      </c>
      <c r="D61" s="133" t="s">
        <v>52</v>
      </c>
      <c r="E61" s="133" t="s">
        <v>53</v>
      </c>
      <c r="F61" s="133" t="s">
        <v>54</v>
      </c>
      <c r="G61" s="133" t="s">
        <v>55</v>
      </c>
      <c r="H61" s="132"/>
      <c r="I61" s="133" t="s">
        <v>56</v>
      </c>
      <c r="J61" s="133" t="s">
        <v>57</v>
      </c>
      <c r="K61" s="133">
        <v>0</v>
      </c>
      <c r="L61" s="133">
        <v>32</v>
      </c>
      <c r="M61" s="134">
        <v>-81.111369999999994</v>
      </c>
      <c r="N61" s="134">
        <v>29.02056</v>
      </c>
      <c r="O61" s="133" t="s">
        <v>58</v>
      </c>
      <c r="P61" s="133" t="s">
        <v>59</v>
      </c>
      <c r="Q61" s="133" t="s">
        <v>94</v>
      </c>
      <c r="R61" s="134">
        <v>24.98</v>
      </c>
      <c r="S61" s="134">
        <v>24.98</v>
      </c>
      <c r="T61" s="133" t="s">
        <v>61</v>
      </c>
      <c r="U61" s="132"/>
      <c r="V61" s="132"/>
      <c r="W61" s="132"/>
      <c r="X61" s="132"/>
      <c r="Y61" s="132"/>
      <c r="Z61" s="133" t="s">
        <v>62</v>
      </c>
      <c r="AA61" s="133" t="s">
        <v>63</v>
      </c>
      <c r="AB61" s="133" t="s">
        <v>64</v>
      </c>
      <c r="AC61" s="133" t="s">
        <v>95</v>
      </c>
      <c r="AD61" s="133" t="s">
        <v>88</v>
      </c>
      <c r="AE61" s="133" t="s">
        <v>67</v>
      </c>
      <c r="AF61" s="133">
        <v>130802</v>
      </c>
      <c r="AG61" s="133" t="s">
        <v>89</v>
      </c>
      <c r="AH61" s="133">
        <v>2</v>
      </c>
      <c r="AI61" s="133" t="s">
        <v>70</v>
      </c>
      <c r="AJ61" s="133">
        <v>13</v>
      </c>
      <c r="AK61" s="133">
        <v>6410</v>
      </c>
      <c r="AL61" s="133">
        <v>6410</v>
      </c>
      <c r="AM61" s="133">
        <v>133</v>
      </c>
      <c r="AN61" s="134">
        <v>1.32258228066E-2</v>
      </c>
      <c r="AO61" s="135">
        <v>0.999</v>
      </c>
      <c r="AP61" s="214">
        <f t="shared" si="0"/>
        <v>1.3212596983793401E-2</v>
      </c>
      <c r="AQ61" s="136">
        <v>2.6886009999999998</v>
      </c>
      <c r="AR61" s="137">
        <v>0.25939000000000001</v>
      </c>
      <c r="AS61" s="214">
        <f t="shared" si="1"/>
        <v>3.5523401463223921E-2</v>
      </c>
      <c r="AT61" s="214">
        <f t="shared" si="2"/>
        <v>3.4272155316261706E-3</v>
      </c>
      <c r="AU61" s="135">
        <v>0.68879999999999997</v>
      </c>
      <c r="AV61" s="135">
        <v>0.78210000000000002</v>
      </c>
      <c r="AW61" s="214">
        <f t="shared" si="3"/>
        <v>2.4468518927868634E-2</v>
      </c>
      <c r="AX61" s="214">
        <f t="shared" si="4"/>
        <v>2.6804252672848281E-3</v>
      </c>
    </row>
    <row r="62" spans="1:50">
      <c r="A62" s="133">
        <v>6</v>
      </c>
      <c r="B62" s="133" t="s">
        <v>50</v>
      </c>
      <c r="C62" s="133" t="s">
        <v>93</v>
      </c>
      <c r="D62" s="133" t="s">
        <v>52</v>
      </c>
      <c r="E62" s="133" t="s">
        <v>53</v>
      </c>
      <c r="F62" s="133" t="s">
        <v>54</v>
      </c>
      <c r="G62" s="133" t="s">
        <v>55</v>
      </c>
      <c r="H62" s="132"/>
      <c r="I62" s="133" t="s">
        <v>56</v>
      </c>
      <c r="J62" s="133" t="s">
        <v>57</v>
      </c>
      <c r="K62" s="133">
        <v>0</v>
      </c>
      <c r="L62" s="133">
        <v>32</v>
      </c>
      <c r="M62" s="134">
        <v>-81.111369999999994</v>
      </c>
      <c r="N62" s="134">
        <v>29.02056</v>
      </c>
      <c r="O62" s="133" t="s">
        <v>58</v>
      </c>
      <c r="P62" s="133" t="s">
        <v>59</v>
      </c>
      <c r="Q62" s="133" t="s">
        <v>94</v>
      </c>
      <c r="R62" s="134">
        <v>24.98</v>
      </c>
      <c r="S62" s="134">
        <v>24.98</v>
      </c>
      <c r="T62" s="133" t="s">
        <v>61</v>
      </c>
      <c r="U62" s="132"/>
      <c r="V62" s="132"/>
      <c r="W62" s="132"/>
      <c r="X62" s="132"/>
      <c r="Y62" s="132"/>
      <c r="Z62" s="133" t="s">
        <v>62</v>
      </c>
      <c r="AA62" s="133" t="s">
        <v>63</v>
      </c>
      <c r="AB62" s="133" t="s">
        <v>64</v>
      </c>
      <c r="AC62" s="133" t="s">
        <v>95</v>
      </c>
      <c r="AD62" s="133" t="s">
        <v>88</v>
      </c>
      <c r="AE62" s="133" t="s">
        <v>67</v>
      </c>
      <c r="AF62" s="133">
        <v>130710</v>
      </c>
      <c r="AG62" s="133" t="s">
        <v>89</v>
      </c>
      <c r="AH62" s="133">
        <v>2</v>
      </c>
      <c r="AI62" s="133" t="s">
        <v>70</v>
      </c>
      <c r="AJ62" s="133">
        <v>13</v>
      </c>
      <c r="AK62" s="133">
        <v>6410</v>
      </c>
      <c r="AL62" s="133">
        <v>6410</v>
      </c>
      <c r="AM62" s="133">
        <v>133</v>
      </c>
      <c r="AN62" s="134">
        <v>1.9621721923100001E-2</v>
      </c>
      <c r="AO62" s="135">
        <v>0.999</v>
      </c>
      <c r="AP62" s="214">
        <f t="shared" si="0"/>
        <v>1.9602100201176902E-2</v>
      </c>
      <c r="AQ62" s="136">
        <v>2.6886009999999998</v>
      </c>
      <c r="AR62" s="137">
        <v>0.25939000000000001</v>
      </c>
      <c r="AS62" s="214">
        <f t="shared" si="1"/>
        <v>5.2702226202984419E-2</v>
      </c>
      <c r="AT62" s="214">
        <f t="shared" si="2"/>
        <v>5.0845887711832771E-3</v>
      </c>
      <c r="AU62" s="135">
        <v>0.68879999999999997</v>
      </c>
      <c r="AV62" s="135">
        <v>0.78210000000000002</v>
      </c>
      <c r="AW62" s="214">
        <f t="shared" si="3"/>
        <v>3.6301293408615667E-2</v>
      </c>
      <c r="AX62" s="214">
        <f t="shared" si="4"/>
        <v>3.9766568779424413E-3</v>
      </c>
    </row>
    <row r="63" spans="1:50">
      <c r="AN63" s="212">
        <f>SUM(AN2:AN62)</f>
        <v>44.259856608952283</v>
      </c>
      <c r="AP63" s="212">
        <f>SUM(AP2:AP62)</f>
        <v>44.24652486394217</v>
      </c>
      <c r="AW63" s="214">
        <f>SUM(AW2:AW62)</f>
        <v>124.51939523626029</v>
      </c>
      <c r="AX63" s="214">
        <f>SUM(AX2:AX62)</f>
        <v>17.464922316506929</v>
      </c>
    </row>
    <row r="1048576" spans="40:42">
      <c r="AN1048576" s="212"/>
      <c r="AP1048576" s="2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1</vt:i4>
      </vt:variant>
    </vt:vector>
  </HeadingPairs>
  <TitlesOfParts>
    <vt:vector size="45" baseType="lpstr">
      <vt:lpstr>Credit Summary</vt:lpstr>
      <vt:lpstr>Wet Pond Calcs</vt:lpstr>
      <vt:lpstr>Retention Calcs</vt:lpstr>
      <vt:lpstr>FDOT-1</vt:lpstr>
      <vt:lpstr>FDOT-2</vt:lpstr>
      <vt:lpstr>FDOT-3</vt:lpstr>
      <vt:lpstr>FDOT-4</vt:lpstr>
      <vt:lpstr>FDOT-5</vt:lpstr>
      <vt:lpstr>FDOT-6</vt:lpstr>
      <vt:lpstr>FDOT-7</vt:lpstr>
      <vt:lpstr>FDOT-8</vt:lpstr>
      <vt:lpstr>FDOT-9</vt:lpstr>
      <vt:lpstr>FDOT-10</vt:lpstr>
      <vt:lpstr>FDOT-11</vt:lpstr>
      <vt:lpstr>FDOT-12</vt:lpstr>
      <vt:lpstr>FDOT-13</vt:lpstr>
      <vt:lpstr>FDOT-14</vt:lpstr>
      <vt:lpstr>FDOT-15</vt:lpstr>
      <vt:lpstr>FDOT-16</vt:lpstr>
      <vt:lpstr>FDOT-18</vt:lpstr>
      <vt:lpstr>FDOT-19</vt:lpstr>
      <vt:lpstr>FDOT-20</vt:lpstr>
      <vt:lpstr>FDOT-22</vt:lpstr>
      <vt:lpstr>FDOT-23</vt:lpstr>
      <vt:lpstr>FDOT-24</vt:lpstr>
      <vt:lpstr>FDOT-25</vt:lpstr>
      <vt:lpstr>FDOT-26</vt:lpstr>
      <vt:lpstr>FDOT-29</vt:lpstr>
      <vt:lpstr>FDOT-36</vt:lpstr>
      <vt:lpstr>FDOT-37</vt:lpstr>
      <vt:lpstr>FDOT-38</vt:lpstr>
      <vt:lpstr>FDOT-39</vt:lpstr>
      <vt:lpstr>FDOT-40</vt:lpstr>
      <vt:lpstr>FDOT-41</vt:lpstr>
      <vt:lpstr>FDOT-42</vt:lpstr>
      <vt:lpstr>FDOT-43</vt:lpstr>
      <vt:lpstr>FDOT-44</vt:lpstr>
      <vt:lpstr>FDOT-45</vt:lpstr>
      <vt:lpstr>FDOT-46</vt:lpstr>
      <vt:lpstr>FDOT-47</vt:lpstr>
      <vt:lpstr>FDOT-48</vt:lpstr>
      <vt:lpstr>FDOT-50</vt:lpstr>
      <vt:lpstr>FDOT-51</vt:lpstr>
      <vt:lpstr>FDOT-56</vt:lpstr>
      <vt:lpstr>'Credit Summary'!Print_Titles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2011-08-23T16:05:23Z</cp:lastPrinted>
  <dcterms:created xsi:type="dcterms:W3CDTF">2011-08-09T16:00:07Z</dcterms:created>
  <dcterms:modified xsi:type="dcterms:W3CDTF">2011-08-24T21:01:21Z</dcterms:modified>
</cp:coreProperties>
</file>