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14820" windowHeight="11730"/>
  </bookViews>
  <sheets>
    <sheet name="Project Credits" sheetId="1" r:id="rId1"/>
    <sheet name="Street sweeping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H2" i="1"/>
  <c r="B7" i="3"/>
  <c r="B6" i="3"/>
  <c r="K3" i="1" l="1"/>
  <c r="K5" i="1" s="1"/>
  <c r="K7" i="1" s="1"/>
  <c r="H3" i="1"/>
  <c r="H5" i="1"/>
  <c r="H7" i="1" s="1"/>
</calcChain>
</file>

<file path=xl/sharedStrings.xml><?xml version="1.0" encoding="utf-8"?>
<sst xmlns="http://schemas.openxmlformats.org/spreadsheetml/2006/main" count="39" uniqueCount="33">
  <si>
    <t>Project Type</t>
  </si>
  <si>
    <t>Status</t>
  </si>
  <si>
    <t>Completed</t>
  </si>
  <si>
    <t>Education</t>
  </si>
  <si>
    <t>Ongoing</t>
  </si>
  <si>
    <t>Project Number</t>
  </si>
  <si>
    <t>Project Name</t>
  </si>
  <si>
    <t>Project Description</t>
  </si>
  <si>
    <t>Street Sweeping</t>
  </si>
  <si>
    <t>Street sweeping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</si>
  <si>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</si>
  <si>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</si>
  <si>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</si>
  <si>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</si>
  <si>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</si>
  <si>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</si>
  <si>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</si>
  <si>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Total Required Reductions</t>
  </si>
  <si>
    <t>Remaining Reductions</t>
  </si>
  <si>
    <t>N/A</t>
  </si>
  <si>
    <t>E-01</t>
  </si>
  <si>
    <t>Monthly street sweeping of 3.7 miles</t>
  </si>
  <si>
    <t>E-04</t>
  </si>
  <si>
    <t>Public Education</t>
  </si>
  <si>
    <t>Brochures, newsletters, public displays, workshops, illicit discharge program</t>
  </si>
  <si>
    <t>miles/yr</t>
  </si>
  <si>
    <t>TP/mile swept</t>
  </si>
  <si>
    <t>lbs/mile</t>
  </si>
  <si>
    <t>(from FSA study)</t>
  </si>
  <si>
    <t>TN/mile swept</t>
  </si>
  <si>
    <t>TN credit</t>
  </si>
  <si>
    <t>lbs</t>
  </si>
  <si>
    <t>TP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</si>
</sst>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L7" sqref="L7"/>
    </sheetView>
  </sheetViews>
  <sheetFormatPr defaultRowHeight="12.75" x14ac:dyDescent="0.2"/>
  <cols>
    <col min="1" max="2" width="9.140625" style="1"/>
    <col min="3" max="3" width="22.7109375" style="1" customWidth="1"/>
    <col min="4" max="4" width="10.42578125" style="1" customWidth="1"/>
    <col min="5" max="5" width="9.140625" style="1"/>
    <col min="6" max="6" width="12.28515625" style="6" customWidth="1"/>
    <col min="7" max="7" width="11.5703125" style="10" customWidth="1"/>
    <col min="8" max="8" width="9.140625" style="6"/>
    <col min="9" max="9" width="12.28515625" style="6" customWidth="1"/>
    <col min="10" max="10" width="12.140625" style="10" customWidth="1"/>
    <col min="11" max="11" width="9.140625" style="6"/>
    <col min="12" max="16384" width="9.140625" style="1"/>
  </cols>
  <sheetData>
    <row r="1" spans="1:11" ht="25.5" x14ac:dyDescent="0.2">
      <c r="A1" s="2" t="s">
        <v>5</v>
      </c>
      <c r="B1" s="2" t="s">
        <v>6</v>
      </c>
      <c r="C1" s="2" t="s">
        <v>7</v>
      </c>
      <c r="D1" s="2" t="s">
        <v>0</v>
      </c>
      <c r="E1" s="2" t="s">
        <v>1</v>
      </c>
      <c r="F1" s="11" t="s">
        <v>10</v>
      </c>
      <c r="G1" s="4" t="s">
        <v>11</v>
      </c>
      <c r="H1" s="3" t="s">
        <v>12</v>
      </c>
      <c r="I1" s="3" t="s">
        <v>13</v>
      </c>
      <c r="J1" s="4" t="s">
        <v>14</v>
      </c>
      <c r="K1" s="3" t="s">
        <v>15</v>
      </c>
    </row>
    <row r="2" spans="1:11" ht="25.5" x14ac:dyDescent="0.2">
      <c r="A2" s="13" t="s">
        <v>20</v>
      </c>
      <c r="B2" s="13" t="s">
        <v>8</v>
      </c>
      <c r="C2" s="13" t="s">
        <v>21</v>
      </c>
      <c r="D2" s="13" t="s">
        <v>9</v>
      </c>
      <c r="E2" s="13" t="s">
        <v>2</v>
      </c>
      <c r="F2" s="12" t="s">
        <v>19</v>
      </c>
      <c r="G2" s="9" t="s">
        <v>19</v>
      </c>
      <c r="H2" s="5">
        <f>ROUND('Street sweeping'!B6*0.069,1)</f>
        <v>0</v>
      </c>
      <c r="I2" s="5" t="s">
        <v>19</v>
      </c>
      <c r="J2" s="9" t="s">
        <v>19</v>
      </c>
      <c r="K2" s="5">
        <f>ROUND('Street sweeping'!B7*0.087,1)</f>
        <v>0</v>
      </c>
    </row>
    <row r="3" spans="1:11" ht="38.25" x14ac:dyDescent="0.2">
      <c r="A3" s="13" t="s">
        <v>22</v>
      </c>
      <c r="B3" s="13" t="s">
        <v>23</v>
      </c>
      <c r="C3" s="13" t="s">
        <v>24</v>
      </c>
      <c r="D3" s="13" t="s">
        <v>3</v>
      </c>
      <c r="E3" s="13" t="s">
        <v>4</v>
      </c>
      <c r="F3" s="12">
        <v>95.4</v>
      </c>
      <c r="G3" s="9">
        <v>0.01</v>
      </c>
      <c r="H3" s="5">
        <f>ROUND(F3*G3,1)</f>
        <v>1</v>
      </c>
      <c r="I3" s="5">
        <v>8.6999999999999993</v>
      </c>
      <c r="J3" s="9">
        <v>0.01</v>
      </c>
      <c r="K3" s="5">
        <f>ROUND(I3*J3,1)</f>
        <v>0.1</v>
      </c>
    </row>
    <row r="5" spans="1:11" x14ac:dyDescent="0.2">
      <c r="F5" s="7" t="s">
        <v>16</v>
      </c>
      <c r="H5" s="6">
        <f>SUM(H2:H3)</f>
        <v>1</v>
      </c>
      <c r="K5" s="6">
        <f>SUM(K2:K3)</f>
        <v>0.1</v>
      </c>
    </row>
    <row r="6" spans="1:11" x14ac:dyDescent="0.2">
      <c r="F6" s="8" t="s">
        <v>17</v>
      </c>
      <c r="H6" s="6">
        <v>19.3</v>
      </c>
      <c r="K6" s="6">
        <v>4.8</v>
      </c>
    </row>
    <row r="7" spans="1:11" x14ac:dyDescent="0.2">
      <c r="F7" s="8" t="s">
        <v>18</v>
      </c>
      <c r="H7" s="6">
        <f>H6-H5</f>
        <v>18.3</v>
      </c>
      <c r="K7" s="6">
        <f>K6-K5</f>
        <v>4.7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2" sqref="B2"/>
    </sheetView>
  </sheetViews>
  <sheetFormatPr defaultRowHeight="15" x14ac:dyDescent="0.25"/>
  <cols>
    <col min="1" max="1" width="14.28515625" bestFit="1" customWidth="1"/>
  </cols>
  <sheetData>
    <row r="1" spans="1:4" x14ac:dyDescent="0.25">
      <c r="B1">
        <v>3.7</v>
      </c>
      <c r="C1" t="s">
        <v>25</v>
      </c>
    </row>
    <row r="3" spans="1:4" x14ac:dyDescent="0.25">
      <c r="A3" t="s">
        <v>26</v>
      </c>
      <c r="B3">
        <v>0.12</v>
      </c>
      <c r="C3" t="s">
        <v>27</v>
      </c>
      <c r="D3" t="s">
        <v>28</v>
      </c>
    </row>
    <row r="4" spans="1:4" x14ac:dyDescent="0.25">
      <c r="A4" t="s">
        <v>29</v>
      </c>
      <c r="B4">
        <v>0.18</v>
      </c>
      <c r="C4" t="s">
        <v>27</v>
      </c>
      <c r="D4" t="s">
        <v>28</v>
      </c>
    </row>
    <row r="6" spans="1:4" x14ac:dyDescent="0.25">
      <c r="A6" t="s">
        <v>30</v>
      </c>
      <c r="B6" s="14">
        <f>B1*B4</f>
        <v>0.66600000000000004</v>
      </c>
      <c r="C6" t="s">
        <v>31</v>
      </c>
    </row>
    <row r="7" spans="1:4" x14ac:dyDescent="0.25">
      <c r="A7" t="s">
        <v>32</v>
      </c>
      <c r="B7" s="14">
        <f>B1*B3</f>
        <v>0.44400000000000001</v>
      </c>
      <c r="C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Credits</vt:lpstr>
      <vt:lpstr>Street sweeping</vt:lpstr>
    </vt:vector>
  </TitlesOfParts>
  <Company>Tetra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2017-02-14T21:08:57Z</dcterms:created>
  <dcterms:modified xsi:type="dcterms:W3CDTF">2017-09-05T19:59:26Z</dcterms:modified>
</cp:coreProperties>
</file>