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30" windowWidth="18975" windowHeight="8640"/>
  </bookViews>
  <sheets>
    <sheet name="Altamonte Springs" sheetId="13" r:id="rId1"/>
    <sheet name="Casselberry" sheetId="10" r:id="rId2"/>
    <sheet name="Eatonville" sheetId="14" r:id="rId3"/>
    <sheet name="FDOT" sheetId="11" r:id="rId4"/>
    <sheet name="Lake Mary" sheetId="1" r:id="rId5"/>
    <sheet name="Longwood" sheetId="2" r:id="rId6"/>
    <sheet name="Maitland" sheetId="3" r:id="rId7"/>
    <sheet name="OOCEA" sheetId="16" r:id="rId8"/>
    <sheet name="Orange County" sheetId="4" r:id="rId9"/>
    <sheet name="Orlando" sheetId="5" r:id="rId10"/>
    <sheet name="Oviedo" sheetId="12" r:id="rId11"/>
    <sheet name="Sanford" sheetId="6" r:id="rId12"/>
    <sheet name="Seminole County" sheetId="7" r:id="rId13"/>
    <sheet name="Turnpike" sheetId="15" r:id="rId14"/>
    <sheet name="Winter Park" sheetId="8" r:id="rId15"/>
    <sheet name="Winter Springs" sheetId="9" r:id="rId16"/>
    <sheet name="Summary" sheetId="17" r:id="rId17"/>
  </sheets>
  <definedNames>
    <definedName name="_xlnm.Print_Area" localSheetId="4">'Lake Mary'!$A$1:$U$3</definedName>
    <definedName name="_xlnm.Print_Area" localSheetId="5">Longwood!$A$1:$M$4</definedName>
    <definedName name="_xlnm.Print_Area" localSheetId="6">Maitland!$A$1:$W$17</definedName>
    <definedName name="_xlnm.Print_Area" localSheetId="8">'Orange County'!$A$1:$N$3</definedName>
    <definedName name="_xlnm.Print_Area" localSheetId="9">Orlando!$A$1:$W$30</definedName>
    <definedName name="_xlnm.Print_Area" localSheetId="11">Sanford!$A$1:$K$4</definedName>
    <definedName name="_xlnm.Print_Area" localSheetId="14">'Winter Park'!$A$1:$U$34</definedName>
    <definedName name="_xlnm.Print_Titles" localSheetId="1">Casselberry!$1:$1</definedName>
    <definedName name="_xlnm.Print_Titles" localSheetId="6">Maitland!$1:$1</definedName>
    <definedName name="_xlnm.Print_Titles" localSheetId="9">Orlando!$1:$1</definedName>
    <definedName name="_xlnm.Print_Titles" localSheetId="14">'Winter Park'!$1:$1</definedName>
  </definedNames>
  <calcPr calcId="125725"/>
</workbook>
</file>

<file path=xl/calcChain.xml><?xml version="1.0" encoding="utf-8"?>
<calcChain xmlns="http://schemas.openxmlformats.org/spreadsheetml/2006/main">
  <c r="C17" i="17"/>
  <c r="C16"/>
  <c r="C15"/>
  <c r="C14"/>
  <c r="C13"/>
  <c r="C12"/>
  <c r="D12" s="1"/>
  <c r="C11"/>
  <c r="C10"/>
  <c r="C9"/>
  <c r="C8"/>
  <c r="C7"/>
  <c r="C6"/>
  <c r="C5"/>
  <c r="C4"/>
  <c r="D4" s="1"/>
  <c r="C3"/>
  <c r="C2"/>
  <c r="D2" s="1"/>
  <c r="I4" i="14"/>
  <c r="T3" i="3"/>
  <c r="O7" i="1"/>
  <c r="D17" i="17"/>
  <c r="D16"/>
  <c r="D15"/>
  <c r="D14"/>
  <c r="D13"/>
  <c r="D11"/>
  <c r="D10"/>
  <c r="D9"/>
  <c r="D8"/>
  <c r="D7"/>
  <c r="D6"/>
  <c r="D5"/>
  <c r="D3"/>
  <c r="J10" i="9"/>
  <c r="O39" i="8"/>
  <c r="O13" i="7"/>
  <c r="J7" i="6"/>
  <c r="I9" i="12"/>
  <c r="O32" i="5"/>
  <c r="H8" i="4"/>
  <c r="P20" i="3"/>
  <c r="J8" i="2"/>
  <c r="J9" i="11"/>
  <c r="M31" i="10"/>
  <c r="I5" i="15"/>
  <c r="G5" i="13"/>
  <c r="T15" i="3"/>
  <c r="T14"/>
  <c r="T13"/>
  <c r="T10"/>
  <c r="T9"/>
  <c r="T8"/>
  <c r="T7"/>
  <c r="T6"/>
  <c r="T5"/>
  <c r="T4"/>
</calcChain>
</file>

<file path=xl/comments1.xml><?xml version="1.0" encoding="utf-8"?>
<comments xmlns="http://schemas.openxmlformats.org/spreadsheetml/2006/main">
  <authors>
    <author>CUR10391</author>
  </authors>
  <commentList>
    <comment ref="W13" authorId="0">
      <text>
        <r>
          <rPr>
            <b/>
            <sz val="8"/>
            <color indexed="81"/>
            <rFont val="Tahoma"/>
            <family val="2"/>
          </rPr>
          <t>CUR10391:</t>
        </r>
        <r>
          <rPr>
            <sz val="8"/>
            <color indexed="81"/>
            <rFont val="Tahoma"/>
            <family val="2"/>
          </rPr>
          <t xml:space="preserve">
</t>
        </r>
      </text>
    </comment>
    <comment ref="W14" authorId="0">
      <text>
        <r>
          <rPr>
            <b/>
            <sz val="8"/>
            <color indexed="81"/>
            <rFont val="Tahoma"/>
            <family val="2"/>
          </rPr>
          <t>CUR10391:</t>
        </r>
        <r>
          <rPr>
            <sz val="8"/>
            <color indexed="81"/>
            <rFont val="Tahoma"/>
            <family val="2"/>
          </rPr>
          <t xml:space="preserve">
</t>
        </r>
      </text>
    </comment>
    <comment ref="W15" authorId="0">
      <text>
        <r>
          <rPr>
            <b/>
            <sz val="8"/>
            <color indexed="81"/>
            <rFont val="Tahoma"/>
            <family val="2"/>
          </rPr>
          <t>CUR10391:</t>
        </r>
        <r>
          <rPr>
            <sz val="8"/>
            <color indexed="81"/>
            <rFont val="Tahoma"/>
            <family val="2"/>
          </rPr>
          <t xml:space="preserve">
</t>
        </r>
      </text>
    </comment>
    <comment ref="W16" authorId="0">
      <text>
        <r>
          <rPr>
            <b/>
            <sz val="8"/>
            <color indexed="81"/>
            <rFont val="Tahoma"/>
            <family val="2"/>
          </rPr>
          <t>CUR10391:</t>
        </r>
        <r>
          <rPr>
            <sz val="8"/>
            <color indexed="81"/>
            <rFont val="Tahoma"/>
            <family val="2"/>
          </rPr>
          <t xml:space="preserve">
</t>
        </r>
      </text>
    </comment>
    <comment ref="W17" authorId="0">
      <text>
        <r>
          <rPr>
            <b/>
            <sz val="8"/>
            <color indexed="81"/>
            <rFont val="Tahoma"/>
            <family val="2"/>
          </rPr>
          <t>CUR10391:</t>
        </r>
        <r>
          <rPr>
            <sz val="8"/>
            <color indexed="81"/>
            <rFont val="Tahoma"/>
            <family val="2"/>
          </rPr>
          <t xml:space="preserve">
</t>
        </r>
      </text>
    </comment>
    <comment ref="W18" authorId="0">
      <text>
        <r>
          <rPr>
            <b/>
            <sz val="8"/>
            <color indexed="81"/>
            <rFont val="Tahoma"/>
            <family val="2"/>
          </rPr>
          <t>CUR10391:</t>
        </r>
        <r>
          <rPr>
            <sz val="8"/>
            <color indexed="81"/>
            <rFont val="Tahoma"/>
            <family val="2"/>
          </rPr>
          <t xml:space="preserve">
</t>
        </r>
      </text>
    </comment>
    <comment ref="W19" authorId="0">
      <text>
        <r>
          <rPr>
            <b/>
            <sz val="8"/>
            <color indexed="81"/>
            <rFont val="Tahoma"/>
            <family val="2"/>
          </rPr>
          <t>CUR10391:</t>
        </r>
        <r>
          <rPr>
            <sz val="8"/>
            <color indexed="81"/>
            <rFont val="Tahoma"/>
            <family val="2"/>
          </rPr>
          <t xml:space="preserve">
</t>
        </r>
      </text>
    </comment>
  </commentList>
</comments>
</file>

<file path=xl/sharedStrings.xml><?xml version="1.0" encoding="utf-8"?>
<sst xmlns="http://schemas.openxmlformats.org/spreadsheetml/2006/main" count="2193" uniqueCount="870">
  <si>
    <t>WBID</t>
  </si>
  <si>
    <t>Subbasin</t>
  </si>
  <si>
    <t>Project Name</t>
  </si>
  <si>
    <t xml:space="preserve">                                       Lead Entity</t>
  </si>
  <si>
    <t>Project Partner(s)</t>
  </si>
  <si>
    <t>Project Detail</t>
  </si>
  <si>
    <t>Project Cost</t>
  </si>
  <si>
    <t>Annual Project-Specific O&amp;M Cost</t>
  </si>
  <si>
    <t>Funding Source(s)</t>
  </si>
  <si>
    <t>Estimated Load Reduction-TP (metric tons/yr)</t>
  </si>
  <si>
    <t>Howell Creek</t>
  </si>
  <si>
    <t>Orlando</t>
  </si>
  <si>
    <t>SJRWMD</t>
  </si>
  <si>
    <t>Ongoing</t>
  </si>
  <si>
    <t>Ad valorum funding</t>
  </si>
  <si>
    <t>Soldier's Creek</t>
  </si>
  <si>
    <t>City of Lake Mary</t>
  </si>
  <si>
    <t>None</t>
  </si>
  <si>
    <t>Stormwater Utility</t>
  </si>
  <si>
    <t>Lake Mary Woods</t>
  </si>
  <si>
    <t>5/2005</t>
  </si>
  <si>
    <t>4/2006</t>
  </si>
  <si>
    <t>$3,700,000</t>
  </si>
  <si>
    <t>$2056</t>
  </si>
  <si>
    <t>Lake Mary Water and Sewer Fund</t>
  </si>
  <si>
    <t>Benefit</t>
  </si>
  <si>
    <t>Project Footprint (Acres)</t>
  </si>
  <si>
    <t>Treatment Acres</t>
  </si>
  <si>
    <t>Method Used to Calculate NPS Load Reduction</t>
  </si>
  <si>
    <t>Comments</t>
  </si>
  <si>
    <t>1=Completed</t>
  </si>
  <si>
    <t>Low Impact development in downtown development district and through out the city will reduce load on the Soldier's Creek as well as Crystal lake basins.</t>
  </si>
  <si>
    <t>6260</t>
  </si>
  <si>
    <t>13=Ordinance/Rule change</t>
  </si>
  <si>
    <t>5=Ongoing</t>
  </si>
  <si>
    <t>1=Stormwater Retrofit (CDS or baffle box)</t>
  </si>
  <si>
    <t>2=Dry detention pond</t>
  </si>
  <si>
    <t>3=Wet detention pond</t>
  </si>
  <si>
    <t>3=Planned &amp; Funded</t>
  </si>
  <si>
    <t>4=Swales</t>
  </si>
  <si>
    <t>5=100% on-site retention</t>
  </si>
  <si>
    <t>6=Urban nonstructural BMPs (e.g. street sweeping)</t>
  </si>
  <si>
    <t>9=Wastewater plant improvements</t>
  </si>
  <si>
    <t>10=Education Project</t>
  </si>
  <si>
    <t>12=Ordinance/Rule Change</t>
  </si>
  <si>
    <t>13=Other structural BMP</t>
  </si>
  <si>
    <t>Status</t>
  </si>
  <si>
    <t xml:space="preserve">Project Number </t>
  </si>
  <si>
    <t xml:space="preserve">Project Location </t>
  </si>
  <si>
    <t>Project Start Date</t>
  </si>
  <si>
    <t xml:space="preserve">Project End Date </t>
  </si>
  <si>
    <t>Project Type</t>
  </si>
  <si>
    <t>Project-Specific Annual O&amp;M Costs</t>
  </si>
  <si>
    <t>City of Longwood</t>
  </si>
  <si>
    <t>2008</t>
  </si>
  <si>
    <t>2009</t>
  </si>
  <si>
    <t>2010</t>
  </si>
  <si>
    <t>South Grant Street Drainage Project</t>
  </si>
  <si>
    <t>Drainage improvements on South Grant Street</t>
  </si>
  <si>
    <t>Stormwater Utility Fee</t>
  </si>
  <si>
    <t>North Grant Street Drainage Project</t>
  </si>
  <si>
    <t>Drainage improvements on North Grant Street</t>
  </si>
  <si>
    <t>Public Utilities Fund Revenues</t>
  </si>
  <si>
    <t>4=Envisioned, but Not Funded</t>
  </si>
  <si>
    <t>Project End Date</t>
  </si>
  <si>
    <t>LM-1</t>
  </si>
  <si>
    <t>LM-2</t>
  </si>
  <si>
    <t>LM-3</t>
  </si>
  <si>
    <t>LM-4</t>
  </si>
  <si>
    <t>L-1</t>
  </si>
  <si>
    <t>L-2</t>
  </si>
  <si>
    <t>L-3</t>
  </si>
  <si>
    <t>L-4</t>
  </si>
  <si>
    <t>L-5</t>
  </si>
  <si>
    <t>L-6</t>
  </si>
  <si>
    <t>Maitland</t>
  </si>
  <si>
    <t>Install curb inlet leaf trap</t>
  </si>
  <si>
    <t>Downtown Pond/MI22</t>
  </si>
  <si>
    <t>28ø37'49.46873"N</t>
  </si>
  <si>
    <t>-81ø21'43.38208"W</t>
  </si>
  <si>
    <t>Sybelia Parkway Regional Pond</t>
  </si>
  <si>
    <t>Construct wet pond</t>
  </si>
  <si>
    <t>Ad valorum funding/user fees</t>
  </si>
  <si>
    <t>GE2</t>
  </si>
  <si>
    <t>28ø36'44.93940"N</t>
  </si>
  <si>
    <t>-81ø22'06.67071"W</t>
  </si>
  <si>
    <t>Lake Gem/Park Lake COOP BMP</t>
  </si>
  <si>
    <t>Construct second generation baffle box</t>
  </si>
  <si>
    <t>GE3</t>
  </si>
  <si>
    <t>28ø36'44.82838"N</t>
  </si>
  <si>
    <t>-81ø21'54.38704"W</t>
  </si>
  <si>
    <t>GE4</t>
  </si>
  <si>
    <t>28ø36'42.48685"N</t>
  </si>
  <si>
    <t>-81ø22'07.74522"W</t>
  </si>
  <si>
    <t>GE91</t>
  </si>
  <si>
    <t>28ø36'27.68085"N</t>
  </si>
  <si>
    <t>-81ø22'01.16467"W</t>
  </si>
  <si>
    <t>GE92</t>
  </si>
  <si>
    <t>28ø36'30.70189"N</t>
  </si>
  <si>
    <t>-81ø21'53.01516"W</t>
  </si>
  <si>
    <t>MA10</t>
  </si>
  <si>
    <t>28ø36'57.35495"N</t>
  </si>
  <si>
    <t>-81ø21'48.05496"W</t>
  </si>
  <si>
    <t>Lake Maitland Basin - Ridgewood Area Quality Neighborhood Program City Street Improvement Plan</t>
  </si>
  <si>
    <t>Construct infiltration trenches</t>
  </si>
  <si>
    <t>MA12</t>
  </si>
  <si>
    <t>28ø36'53.73735"N</t>
  </si>
  <si>
    <t>-81ø21'51.09357"W</t>
  </si>
  <si>
    <t>MA17</t>
  </si>
  <si>
    <t>28ø36'45.66276"N</t>
  </si>
  <si>
    <t>-81ø21'44.71284"W</t>
  </si>
  <si>
    <t>MA4</t>
  </si>
  <si>
    <t>28ø37'38.63"N</t>
  </si>
  <si>
    <t>-81ø21'59.13.07"W</t>
  </si>
  <si>
    <t>North Lake Maitland Leaf Trap Project</t>
  </si>
  <si>
    <t>MA93</t>
  </si>
  <si>
    <t>28ø36'48.82"N</t>
  </si>
  <si>
    <t>-81ø21'59.09"W</t>
  </si>
  <si>
    <t>MI10</t>
  </si>
  <si>
    <t>28ø38'04.44728"N</t>
  </si>
  <si>
    <t>-81ø20'52.43157"W</t>
  </si>
  <si>
    <t>Dommerich Lot Baffle Box</t>
  </si>
  <si>
    <t>MI12</t>
  </si>
  <si>
    <t>28ø37'57.20325"N</t>
  </si>
  <si>
    <t>-81ø20'54.62745"W</t>
  </si>
  <si>
    <t>Chipewa Trail Baffle Box</t>
  </si>
  <si>
    <t>N12a</t>
  </si>
  <si>
    <t>28ø37'38.38420"N</t>
  </si>
  <si>
    <t>-81ø21'38.72562"W</t>
  </si>
  <si>
    <t>Horatio Avenue Infiltration Trench</t>
  </si>
  <si>
    <t>N12b</t>
  </si>
  <si>
    <t>28ø37'40.11746"N</t>
  </si>
  <si>
    <t>-81ø21'28.27809"W</t>
  </si>
  <si>
    <t>Minnehaha Park Stormwater Improvements Dry Stormwater Pond</t>
  </si>
  <si>
    <t>Entire City of Maitland</t>
  </si>
  <si>
    <t>Street Sweeping</t>
  </si>
  <si>
    <t>Street Sweeping - once every 2 weeks</t>
  </si>
  <si>
    <t>ongoing</t>
  </si>
  <si>
    <t>NA</t>
  </si>
  <si>
    <t>Stormwater Utility/Ad valorum funding</t>
  </si>
  <si>
    <t>Remove phosphorus from Howell Creek basin stormwater</t>
  </si>
  <si>
    <t>Leaf Trap</t>
  </si>
  <si>
    <t>CDS Unit</t>
  </si>
  <si>
    <t>2898</t>
  </si>
  <si>
    <t>14</t>
  </si>
  <si>
    <t>Street Sweeping once every 2 weeks</t>
  </si>
  <si>
    <t>M-1</t>
  </si>
  <si>
    <t>M-2</t>
  </si>
  <si>
    <t>M-3</t>
  </si>
  <si>
    <t>M-4</t>
  </si>
  <si>
    <t>M-5</t>
  </si>
  <si>
    <t>M-6</t>
  </si>
  <si>
    <t>M-7</t>
  </si>
  <si>
    <t>M-8</t>
  </si>
  <si>
    <t>M-9</t>
  </si>
  <si>
    <t>M-10</t>
  </si>
  <si>
    <t>M-11</t>
  </si>
  <si>
    <t>M-12</t>
  </si>
  <si>
    <t>M-13</t>
  </si>
  <si>
    <t>M-14</t>
  </si>
  <si>
    <t>M-15</t>
  </si>
  <si>
    <t>M-16</t>
  </si>
  <si>
    <t>M-17</t>
  </si>
  <si>
    <t>M-18</t>
  </si>
  <si>
    <t>Orange County</t>
  </si>
  <si>
    <t>13</t>
  </si>
  <si>
    <t>Project Number</t>
  </si>
  <si>
    <t xml:space="preserve">Project Start Date </t>
  </si>
  <si>
    <t>OC-1</t>
  </si>
  <si>
    <t>OC-2</t>
  </si>
  <si>
    <t>2997Q</t>
  </si>
  <si>
    <t>Lake Dot Water Quality Restoration</t>
  </si>
  <si>
    <t>n/a</t>
  </si>
  <si>
    <t xml:space="preserve">Installation of  Alum Treatment System, where aluminum sulfate (alum) is injected into stormline on a flow-proportioned basis </t>
  </si>
  <si>
    <t>1988</t>
  </si>
  <si>
    <t>07/1990</t>
  </si>
  <si>
    <t>City of Orlando Stormwater Utility Fee</t>
  </si>
  <si>
    <t>Remove nitrogen and phosphorus from Lake Dot basin and Howell Branch chain-of-lakes</t>
  </si>
  <si>
    <t>Runoff Volume x EMC's x assumed 50% reduc for TN and 90% reduc for TP --- Alum Treatment of Stormwater: The First Ten Years, Environmental Research and Design, 2002; Estimation of Stormwater Loading Rate Parameters for Central and South Florida, Environmental Research &amp; Design, June 25, 2002</t>
  </si>
  <si>
    <t>2997L</t>
  </si>
  <si>
    <t>Hazel Street Outfall Improvements</t>
  </si>
  <si>
    <t>Installation of Continuous Deflective Separation (CDS) Unit at Lake Winyah from 96" pipe</t>
  </si>
  <si>
    <t>07/2000</t>
  </si>
  <si>
    <t>07/2003</t>
  </si>
  <si>
    <t>Remove nitrogen, phosphorus and gross pollutants from Lake Winyah basin and Howell Branch chain-of-lakes</t>
  </si>
  <si>
    <t>Maintenance Frequency = 4 times/year</t>
  </si>
  <si>
    <t>2997J</t>
  </si>
  <si>
    <t>Lake Rowena Screening Facility &amp; Alum Stormwater Treatment</t>
  </si>
  <si>
    <t>Installation of an underground, flow-actuated rotating bar screen on 108" outfall pipe to capture debris with additional treatment via Alum Treatment System</t>
  </si>
  <si>
    <t>1994</t>
  </si>
  <si>
    <t>1996</t>
  </si>
  <si>
    <t>Remove nitrogen, phosphorus and gross pollutants from Lake Rowena basin and Howell Branch chain-of-lakes</t>
  </si>
  <si>
    <t>Runoff Volume x EMC's x assumed 50% reduc for TN and 90% reduc for TP --- Alum Treatment of Stormwater: The First Ten Years, Environmental Research and Design, 2002; Lake Rowena Water Quality Report, [City of Orlando] Stormwater Utility Bureau, Nov 1992; Estimation of Stormwater Loading Rate Parameters for Central and South Florida, Environmental Research &amp; Design, June 25, 2002</t>
  </si>
  <si>
    <t xml:space="preserve">Groundwater seepage accounts for 17.8 kg/yr TP and 388.7 kg/yr TN                                                                                   Maintenance Frequency = 3 times/month </t>
  </si>
  <si>
    <t>2997N</t>
  </si>
  <si>
    <t>Lake Highland CDS Unit</t>
  </si>
  <si>
    <t>Installation of Continuous Deflective Separation (CDS) Unit at Lake Highland</t>
  </si>
  <si>
    <t>1998</t>
  </si>
  <si>
    <t>1999</t>
  </si>
  <si>
    <t>Remove nitrogen, phosphorus and gross pollutants from Lake Highland basin and Howell Branch chain-of-lakes</t>
  </si>
  <si>
    <t>Maintenance Frequency = 2 times/month</t>
  </si>
  <si>
    <t>Mills Avenue Retrofit</t>
  </si>
  <si>
    <t>Construction of Storm Flo Litter Collection Screen on Mills Ave., adjacent to Lake Rowena to treat runoff from 36" and 24" stormlines</t>
  </si>
  <si>
    <t>01/2009</t>
  </si>
  <si>
    <t>04/2009</t>
  </si>
  <si>
    <t>$250,000</t>
  </si>
  <si>
    <t>Remove nitrogen and phosphorus from Lake Rowena basin and Howell Branch chain-of-lakes</t>
  </si>
  <si>
    <t>(Assumed reduction efficiency to be between 1st Generation and 2nd Generation Baffle Boxes [(10% + 25%)/2=18%] ;   Maintenance Frequency = 1 time/month</t>
  </si>
  <si>
    <t>2997R</t>
  </si>
  <si>
    <t>Overbrook Stormwater Improvements</t>
  </si>
  <si>
    <t>10/2007</t>
  </si>
  <si>
    <t>07/2008</t>
  </si>
  <si>
    <t>$400,000</t>
  </si>
  <si>
    <t>City of Orlando Stormwater Utility Fee + Ad valorem funding</t>
  </si>
  <si>
    <t>Remove nitrogen, phosphorus and sediments from Lake Adair basin and Howell Branch chain-of-lakes</t>
  </si>
  <si>
    <t>5.1</t>
  </si>
  <si>
    <t>236</t>
  </si>
  <si>
    <t>Maintenance Frequency = 1-2 times/month</t>
  </si>
  <si>
    <t>Guernsey Park - Expansion of Wet Detention Pond</t>
  </si>
  <si>
    <t>Expansion of wet detention pond to treat 61% of sub-basin drainage</t>
  </si>
  <si>
    <t>$425,000</t>
  </si>
  <si>
    <t>Remove nitrogen and phosphorus from Lake Adair basin and Howell Branch chain-of-lakes</t>
  </si>
  <si>
    <t>0.9</t>
  </si>
  <si>
    <t>80</t>
  </si>
  <si>
    <t xml:space="preserve">Howell Branch Chain of Lakes Diagnostic Study, Boyle Engineering Corp, July 2008:    Nitrogen and Phosphorus Loads - US EPA's Simple Method + Pollutant Removal Efficiencies for Typical Stormwater Management Systems in Florida, Harper, 1995; EMC - FDEP Draft TMDL Report Nutrient and Unionized Ammonia TMDLs for Lake Jesup WBIDs 2981 and 2981A, Gao, 2005; Runoff - Evaluation of Current Stormwater Design Criteria within the State of Florida, Harper and Baker, 2007 </t>
  </si>
  <si>
    <t>Grant applications submitted to: US EPA Section 319 Nonpoint Source Management Program + SJRWMD Cost-Share Program</t>
  </si>
  <si>
    <t>Ivanhoe Plaza Park Exfiltration</t>
  </si>
  <si>
    <t>Installation of exfiltration galleries to treat 100% of sub-basin drainage</t>
  </si>
  <si>
    <t>$1,100,000</t>
  </si>
  <si>
    <t>2.0</t>
  </si>
  <si>
    <t>49</t>
  </si>
  <si>
    <t>Howell Branch Chain of Lakes Diagnostic Study, Boyle Engineering, July 2008: Nitrogen and Phosphorus Loads - US EPA's Simple Method + Pollutant Removal Efficiencies for Typical Stormwater Management Systems in Florida, Harper, 1995; EMC - FDEP Draft TMDL Report Nutrient and Unionized Ammonia TMDLs for Lake Jesup WBIDs 2981 and 2981A, Gao, 2005; Runoff - Evaluation of Current Stormwater Design Criteria within the State of Florida, Harper and Baker, 2007</t>
  </si>
  <si>
    <t>2997P</t>
  </si>
  <si>
    <t xml:space="preserve">Don Dudley Park 2nd Generation Baffle Boxes </t>
  </si>
  <si>
    <t xml:space="preserve">Construct two 2nd Generation Baffle Boxes upstream of Lake Concord and reroute flow to treat 30" and 24" outfalls from nearly 100% of two sub-basins </t>
  </si>
  <si>
    <t>Remove nitrogen, phosphorus and gross pollutants from Lake Concord basin and Howell Branch chain-of-lakes</t>
  </si>
  <si>
    <t>0.1</t>
  </si>
  <si>
    <t>66</t>
  </si>
  <si>
    <t>Winyah (Westchester Ave/Wilkinson St) 2nd Generation Baffle Box</t>
  </si>
  <si>
    <t>Construct 2nd Generation Baffle Box upstream of Lake Winyah to treat 71% of sub-basin</t>
  </si>
  <si>
    <t>$72,000</t>
  </si>
  <si>
    <t>30</t>
  </si>
  <si>
    <t>Westmoreland 2nd Generation Baffle Box</t>
  </si>
  <si>
    <t>Construct 2nd Generation Baffle Box upstream of Lake Adair</t>
  </si>
  <si>
    <t>2006</t>
  </si>
  <si>
    <t>$35,000</t>
  </si>
  <si>
    <t>Remove nitrogen, phosphorus and gross pollutants from Lake Adair basin and Howell Branch chain-of-lakes</t>
  </si>
  <si>
    <t>5.3</t>
  </si>
  <si>
    <t>Stormwater Filtration Systems / Inlet Baskets</t>
  </si>
  <si>
    <t>Installation of 6 inlet baskets around perimeter of Lake Adair</t>
  </si>
  <si>
    <t>2007</t>
  </si>
  <si>
    <t>$5400</t>
  </si>
  <si>
    <t>25</t>
  </si>
  <si>
    <t xml:space="preserve">BMP Efficiency Values for the Lake Jesup BMAP (7/22/08)/ E. Livingston - BPJ/data      </t>
  </si>
  <si>
    <t>Maintenance Frequency = After every rain event, which can be multiple times per week during rainy season; Approximate Average over course of year = 1 time/week/yr</t>
  </si>
  <si>
    <t>2997S</t>
  </si>
  <si>
    <t>Installation of 11 inlet baskets in Spring Lake basin</t>
  </si>
  <si>
    <t>$9900</t>
  </si>
  <si>
    <t>Remove nitrogen, phosphorus and gross pollutants from Spring Lake basin and Howell Branch chain-of-lakes</t>
  </si>
  <si>
    <t>2997M</t>
  </si>
  <si>
    <t>Installation of 13 inlet baskets in Lake Formosa basin</t>
  </si>
  <si>
    <t>$11,700</t>
  </si>
  <si>
    <t>Remove nitrogen, phosphorus and gross pollutants from Lake Formosa basin and Howell Branch chain-of-lakes</t>
  </si>
  <si>
    <t>Installation of 29 inlet baskets in Lake Highland basin</t>
  </si>
  <si>
    <t>$26,100</t>
  </si>
  <si>
    <t>223</t>
  </si>
  <si>
    <t>Installation of 2 inlet baskets in Lake Rowena basin</t>
  </si>
  <si>
    <t>$1800</t>
  </si>
  <si>
    <t>39</t>
  </si>
  <si>
    <t>2997F + 2997I</t>
  </si>
  <si>
    <t>Installation of 49 inlet baskets in Lake Ivanhoe basin</t>
  </si>
  <si>
    <t>$44,100</t>
  </si>
  <si>
    <t>Remove nitrogen, phosphorus and gross pollutants from Lake Ivanhoe basin and Howell Branch chain-of-lakes</t>
  </si>
  <si>
    <t>242</t>
  </si>
  <si>
    <t>3168Z</t>
  </si>
  <si>
    <t>Installation of 4 inlet baskets in Lake Druid basin</t>
  </si>
  <si>
    <t>Remove nitrogen, phosphorus and gross pollutants from Lake Druid basin and Howell Branch chain-of-lakes</t>
  </si>
  <si>
    <t>Street Sweeping throughout all public roads within City limits</t>
  </si>
  <si>
    <t xml:space="preserve"> approx. 01/1977</t>
  </si>
  <si>
    <t>$1,800,000/yr</t>
  </si>
  <si>
    <t>Remove all gross pollutants and sediment from MS4 throughout City</t>
  </si>
  <si>
    <t>From Oct 2005-Sept 2006, approx. 26,324 cubic yards removed from streets.  Additional benefit is the prevention of gross pollutants entering MS4 that could clog system and cause flooding</t>
  </si>
  <si>
    <t>Storm Sewer Inlet Marker Installation</t>
  </si>
  <si>
    <t>To increase awareness, install metal placards above curb inlets, giving instructions, "No Dumping! Drains to Lake"</t>
  </si>
  <si>
    <t>01/1998</t>
  </si>
  <si>
    <t>$500/yr</t>
  </si>
  <si>
    <t>Reduce the number of illicit discharges(pollutants) from entering MS4 throughout City</t>
  </si>
  <si>
    <t>Additional benefit is the prevention of gross pollutants entering MS4 that could clog system and cause flooding</t>
  </si>
  <si>
    <t>Green Business</t>
  </si>
  <si>
    <t>UCF Stormwater Academy, FDEP, USEPA</t>
  </si>
  <si>
    <t>Increase the implementation of BMP's in Landscaping, Vehicle Maintenance and Restaurant Industries</t>
  </si>
  <si>
    <t>8/10/05</t>
  </si>
  <si>
    <t>Reduce pollutants entering MS4 throughout the City</t>
  </si>
  <si>
    <t>To be designated as "Green," business must schedule Employee Training with City, Post BMP's at worksite and be subject to Compliance Inspections by City staff</t>
  </si>
  <si>
    <t>Groundskeeping Maintenance Training</t>
  </si>
  <si>
    <t>Mandatory training on how to protect the City's stormwater system for all Contractors awarded City Groundskeeping contracts &amp; applicable City personnel</t>
  </si>
  <si>
    <t>02/2005</t>
  </si>
  <si>
    <t>Training required on an annual basis for term of contract.  Offered in English and Spanish. As of 5/21/07, 7 contractors with 67 employees and 189 City employees have attended training.</t>
  </si>
  <si>
    <t>Reading Dr (24" line) - 2nd Generation Baffle Box at Lake Adair</t>
  </si>
  <si>
    <t>Construct 2nd Generation Baffle Box upstream of Lake Adair to treat approximately 13% of subbasin</t>
  </si>
  <si>
    <t>Spring Lake -2nd Generation Baffle Box at Rio Grande</t>
  </si>
  <si>
    <t>Construct 2nd Generation Baffle Box upstream of Spring Lake to treat 100% of subbasin</t>
  </si>
  <si>
    <t>$128,000</t>
  </si>
  <si>
    <t xml:space="preserve">BMP Efficiency Values for the Lake Jesup BMAP (7/22/08)/ E. Livingston - BPJ/data    </t>
  </si>
  <si>
    <t>Grant applications submitted to: US EPA Section 319 Nonpoint Source Management Program + SJRWMD Cost-Share Program ; Maintenance Frequency = 1-2 times/month</t>
  </si>
  <si>
    <t>Spring Lake- 2nd Generation Baffle Box at Springdale Rd</t>
  </si>
  <si>
    <t>Maintenance Frequency = 1-2 times/month  ; Inlet basket downstream of weir, located downstream of baffle box</t>
  </si>
  <si>
    <t>DOT Pond Maintenance, west of Spring Lake</t>
  </si>
  <si>
    <t>Removal of muck/sediment and expansion of wet detention pond to treat 95% and 5% of two sub-basins, respectively.</t>
  </si>
  <si>
    <t>Removal of muck/sediment will minimize resuspension of nutrient-laden sediments, increase pond volume and increase detention time from 9.2 days to 31.7 days</t>
  </si>
  <si>
    <t>Reduction based on Harper 2008 report (interpolation based on 9.2 day retention time)</t>
  </si>
  <si>
    <t xml:space="preserve">Weber Dr - 2nd Generation Baffle Box at Lake Druid </t>
  </si>
  <si>
    <t>Construct 2nd Generation Baffle Box upstream of Lake Druid to treat approximately 7% of subbasin</t>
  </si>
  <si>
    <r>
      <t xml:space="preserve">City of Orlando Stormwater Utility Fee + </t>
    </r>
    <r>
      <rPr>
        <sz val="10"/>
        <rFont val="Arial"/>
        <family val="2"/>
      </rPr>
      <t>Section 319 Nonpoint Source Management Program - Grant from USEPA</t>
    </r>
  </si>
  <si>
    <t xml:space="preserve">BMP Efficiency Values for the Lake Jesup BMAP (7/22/08)/ E. Livingston - BPJ/data     </t>
  </si>
  <si>
    <t xml:space="preserve">BMP Efficiency Values for the Lake Jesup BMAP (7/22/08)/ E. Livingston - BPJ/data </t>
  </si>
  <si>
    <t xml:space="preserve">BMP Efficiency Values for the Lake Jesup BMAP (7/22/08)/ E. Livingston - BPJ/data   </t>
  </si>
  <si>
    <t>ORL-1</t>
  </si>
  <si>
    <t>ORL-2</t>
  </si>
  <si>
    <t>ORL-3</t>
  </si>
  <si>
    <t>ORL-4</t>
  </si>
  <si>
    <t>ORL-5</t>
  </si>
  <si>
    <t>ORL-6</t>
  </si>
  <si>
    <t>ORL-7</t>
  </si>
  <si>
    <t>ORL-8</t>
  </si>
  <si>
    <t>ORL-9</t>
  </si>
  <si>
    <t>ORL-10</t>
  </si>
  <si>
    <t>ORL-11</t>
  </si>
  <si>
    <t>ORL-12</t>
  </si>
  <si>
    <t>ORL-13</t>
  </si>
  <si>
    <t>ORL-14</t>
  </si>
  <si>
    <t>ORL-15</t>
  </si>
  <si>
    <t>ORL-16</t>
  </si>
  <si>
    <t>ORL-17</t>
  </si>
  <si>
    <t>ORL-18</t>
  </si>
  <si>
    <t>ORL-19</t>
  </si>
  <si>
    <t>ORL-20</t>
  </si>
  <si>
    <t>ORL-21</t>
  </si>
  <si>
    <t>ORL-22</t>
  </si>
  <si>
    <t>ORL-23</t>
  </si>
  <si>
    <t>ORL-24</t>
  </si>
  <si>
    <t>ORL-25</t>
  </si>
  <si>
    <t>ORL-26</t>
  </si>
  <si>
    <t>ORL-27</t>
  </si>
  <si>
    <t>ORL-28</t>
  </si>
  <si>
    <t>ORL-29</t>
  </si>
  <si>
    <t>Sanford</t>
  </si>
  <si>
    <t>Oviedo</t>
  </si>
  <si>
    <t>Project Location</t>
  </si>
  <si>
    <t>S-1</t>
  </si>
  <si>
    <t>S-2</t>
  </si>
  <si>
    <t>S-3</t>
  </si>
  <si>
    <t>2997A</t>
  </si>
  <si>
    <t>$ 1,700,000</t>
  </si>
  <si>
    <t>N/A</t>
  </si>
  <si>
    <t>4/2001</t>
  </si>
  <si>
    <t>10/2001</t>
  </si>
  <si>
    <t>$148,000</t>
  </si>
  <si>
    <t>$ 1,400,000</t>
  </si>
  <si>
    <t>3/1/2005</t>
  </si>
  <si>
    <t>10/14/2006</t>
  </si>
  <si>
    <t>2981B1</t>
  </si>
  <si>
    <t>4/17/2006</t>
  </si>
  <si>
    <t>Cassel Creek RSF</t>
  </si>
  <si>
    <t>Harper Method</t>
  </si>
  <si>
    <t>7</t>
  </si>
  <si>
    <t>889</t>
  </si>
  <si>
    <t>32</t>
  </si>
  <si>
    <t>376</t>
  </si>
  <si>
    <t>4.0</t>
  </si>
  <si>
    <t>23</t>
  </si>
  <si>
    <t>Howell</t>
  </si>
  <si>
    <t>Jesup</t>
  </si>
  <si>
    <t>Lake Ann Outfall</t>
  </si>
  <si>
    <t>Red Bug Lake Road RSF</t>
  </si>
  <si>
    <t>Navy Canal RSF</t>
  </si>
  <si>
    <t>Cameron Ditch RSF</t>
  </si>
  <si>
    <t>Lake Howell Road Pond Retrofit</t>
  </si>
  <si>
    <t>Seminole County</t>
  </si>
  <si>
    <t>Regional Stormwater Facility to treat water in the sub basin upstream</t>
  </si>
  <si>
    <t>Baffle box and pipe replacement</t>
  </si>
  <si>
    <t>Retrofit of an old FDOT pond now under county jurisdiction that drains Howell Branch Road</t>
  </si>
  <si>
    <t>May 2007</t>
  </si>
  <si>
    <t>Est 1/2010</t>
  </si>
  <si>
    <t>Est 6/2009</t>
  </si>
  <si>
    <t>Est 9/2010</t>
  </si>
  <si>
    <t>Est 3/2010</t>
  </si>
  <si>
    <t>Seminole County &amp; SJRWMD</t>
  </si>
  <si>
    <t>Estimated Load Reduction-TP (lbs/yr)</t>
  </si>
  <si>
    <t>Regional Stormwater Facility to treat upstream basin</t>
  </si>
  <si>
    <t>Load reduction and flood control</t>
  </si>
  <si>
    <t>Pond retrofit</t>
  </si>
  <si>
    <t>Efficiency monitoring underway 2008/2009</t>
  </si>
  <si>
    <t>3=Wet detention pond, 15=Wetland treatment</t>
  </si>
  <si>
    <t>$ 2,112,336  (Design $275,305: R/W -N/A:  Construction $ 1,832,531:  Misc $4,500 Permit Fee</t>
  </si>
  <si>
    <t>$ 3,735,374 (Design $277,684:  R/W N/A:  Construction $1,161,155: CEI $74,875:  Misc $109,324)</t>
  </si>
  <si>
    <t>SC-1</t>
  </si>
  <si>
    <t>SC-2</t>
  </si>
  <si>
    <t>SC-3</t>
  </si>
  <si>
    <t>SC-4</t>
  </si>
  <si>
    <t>SC-5</t>
  </si>
  <si>
    <t>SC-6</t>
  </si>
  <si>
    <t>Lake Island Interconnect</t>
  </si>
  <si>
    <t>City of Winter Park</t>
  </si>
  <si>
    <t>First Flush bypass to Wet Retention Ponds</t>
  </si>
  <si>
    <t>Via Lugano Exfiltration</t>
  </si>
  <si>
    <t xml:space="preserve">Off Line Exfiltration </t>
  </si>
  <si>
    <t>N. Park Ave. Exfiltration</t>
  </si>
  <si>
    <t>Fairway 3 Exfiltration</t>
  </si>
  <si>
    <t>FDEP/CWP</t>
  </si>
  <si>
    <t>Stormwater Utility and Florida Forever Grant</t>
  </si>
  <si>
    <t>McKean Road CDS</t>
  </si>
  <si>
    <t>SJRWMD/CWP</t>
  </si>
  <si>
    <t>CDS UNIT ON 24" OUTFALL</t>
  </si>
  <si>
    <t>SJRWMD / CWP Stormwater Utility</t>
  </si>
  <si>
    <t>Pinetree Rd Outfall CDS</t>
  </si>
  <si>
    <t>CDS UNIT ON 42" OUTFALL</t>
  </si>
  <si>
    <t>1190 Park Ave CDS</t>
  </si>
  <si>
    <t>CDS UNIT ON 30" OUTFALL</t>
  </si>
  <si>
    <t>BAFFLE SCREEN ON 15" OUTFALL</t>
  </si>
  <si>
    <t>Green Cove Road  2 CDS Units</t>
  </si>
  <si>
    <t>2 CDS UNITS ON TWO 24" OUTFALLS</t>
  </si>
  <si>
    <t>Alum injection at Lake Mizell outfall</t>
  </si>
  <si>
    <t>Windsong / CWP</t>
  </si>
  <si>
    <t>Developer's agreement to treat Palmer ditch basin run off within site MSSW</t>
  </si>
  <si>
    <t>Lincoln Ave Alum Injection treatment</t>
  </si>
  <si>
    <t>Alum injection at Lake Osceola outfall</t>
  </si>
  <si>
    <t>Morse /Alum Injection treatment</t>
  </si>
  <si>
    <t>Trismen and Lakewood Drive Exfiltration</t>
  </si>
  <si>
    <t>Trismen CDS Unit</t>
  </si>
  <si>
    <t>CDS Unit on 24" outfall</t>
  </si>
  <si>
    <t>Baffle screen on 15" outfall</t>
  </si>
  <si>
    <t>Elizabeth CDS treating Inlet at Bonita and Dale</t>
  </si>
  <si>
    <t>CDS on 15" Pipe</t>
  </si>
  <si>
    <t>Lake Chelton Outfall Improvement</t>
  </si>
  <si>
    <t>4 Dry Capture Baffle inlets and boxes</t>
  </si>
  <si>
    <t>Lakeview Road Bricking</t>
  </si>
  <si>
    <t>CDS Installation on 24" Outfall</t>
  </si>
  <si>
    <t>Mead Gardens Borrow Pit Pond Retrofit</t>
  </si>
  <si>
    <t>Stormwater Utility and 319 Grant</t>
  </si>
  <si>
    <t>Glencoe Road Bricking</t>
  </si>
  <si>
    <t>Alum injection At Outfalls to Lake Virginia</t>
  </si>
  <si>
    <t>Lakeview Bricking</t>
  </si>
  <si>
    <t>Oxford Road Bricking</t>
  </si>
  <si>
    <t>Stormwater Ordinance #1832 6/25/89 Fully enforced 1/91</t>
  </si>
  <si>
    <t>City Ordinance requiring 1" Treatment for  new Commercial and Residential development and redevelopment</t>
  </si>
  <si>
    <t>Private Development</t>
  </si>
  <si>
    <t>950 Palmer Ave Retrofit</t>
  </si>
  <si>
    <t>First flush capture and treatment for a previously untreated Commercial District</t>
  </si>
  <si>
    <t>&lt;1</t>
  </si>
  <si>
    <t>Improved collection and treatment of a previously untreated Residential subbasin</t>
  </si>
  <si>
    <t>Improved collection and treatment of a previously untreated Residential and Commercial subbasin</t>
  </si>
  <si>
    <t>Removal of Gross particles from outfall discharge</t>
  </si>
  <si>
    <t>&lt;0.1</t>
  </si>
  <si>
    <t>Capture of leaf material prior to Lake entry</t>
  </si>
  <si>
    <t>Reduction of Suspended Nitrates, Phosphates, and Metals from Stormwater Discharge</t>
  </si>
  <si>
    <t>Previously untreated runoff being treated within a permitted Stormwater System</t>
  </si>
  <si>
    <t>Removal of Gross particles from inlet capture</t>
  </si>
  <si>
    <t>Modification to existing Stormwater treatment system to improve performance and better serve Public Education</t>
  </si>
  <si>
    <t>Developer required Stormwater Treatment per individual Site characteristics</t>
  </si>
  <si>
    <t>2=Started</t>
  </si>
  <si>
    <t>1=Stormwater Retrofit (CDS or baffle box); 13=Other structural BMP</t>
  </si>
  <si>
    <t>WP-1</t>
  </si>
  <si>
    <t>WP-2</t>
  </si>
  <si>
    <t>WP-3</t>
  </si>
  <si>
    <t>WP-4</t>
  </si>
  <si>
    <t>WP-5</t>
  </si>
  <si>
    <t>WP-6</t>
  </si>
  <si>
    <t>WP-7</t>
  </si>
  <si>
    <t>WP-8</t>
  </si>
  <si>
    <t>WP-9</t>
  </si>
  <si>
    <t>WP-10</t>
  </si>
  <si>
    <t>WP-11</t>
  </si>
  <si>
    <t>WP-12</t>
  </si>
  <si>
    <t>WP-13</t>
  </si>
  <si>
    <t>WP-14</t>
  </si>
  <si>
    <t>WP-15</t>
  </si>
  <si>
    <t>WP-16</t>
  </si>
  <si>
    <t>WP-17</t>
  </si>
  <si>
    <t>WP-18</t>
  </si>
  <si>
    <t>WP-19</t>
  </si>
  <si>
    <t>WP-20</t>
  </si>
  <si>
    <t>WP-21</t>
  </si>
  <si>
    <t>WP-22</t>
  </si>
  <si>
    <t>WP-23</t>
  </si>
  <si>
    <t>WP-24</t>
  </si>
  <si>
    <t>WP-25</t>
  </si>
  <si>
    <t>WP-26</t>
  </si>
  <si>
    <t>WP-27</t>
  </si>
  <si>
    <t>WP-28</t>
  </si>
  <si>
    <t>WP-29</t>
  </si>
  <si>
    <t>WP-30</t>
  </si>
  <si>
    <t>WP-31</t>
  </si>
  <si>
    <t>Lead Entity</t>
  </si>
  <si>
    <t>Project Start</t>
  </si>
  <si>
    <t>Project End</t>
  </si>
  <si>
    <t>Winter Springs</t>
  </si>
  <si>
    <t>TBD</t>
  </si>
  <si>
    <t>Stormwater Utility Fund</t>
  </si>
  <si>
    <t>Gee Creek</t>
  </si>
  <si>
    <t>WS-1</t>
  </si>
  <si>
    <t>WS-2</t>
  </si>
  <si>
    <t>WS-3</t>
  </si>
  <si>
    <t>WS-4</t>
  </si>
  <si>
    <t>WS-5</t>
  </si>
  <si>
    <t>WS-6</t>
  </si>
  <si>
    <t>WS-7</t>
  </si>
  <si>
    <t>2994K</t>
  </si>
  <si>
    <t>Casselberry</t>
  </si>
  <si>
    <t>09/2009</t>
  </si>
  <si>
    <t>Reduce phosphorus, nitrogen, TSS (593.7 kg/yr), and gross pollutant inputs to Lake Concord</t>
  </si>
  <si>
    <t>Re-vegetation includes swale and reverse berm construction to capture untreated runoff before it discharges directly to the lake</t>
  </si>
  <si>
    <t>Stormwater Utility (construction), Community Redevelopment Agency (design/construction), FRDAP Grants, other City funds</t>
  </si>
  <si>
    <t>N/A (Grassy Lake)</t>
  </si>
  <si>
    <t>Anchor Road Reconstruction</t>
  </si>
  <si>
    <t>Reconstruction of Anchor Road with drainage improvements including upgraded detention/retention ponds</t>
  </si>
  <si>
    <t>City of Casselberry, Seminole County, and Community Development Block Grant</t>
  </si>
  <si>
    <t>Provides stormwater treatment prior to discharge to lake</t>
  </si>
  <si>
    <t>60.7</t>
  </si>
  <si>
    <t>Structural &amp; Nonstructural BMPS: pervious pavements, bioretention/ rain garden, exfiltration, 2 baffle boxes, dry detention, environmental swales, stormwater reuse; shoreline re-vegetation; educational signage and displays</t>
  </si>
  <si>
    <t>2994B1</t>
  </si>
  <si>
    <t>North Lake Triplet Shoreline Revegetation</t>
  </si>
  <si>
    <t>Remove existing nuisance vegetation from the north and west shores of North Lake Triplet and replace with beneficial species; install reverse berm and swale (2)</t>
  </si>
  <si>
    <t>2994I</t>
  </si>
  <si>
    <t>Secret Lake Shoreline Revegetation</t>
  </si>
  <si>
    <t>Remove existing nuisance vegetation from the east and southwest shores of Secret Lake and replace with beneficial species; install 2 reverse berms and swales</t>
  </si>
  <si>
    <t>Fountain/Aeration and Revegetation for Grassy Lake</t>
  </si>
  <si>
    <t>Installation of an aeration
system to satisfy the high BOD loading to this waterbody but constructed as a
decorative fountain. The
project would also include shoreline revegetation for both aesthetics and nutrient
removal with environmental swale construction as practicable. (17)</t>
  </si>
  <si>
    <t>$150,000</t>
  </si>
  <si>
    <t>Installation of an aeration system to satisfy the high BOD loading to this waterbody but constructed as a
decorative fountain because of its location as an entry point to the City. The
project would also include shoreline revegetation for both aesthetics and nutrient
removal; swales and reverse berms would be installed as feasible.</t>
  </si>
  <si>
    <t>2997B</t>
  </si>
  <si>
    <t>300000</t>
  </si>
  <si>
    <t>Stormwater Utility Fund; possible SJRWMD and EPA 319 funds</t>
  </si>
  <si>
    <t>Remove sediment and detritus to pre-treat stormwater inputs to Lake Howell</t>
  </si>
  <si>
    <t>Stormwater Utility Fund; possible SJRWMD, TMDL, and EPA 319 funds</t>
  </si>
  <si>
    <t>$170,000</t>
  </si>
  <si>
    <t>N/A (Queen's Mirror)</t>
  </si>
  <si>
    <t>Replace existing storm manholes with Baffle Boxes for removal of pollutants (sediment and detritus) (4m)</t>
  </si>
  <si>
    <t>$100,000</t>
  </si>
  <si>
    <t>Remove sediment and detritus stormwater inputs to Middle Lake Triplet</t>
  </si>
  <si>
    <t>Replace existing storm manholes with Baffle Boxes for removal of pollutants (sediment and detritus) (4e)</t>
  </si>
  <si>
    <t>$140,000</t>
  </si>
  <si>
    <t>Remove sediment and detritus stormwater inputs to South Lake Triplet</t>
  </si>
  <si>
    <t>N/A (Lake Hodge)</t>
  </si>
  <si>
    <t>Replace existing storm manholes with Baffle Boxes for removal of pollutants (sediment and detritus) (4j)</t>
  </si>
  <si>
    <t>Remove sediment and detritus stormwater inputs to Gee Creek</t>
  </si>
  <si>
    <t>Replace existing storm manholes with Baffle Boxes for removal of pollutants (sediment and detritus) (4k)</t>
  </si>
  <si>
    <t>Remove sediment and detritus stormwater inputs to Lake Hodge</t>
  </si>
  <si>
    <t>Replace existing storm manholes with Baffle Boxes for removal of pollutants (sediment and detritus) (4f)</t>
  </si>
  <si>
    <t>Replace existing storm manholes with Baffle Boxes for removal of pollutants (sediment and detritus) (4n)</t>
  </si>
  <si>
    <t>Remove sediment and detritus stormwater inputs to Queen's Mirror Lake</t>
  </si>
  <si>
    <t>2994A</t>
  </si>
  <si>
    <t>Replace existing storm manholes with Baffle Boxes for removal of pollutants (sediment and detritus) (4.i)</t>
  </si>
  <si>
    <t>Remove sediment and detritus stormwater inputs to Secret Lake</t>
  </si>
  <si>
    <t>Park Drive Drainage/Wetland Improvements</t>
  </si>
  <si>
    <t>Construction of stormwater
retention area on Lots 10A &amp; 11 on north side of Park Drive. (7)</t>
  </si>
  <si>
    <t>$36,000</t>
  </si>
  <si>
    <t>Retention to provide treatment for surrounding area</t>
  </si>
  <si>
    <t>Alum Injection System for Carriage Hill Detention Pond</t>
  </si>
  <si>
    <t>Construction of a feed
system for the addition of aluminum sulfate salt (alum) to the influent to the new
wet detention pond for removal of pollutants, especially phosphorus, from
stormwater system influent to Queens Mirror and the Triplet Lake chain. (18)</t>
  </si>
  <si>
    <t>$120,000</t>
  </si>
  <si>
    <t>Construction of a feed
system for the addition of aluminum sulfate salt (alum) to the influent to the new
wet detention pond for removal of pollutants, especially phosphorus, from
stormwater system influent to Queens Mirror and the Triplet Lake chain.</t>
  </si>
  <si>
    <t>Middle Lake Triplet Shoreline Revegetation</t>
  </si>
  <si>
    <t>Remove existing nuisance vegetation from the north shore of Middle Lake Triplet and replace with beneficial species; install reverse berm and swale (3)</t>
  </si>
  <si>
    <t>$33,000</t>
  </si>
  <si>
    <t>Replace existing storm manholes with Baffle Boxes for removal of pollutants (sediment and detritus) (4h)</t>
  </si>
  <si>
    <t>Replace existing storm manholes with Baffle Boxes for removal of pollutants (sediment and detritus) (4.l)</t>
  </si>
  <si>
    <t>South Lake Triplet Swales</t>
  </si>
  <si>
    <t>80000</t>
  </si>
  <si>
    <t>Provide pre-treatment of golf course runoff prior to entering S Lake Triplet</t>
  </si>
  <si>
    <t>C-1</t>
  </si>
  <si>
    <t>C-2</t>
  </si>
  <si>
    <t>C-3</t>
  </si>
  <si>
    <t>C-4</t>
  </si>
  <si>
    <t>C-5</t>
  </si>
  <si>
    <t>C-6</t>
  </si>
  <si>
    <t>C-7</t>
  </si>
  <si>
    <t>C-8</t>
  </si>
  <si>
    <t>C-9</t>
  </si>
  <si>
    <t>C-10</t>
  </si>
  <si>
    <t>C-11</t>
  </si>
  <si>
    <t>C-12</t>
  </si>
  <si>
    <t>C-13</t>
  </si>
  <si>
    <t>C-14</t>
  </si>
  <si>
    <t>C-15</t>
  </si>
  <si>
    <t>C-16</t>
  </si>
  <si>
    <t>C-17</t>
  </si>
  <si>
    <t>C-18</t>
  </si>
  <si>
    <t>C-19</t>
  </si>
  <si>
    <t>C-20</t>
  </si>
  <si>
    <t>C-21</t>
  </si>
  <si>
    <t>C-22</t>
  </si>
  <si>
    <t>C-23</t>
  </si>
  <si>
    <t>C-24</t>
  </si>
  <si>
    <t>C-25</t>
  </si>
  <si>
    <t>C-26</t>
  </si>
  <si>
    <t>C-27</t>
  </si>
  <si>
    <t>C-28</t>
  </si>
  <si>
    <t>ERP Permit Numer</t>
  </si>
  <si>
    <t>Exempt</t>
  </si>
  <si>
    <t>ERP Permit Number</t>
  </si>
  <si>
    <t>4-117-62532-2</t>
  </si>
  <si>
    <t>4-117-90051-1</t>
  </si>
  <si>
    <t>59-0226748-001 (FDEP)</t>
  </si>
  <si>
    <t>42-117-22249-6</t>
  </si>
  <si>
    <t xml:space="preserve">4-095-20716-4 </t>
  </si>
  <si>
    <t>4-095-20947-2</t>
  </si>
  <si>
    <t>42-095-46263-1</t>
  </si>
  <si>
    <t>42-095-46145-1</t>
  </si>
  <si>
    <t>42-095-45577-1</t>
  </si>
  <si>
    <t>Lake Concord Stormwater Park/Anniversary Park - Plumosa Baffle Box</t>
  </si>
  <si>
    <t>Lake Concord Stormwater Park/Anniversary Park - Exfiltration Trench</t>
  </si>
  <si>
    <t>Lake Concord Stormwater Park/Anniversary Park - Dry Detention</t>
  </si>
  <si>
    <t>Lake Concord Stormwater Park/Anniversary Park - Swale, Wetland Revegetation, &amp; Boardwalk</t>
  </si>
  <si>
    <t>Lake Concord Stormwater Park/Anniversary Park</t>
  </si>
  <si>
    <t>42-117-1260ANM-ERP</t>
  </si>
  <si>
    <t>42-095-1865AN-ERP 42-095-2233AN-ERP</t>
  </si>
  <si>
    <t>42-095-2006AN-ERP</t>
  </si>
  <si>
    <t>42-095-2042AMN-ERP</t>
  </si>
  <si>
    <t>42-095-10567-1</t>
  </si>
  <si>
    <t>42-117-98514-1</t>
  </si>
  <si>
    <t>42-095-2147AN-ERP 42-095-94668-1     42-095-63458-1      42-095-89369-2     42-095-89369-1     42-095-94668-2</t>
  </si>
  <si>
    <t>42-095-1824AN-ERP</t>
  </si>
  <si>
    <t>42-095-2042AN-ERP</t>
  </si>
  <si>
    <t>42-095-94487-1     42-095-1851ANY-ERP</t>
  </si>
  <si>
    <t>42-095-2087AN-ERP</t>
  </si>
  <si>
    <t>42-095-98168-1 42-095-94484-1 42-095-2173AN-ERP</t>
  </si>
  <si>
    <t>42-095-93549-1</t>
  </si>
  <si>
    <t>FDOT -1</t>
  </si>
  <si>
    <t>FDOT -2</t>
  </si>
  <si>
    <t>FDOT -3</t>
  </si>
  <si>
    <t>FM: 240167-1 SR434</t>
  </si>
  <si>
    <t>FM: 240196-1 SR17-92 Basin A&amp;B</t>
  </si>
  <si>
    <t>FM: 240196-1 SR17-92 Basin C&amp;D</t>
  </si>
  <si>
    <t>FDOT</t>
  </si>
  <si>
    <t>DOT FM: 240167-1 SR434</t>
  </si>
  <si>
    <t>DOT FM: 240196-1 SR17-92 Basin A&amp;B</t>
  </si>
  <si>
    <t>DOT FM: 240196-1 SR17-92 Basin C&amp;D</t>
  </si>
  <si>
    <t>42-117-98715-1 42-117-99042-1 42-117-99042-2</t>
  </si>
  <si>
    <t>Hall Road Improvements</t>
  </si>
  <si>
    <t>OC CIP Lake Wauntta</t>
  </si>
  <si>
    <t>OC CIP Hall Road Improvements</t>
  </si>
  <si>
    <t>OV-1</t>
  </si>
  <si>
    <t>OV-2</t>
  </si>
  <si>
    <t>OV-3</t>
  </si>
  <si>
    <t>OV-4</t>
  </si>
  <si>
    <t>OV-5</t>
  </si>
  <si>
    <t>OV-6</t>
  </si>
  <si>
    <t>OV-7</t>
  </si>
  <si>
    <t>Aulin Regional Stormwater Pond</t>
  </si>
  <si>
    <t>Lightwood Knox Canal Project</t>
  </si>
  <si>
    <t>Sweetwater Creek Project</t>
  </si>
  <si>
    <t>42-117-1169AN-ERP 42-117-108216-1    42-117-1201AN-ERP</t>
  </si>
  <si>
    <t>42-117-1183AN-ERP 42-117-0240AM-ERP 42-117-97565-1       42-117-101528-1     42-117-99429-1       42-117-1339AN-ERP</t>
  </si>
  <si>
    <t>42-117-0315AN      42-117-99267-1      42-117-1043ANG    42-117-1205AN-ERP</t>
  </si>
  <si>
    <t>WP-32</t>
  </si>
  <si>
    <t>WP-33</t>
  </si>
  <si>
    <t>WP-34</t>
  </si>
  <si>
    <t>Banchory Exfiltration</t>
  </si>
  <si>
    <t>Bryan CDS</t>
  </si>
  <si>
    <t>E.Lake Sue CDS</t>
  </si>
  <si>
    <t>On-line Retention 0.25 treatment volume</t>
  </si>
  <si>
    <t>CDS</t>
  </si>
  <si>
    <t>4-095-91505-3</t>
  </si>
  <si>
    <t>42-095-51727-1</t>
  </si>
  <si>
    <t>42-095-115834-3</t>
  </si>
  <si>
    <t>40-095-45392-3</t>
  </si>
  <si>
    <t>Estimated TP Reduction (lb/yr)</t>
  </si>
  <si>
    <t>Lake Jesup</t>
  </si>
  <si>
    <t>Solary Canal Stormwater Treatment Area</t>
  </si>
  <si>
    <t>Winter Springs, Oviedo, Seminole County</t>
  </si>
  <si>
    <t>Regional Stormwater Treatment Facility consisting of an 8.0-acre wet pond and 4.8-acre wetland</t>
  </si>
  <si>
    <t>7/2009</t>
  </si>
  <si>
    <t>2/2010</t>
  </si>
  <si>
    <t>SJRWMD, Winter Springs, Oviedo, Seminole County</t>
  </si>
  <si>
    <t>3-Planned &amp; Funded
Advertise for Construction Bids 3/29/09</t>
  </si>
  <si>
    <t>Winding Hollow Wetland Treatment Area</t>
  </si>
  <si>
    <t>Divert No Name Creek flow into wetland treatment system</t>
  </si>
  <si>
    <t>2020</t>
  </si>
  <si>
    <t>4 - Envisioned but Not Funded</t>
  </si>
  <si>
    <t>Winter Springs and Wedgewood Filtration Devices</t>
  </si>
  <si>
    <t>Retrofit stormwater outfalls with flow-through filtration devices</t>
  </si>
  <si>
    <t>North Orlando Townsite Filtration Devices</t>
  </si>
  <si>
    <t>Retrofit eastern and western outfalls with flow-through filtration devices</t>
  </si>
  <si>
    <t>Soldiers Creek</t>
  </si>
  <si>
    <t>Highlands Regional Pond Enhancements</t>
  </si>
  <si>
    <t>Expansion of existing wet pond and redirection of untreated stormwater runoff to the pond</t>
  </si>
  <si>
    <t>Stormwater Utility Fund (plus other sources)</t>
  </si>
  <si>
    <t>Howell Creek, Gee Creek, Soldiers Creek</t>
  </si>
  <si>
    <t>Education Efforts - Update Local Codes and Ordinances (Fertilizer Rule, etc.), FYN</t>
  </si>
  <si>
    <t>$3,000/yr (FYN)</t>
  </si>
  <si>
    <t>5 - Ongoing</t>
  </si>
  <si>
    <t>Continue current street sweeping program</t>
  </si>
  <si>
    <t>Final Design Loading Calculations Pending 4/1/09 and Future Efficiency Monitoring</t>
  </si>
  <si>
    <t>3=Planned &amp; Funded, (Partially Funded 4/1/09)</t>
  </si>
  <si>
    <t>SC-7</t>
  </si>
  <si>
    <t>City of WSp Master Plan; CDM; 3/2009</t>
  </si>
  <si>
    <t>ORL-30</t>
  </si>
  <si>
    <t>Hughey Avenue Retrofit</t>
  </si>
  <si>
    <t>USEPA</t>
  </si>
  <si>
    <t>Divert stormwater from Lake Concord basin to Lake Dot Alum Treatment before discharging into chain of lakes</t>
  </si>
  <si>
    <t>10/2010</t>
  </si>
  <si>
    <t>12/2010</t>
  </si>
  <si>
    <t>$500,000</t>
  </si>
  <si>
    <t>Remove nitrogen and phosphorus from Lake Concord basin and Howell Branch chain-of-lakes</t>
  </si>
  <si>
    <t>1, 13</t>
  </si>
  <si>
    <t>3 - Planned &amp; Funded</t>
  </si>
  <si>
    <t>BPJ from E. Livingston and H. Harper (Jan 2009); based off Runoff Volume x EMCs x assumed 50% reduc for TN and 90% reduc for TP --- Alum Treatment of Stormwater: The First Ten Years, Environmental Research and Design, 2002; Estimation of Stormwater Loading Rate Parameters for Central and South Florida, Environmental Research &amp; Design, June 25, 2002</t>
  </si>
  <si>
    <t>Plumosa Baffle Box - Portion of Redevelopment and Retrofit of City-owned property into an educational stormwater Park including installation of 2 2nd generation baffle boxes and an exfiltration trench, and other BMPs</t>
  </si>
  <si>
    <t>Exfiltration System - Portion of Redevelopment and Retrofit of City-owned property into an educational stormwater Park including installation of 2 2nd generation baffle boxes and an exfiltration trench, and other BMPs (1)</t>
  </si>
  <si>
    <t>Swale and Lakeshore Revegetation with Educational Boardwalk - Portion of Redevelopment and Retrofit of City-owned property into an educational stormwater Park including installation of 2 2nd generation baffle boxes and an exfiltration trench, and other BMPs (1)</t>
  </si>
  <si>
    <t>Baffle Box, Pervious Pavement, and Bioretention/Parking Lot - Portion of Redevelopment and Retrofit of City-owned property into an educational stormwater Park including installation of 2 2nd generation baffle boxes and an exfiltration trench, and other BMPs (1)</t>
  </si>
  <si>
    <t>Replace existing storm manholes with two 2nd generation Baffle Boxes for removal of pollutants (sediment and detritus) (4b)</t>
  </si>
  <si>
    <t>672 &amp; 676 San Pablo Avenue 2nd generation Baffle Boxes</t>
  </si>
  <si>
    <t>Madrid Drive at Desoto Drive 2nd generation Baffle Box</t>
  </si>
  <si>
    <t>Replace existing storm manholes with 2nd generation Baffle Boxes for removal of pollutants (sediment and detritus) (4d)</t>
  </si>
  <si>
    <t>Sonora Drive at Desoto Drive 2nd generation Baffle box</t>
  </si>
  <si>
    <t>Replace existing storm manholes with 2nd generation Baffle Boxes for removal of pollutants (sediment and detritus) (4a)</t>
  </si>
  <si>
    <t>Live Oaks Center 2nd generation Baffle Box</t>
  </si>
  <si>
    <t>360 South Lake Triplet Drive 2nd generation Baffle Box</t>
  </si>
  <si>
    <t>Lake Hodge Park 2nd generation Baffle Box</t>
  </si>
  <si>
    <t>161 South Lake Triplet Drive 2nd generation Baffle Box</t>
  </si>
  <si>
    <t>530 South Lake Triplet Drive 2nd generation Baffle Box</t>
  </si>
  <si>
    <t>808 Osceola Trail 2nd generation Baffle Box</t>
  </si>
  <si>
    <t>Secret Way at canal 2nd generation Baffle Box</t>
  </si>
  <si>
    <t>51 North Lake Triplet Drive 2nd generation Baffle Box</t>
  </si>
  <si>
    <t>South Lake Triplet 2nd generation Baffle Box</t>
  </si>
  <si>
    <t>Construct 2nd generation baffle box upstream of Lake Adair; Implement pollution prevention methods, including gravel bottom and check dams to settle out pollutants</t>
  </si>
  <si>
    <t>Trismen Dry 1st Generation Baffle Box</t>
  </si>
  <si>
    <t>% BMP Reduction</t>
  </si>
  <si>
    <t>FDEP/ CWP</t>
  </si>
  <si>
    <t>Public Education</t>
  </si>
  <si>
    <t>BMPs not in TMDL</t>
  </si>
  <si>
    <t>DOT/ Winter Park</t>
  </si>
  <si>
    <t>Master Stormwater Pond for Downtown Area, pond is 3.5 acres, site is 16.3 acres,</t>
  </si>
  <si>
    <t>Infiltration trench use off-line retention pollutant removal numbers</t>
  </si>
  <si>
    <t>Dry Pond - retrofit for existing park - previously no treatment permit number 112586</t>
  </si>
  <si>
    <t>Grant applications submitted to: US EPA Section 319 Nonpoint Source Management Program + SJRWMD Cost-Share Program;   Maintenance Frequency = 1-2 times/month</t>
  </si>
  <si>
    <t>SJRWMD ($1,660,000)  Seminole County ($452,336)</t>
  </si>
  <si>
    <t>SJRWMD ($2,923,424) Seminole County ($811,950)</t>
  </si>
  <si>
    <t>3=Planned &amp; Funded, (Partially Funded 4/1/09</t>
  </si>
  <si>
    <t>Courtland Alum Injection treatment</t>
  </si>
  <si>
    <t>Partnership/ wet detention/ Windsong</t>
  </si>
  <si>
    <t>Moss/ Venetian Dry Capture 1st Generation Baffle box</t>
  </si>
  <si>
    <t>Alum Injection Treatment/ Rollins</t>
  </si>
  <si>
    <t>Part of education credit</t>
  </si>
  <si>
    <t>N/A - part of education credit</t>
  </si>
  <si>
    <t>varies</t>
  </si>
  <si>
    <t>20 or 64</t>
  </si>
  <si>
    <t>Completed</t>
  </si>
  <si>
    <t>Retrofit Screening devices (two baffle boxes) to existing MSSW</t>
  </si>
  <si>
    <t>Stormwater capture and screening system (baffle box)</t>
  </si>
  <si>
    <t>Elizabeth Drive baffle box</t>
  </si>
  <si>
    <t>Baffle box</t>
  </si>
  <si>
    <t>Education Efforts</t>
  </si>
  <si>
    <t>Nutrient related education efforts</t>
  </si>
  <si>
    <t>Wet retention pond</t>
  </si>
  <si>
    <t>S-4</t>
  </si>
  <si>
    <t>Regional Project</t>
  </si>
  <si>
    <t>Participate in a regional project in Seminole County</t>
  </si>
  <si>
    <t>25, 64, and 84</t>
  </si>
  <si>
    <t>5 and 64</t>
  </si>
  <si>
    <t>90 and 96</t>
  </si>
  <si>
    <t>18 and 69</t>
  </si>
  <si>
    <t>64 and 84</t>
  </si>
  <si>
    <t>4, 5, and 7</t>
  </si>
  <si>
    <t>Entire city</t>
  </si>
  <si>
    <t>Weekly street sweeping</t>
  </si>
  <si>
    <t>Remove sediment and detritus stormwater inputs to basin</t>
  </si>
  <si>
    <t>Educate public about nutrient management</t>
  </si>
  <si>
    <t>FDOT -4</t>
  </si>
  <si>
    <t>FDOT -5</t>
  </si>
  <si>
    <t>Monthly street sweeping</t>
  </si>
  <si>
    <t>Pamphlets/presentations, website, illicit discharge program</t>
  </si>
  <si>
    <t>Quarterly street sweeping</t>
  </si>
  <si>
    <t>FYN, pamphlets, presentations, website, illicit discharge program</t>
  </si>
  <si>
    <t>OC-3</t>
  </si>
  <si>
    <t>OC-4</t>
  </si>
  <si>
    <t>Weekly and monthly street sweeping</t>
  </si>
  <si>
    <t>FYN, ordinances, PSAs, pamphlets, presentations, website, illicit discharge program</t>
  </si>
  <si>
    <t>3 and 5</t>
  </si>
  <si>
    <t xml:space="preserve">Street Sweeping </t>
  </si>
  <si>
    <t>FYN, illicit discharge program</t>
  </si>
  <si>
    <t xml:space="preserve">Ongoing </t>
  </si>
  <si>
    <t>SC-8</t>
  </si>
  <si>
    <t>SC-9</t>
  </si>
  <si>
    <t>Monthly and quarterly street sweeping</t>
  </si>
  <si>
    <t>2 and 3</t>
  </si>
  <si>
    <t>Alexander Place Alum Injection treatment with baffle box</t>
  </si>
  <si>
    <t>Street sweeping two times per month</t>
  </si>
  <si>
    <t>A-1</t>
  </si>
  <si>
    <t>A-2</t>
  </si>
  <si>
    <t>Altamonte Springs</t>
  </si>
  <si>
    <t>A-3</t>
  </si>
  <si>
    <t>FYN, PSAs, pamphlets, presentations, website, illicit discharge program</t>
  </si>
  <si>
    <t>BMPs included in the TMDL</t>
  </si>
  <si>
    <t>E-1</t>
  </si>
  <si>
    <t>E-2</t>
  </si>
  <si>
    <t>Eatonville</t>
  </si>
  <si>
    <t>T-1</t>
  </si>
  <si>
    <t>T-2</t>
  </si>
  <si>
    <t>T-3</t>
  </si>
  <si>
    <t>TMDL BMPs</t>
  </si>
  <si>
    <t>Turnpike</t>
  </si>
  <si>
    <t>Presentations, illicit discharge program</t>
  </si>
  <si>
    <t>C-29</t>
  </si>
  <si>
    <t>Existing BMPs</t>
  </si>
  <si>
    <t>BMPs that were in place at the time of the TMDL</t>
  </si>
  <si>
    <t>FDOT -6</t>
  </si>
  <si>
    <t>OC-5</t>
  </si>
  <si>
    <t>S-5</t>
  </si>
  <si>
    <t>BMPs from the TMDL</t>
  </si>
  <si>
    <t>SC-10</t>
  </si>
  <si>
    <t>WS-8</t>
  </si>
  <si>
    <t>Design</t>
  </si>
  <si>
    <t>FDOT -7</t>
  </si>
  <si>
    <t>Construction</t>
  </si>
  <si>
    <t>OOCEA-1</t>
  </si>
  <si>
    <t>OOCEA</t>
  </si>
  <si>
    <t>Stormwater Utility (construction), Community Redevelopment Agency (design)</t>
  </si>
  <si>
    <t>Dry Detention - Portion of Redevelopment and Retrofit of City-owned property into an educational stormwater Park including installation of 2 2nd generation baffle boxes and an exfiltration trench, and other BMPs (1)</t>
  </si>
  <si>
    <t>Carriage Hill Unit 4 2nd generation Baffle Boxes at the three outfalls north of
Violet Dell, Tulip Trail and Lowndes Square Queens Mirror.</t>
  </si>
  <si>
    <t>FYN, landscape and irrigation ordinances, PSAS, pamphlets/presentations, website, illicit discharge program</t>
  </si>
  <si>
    <t>14=Other non-structural project</t>
  </si>
  <si>
    <t>Landscaping ordinance, PSAs, presentations/ pamphlets, website, illicit discharge program</t>
  </si>
  <si>
    <t>10=Education Project; 14=Other non-structural project</t>
  </si>
  <si>
    <t>BMP Efficiency Values for the Lake Jesup BMAP (7/22/08)/ E. Livingston - BPJ/data    +   Spring Lake Hydrologic/Nutrient Budget and Management Plan, Harper and Baker, January 2008</t>
  </si>
  <si>
    <t>FYN, landscape and fertilizer ordinances, pamphlets, presentations, website, illicit discharge program</t>
  </si>
  <si>
    <t>Maximize available public education credits through Code updates, fertilizer ordinance, FYN, etc.</t>
  </si>
  <si>
    <t>Sewering projects to remove septic tanks</t>
  </si>
  <si>
    <t>Sewering projects to remove tanks within 75 ft of surface waters (remove 20 septic tanks)</t>
  </si>
  <si>
    <t>2013</t>
  </si>
  <si>
    <t xml:space="preserve">Educational Component </t>
  </si>
  <si>
    <t>Entity</t>
  </si>
  <si>
    <t xml:space="preserve">2009-2014 Required Reduction </t>
  </si>
  <si>
    <t>Project Reductions</t>
  </si>
  <si>
    <t>Credit/ (Deficit)</t>
  </si>
  <si>
    <t>DOT District 5</t>
  </si>
  <si>
    <t>Lake Mary</t>
  </si>
  <si>
    <t>Longwood</t>
  </si>
  <si>
    <t xml:space="preserve">Sanford </t>
  </si>
  <si>
    <t>Turnpike Authority</t>
  </si>
  <si>
    <t>Winter Park</t>
  </si>
  <si>
    <t>LM-5</t>
  </si>
  <si>
    <t>Participate in a regional project</t>
  </si>
  <si>
    <t>2014</t>
  </si>
  <si>
    <t>Planned</t>
  </si>
  <si>
    <t>Regional project</t>
  </si>
  <si>
    <t>SR 46 over Lake Jesup</t>
  </si>
  <si>
    <t>FM: 240163-1 SR 46</t>
  </si>
  <si>
    <t>OC-6</t>
  </si>
  <si>
    <t>Lake Sue Inlet Baskets</t>
  </si>
  <si>
    <t>Lake Sue inlet baskets</t>
  </si>
  <si>
    <t>Eliminating 106 septic tanks, 18 within 75 feet of surface water, some of them were failing.</t>
  </si>
  <si>
    <t>Seminole County/ Casselberry</t>
  </si>
  <si>
    <t>Laurel Road Dry Retention Pond</t>
  </si>
  <si>
    <t>On Line Dry retention Pond</t>
  </si>
  <si>
    <t>Stormwater Utility / 319 Grant</t>
  </si>
  <si>
    <t>9th Grade Center Pond Wet Detention</t>
  </si>
  <si>
    <t>40-095-27358-1</t>
  </si>
  <si>
    <t>Wet Detention Pond Retrofit</t>
  </si>
  <si>
    <t>Pre 1995</t>
  </si>
  <si>
    <t>Retrofit treatment of a previously untreated Residential subbasin</t>
  </si>
  <si>
    <t>Lake Island Park</t>
  </si>
  <si>
    <t>4-095-46221-1</t>
  </si>
  <si>
    <t>Created treatment volume in Lake Mednsen, construct control structures for wet detention treatment</t>
  </si>
  <si>
    <t>Wasteland converted to Park and Open Space with Improved Stormwater Treatment of the contributing Basin runoff</t>
  </si>
  <si>
    <t>WP-35</t>
  </si>
  <si>
    <t>WP-36</t>
  </si>
  <si>
    <t>WP-37</t>
  </si>
</sst>
</file>

<file path=xl/styles.xml><?xml version="1.0" encoding="utf-8"?>
<styleSheet xmlns="http://schemas.openxmlformats.org/spreadsheetml/2006/main">
  <numFmts count="6">
    <numFmt numFmtId="6" formatCode="&quot;$&quot;#,##0_);[Red]\(&quot;$&quot;#,##0\)"/>
    <numFmt numFmtId="164" formatCode="&quot;$&quot;#,##0"/>
    <numFmt numFmtId="165" formatCode="0.0"/>
    <numFmt numFmtId="166" formatCode="[$-409]mmm\-yy;@"/>
    <numFmt numFmtId="167" formatCode="mm/yyyy"/>
    <numFmt numFmtId="168" formatCode="0.0_);\(0.0\)"/>
  </numFmts>
  <fonts count="14">
    <font>
      <sz val="11"/>
      <color theme="1"/>
      <name val="Calibri"/>
      <family val="2"/>
      <scheme val="minor"/>
    </font>
    <font>
      <sz val="10"/>
      <name val="Arial"/>
      <family val="2"/>
    </font>
    <font>
      <u/>
      <sz val="10"/>
      <color indexed="12"/>
      <name val="Arial"/>
      <family val="2"/>
    </font>
    <font>
      <sz val="8"/>
      <color indexed="8"/>
      <name val="Arial"/>
      <family val="2"/>
    </font>
    <font>
      <sz val="8"/>
      <name val="Arial"/>
      <family val="2"/>
    </font>
    <font>
      <b/>
      <sz val="10"/>
      <name val="Arial"/>
      <family val="2"/>
    </font>
    <font>
      <sz val="10"/>
      <name val="Arial"/>
      <family val="2"/>
    </font>
    <font>
      <b/>
      <sz val="10"/>
      <color indexed="8"/>
      <name val="Arial"/>
      <family val="2"/>
    </font>
    <font>
      <sz val="10"/>
      <color indexed="8"/>
      <name val="Arial"/>
      <family val="2"/>
    </font>
    <font>
      <sz val="10"/>
      <color theme="1"/>
      <name val="Arial"/>
      <family val="2"/>
    </font>
    <font>
      <b/>
      <sz val="8"/>
      <color indexed="81"/>
      <name val="Tahoma"/>
      <family val="2"/>
    </font>
    <font>
      <sz val="8"/>
      <color indexed="81"/>
      <name val="Tahoma"/>
      <family val="2"/>
    </font>
    <font>
      <sz val="8"/>
      <color indexed="8"/>
      <name val="Arial"/>
      <family val="2"/>
    </font>
    <font>
      <b/>
      <sz val="10"/>
      <color theme="1"/>
      <name val="Arial"/>
      <family val="2"/>
    </font>
  </fonts>
  <fills count="4">
    <fill>
      <patternFill patternType="none"/>
    </fill>
    <fill>
      <patternFill patternType="gray125"/>
    </fill>
    <fill>
      <patternFill patternType="solid">
        <fgColor indexed="43"/>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1" fillId="0" borderId="0"/>
    <xf numFmtId="0" fontId="2" fillId="0" borderId="0" applyNumberFormat="0" applyFill="0" applyBorder="0" applyAlignment="0" applyProtection="0">
      <alignment vertical="top"/>
      <protection locked="0"/>
    </xf>
    <xf numFmtId="0" fontId="8" fillId="0" borderId="0"/>
    <xf numFmtId="0" fontId="1" fillId="0" borderId="0"/>
  </cellStyleXfs>
  <cellXfs count="192">
    <xf numFmtId="0" fontId="0" fillId="0" borderId="0" xfId="0"/>
    <xf numFmtId="0" fontId="5" fillId="2" borderId="1" xfId="1" applyFont="1" applyFill="1" applyBorder="1" applyAlignment="1">
      <alignment horizontal="center" wrapText="1"/>
    </xf>
    <xf numFmtId="0" fontId="8" fillId="0" borderId="1" xfId="1" applyFont="1" applyFill="1" applyBorder="1" applyAlignment="1">
      <alignment horizontal="center" wrapText="1"/>
    </xf>
    <xf numFmtId="49" fontId="8" fillId="0" borderId="1" xfId="1" applyNumberFormat="1" applyFont="1" applyFill="1" applyBorder="1" applyAlignment="1">
      <alignment horizontal="center" wrapText="1"/>
    </xf>
    <xf numFmtId="0" fontId="8" fillId="0" borderId="0" xfId="1" applyFont="1" applyFill="1" applyBorder="1" applyAlignment="1">
      <alignment horizontal="center" wrapText="1"/>
    </xf>
    <xf numFmtId="49" fontId="8" fillId="0" borderId="0" xfId="1" applyNumberFormat="1" applyFont="1" applyFill="1" applyBorder="1" applyAlignment="1">
      <alignment horizontal="center" wrapText="1"/>
    </xf>
    <xf numFmtId="0" fontId="9" fillId="0" borderId="0" xfId="0" applyFont="1"/>
    <xf numFmtId="0" fontId="7" fillId="2" borderId="1" xfId="1" applyFont="1" applyFill="1" applyBorder="1" applyAlignment="1">
      <alignment horizontal="center" wrapText="1"/>
    </xf>
    <xf numFmtId="49" fontId="5" fillId="2" borderId="1" xfId="1" applyNumberFormat="1" applyFont="1" applyFill="1" applyBorder="1" applyAlignment="1">
      <alignment horizontal="center" wrapText="1"/>
    </xf>
    <xf numFmtId="0" fontId="6" fillId="0" borderId="0" xfId="1" applyFont="1" applyAlignment="1">
      <alignment horizontal="center"/>
    </xf>
    <xf numFmtId="0" fontId="9" fillId="0" borderId="0" xfId="0" applyFont="1" applyAlignment="1">
      <alignment horizontal="center"/>
    </xf>
    <xf numFmtId="0" fontId="5" fillId="2" borderId="2" xfId="0" applyFont="1" applyFill="1" applyBorder="1" applyAlignment="1">
      <alignment horizontal="center" wrapText="1"/>
    </xf>
    <xf numFmtId="0" fontId="7" fillId="2" borderId="2" xfId="0" applyFont="1" applyFill="1" applyBorder="1" applyAlignment="1">
      <alignment horizontal="center" wrapText="1"/>
    </xf>
    <xf numFmtId="49" fontId="5" fillId="2" borderId="2" xfId="0" applyNumberFormat="1" applyFont="1" applyFill="1" applyBorder="1" applyAlignment="1">
      <alignment horizontal="center" wrapText="1"/>
    </xf>
    <xf numFmtId="0" fontId="0" fillId="2" borderId="0" xfId="0" applyFill="1" applyBorder="1" applyAlignment="1">
      <alignment wrapText="1"/>
    </xf>
    <xf numFmtId="0" fontId="0" fillId="0" borderId="0" xfId="0" applyBorder="1"/>
    <xf numFmtId="0" fontId="4" fillId="0" borderId="0" xfId="0" applyFont="1" applyBorder="1"/>
    <xf numFmtId="0" fontId="3" fillId="0" borderId="0" xfId="0" applyFont="1" applyFill="1" applyBorder="1" applyAlignment="1">
      <alignment wrapText="1"/>
    </xf>
    <xf numFmtId="49" fontId="3" fillId="0" borderId="0" xfId="0" applyNumberFormat="1" applyFont="1" applyFill="1" applyBorder="1" applyAlignment="1">
      <alignment horizontal="center" wrapText="1"/>
    </xf>
    <xf numFmtId="0" fontId="3" fillId="0" borderId="0" xfId="0" applyFont="1" applyFill="1" applyBorder="1" applyAlignment="1">
      <alignment horizontal="center" wrapText="1"/>
    </xf>
    <xf numFmtId="49" fontId="4" fillId="0" borderId="0" xfId="0" applyNumberFormat="1" applyFont="1" applyFill="1" applyBorder="1" applyAlignment="1">
      <alignment horizontal="center"/>
    </xf>
    <xf numFmtId="0" fontId="5" fillId="2" borderId="1" xfId="0" applyFont="1" applyFill="1" applyBorder="1" applyAlignment="1">
      <alignment horizontal="center" wrapText="1"/>
    </xf>
    <xf numFmtId="0" fontId="8" fillId="0" borderId="1" xfId="0" applyFont="1" applyFill="1" applyBorder="1" applyAlignment="1">
      <alignment horizontal="center" wrapText="1"/>
    </xf>
    <xf numFmtId="49" fontId="8" fillId="0" borderId="1" xfId="0" applyNumberFormat="1" applyFont="1" applyFill="1" applyBorder="1" applyAlignment="1">
      <alignment horizontal="center" wrapText="1"/>
    </xf>
    <xf numFmtId="6" fontId="8" fillId="0" borderId="1" xfId="0" applyNumberFormat="1" applyFont="1" applyFill="1" applyBorder="1" applyAlignment="1">
      <alignment horizontal="center" wrapText="1"/>
    </xf>
    <xf numFmtId="0" fontId="6" fillId="0" borderId="1" xfId="0" applyFont="1" applyBorder="1" applyAlignment="1">
      <alignment horizontal="center"/>
    </xf>
    <xf numFmtId="0" fontId="6" fillId="0" borderId="1" xfId="0" applyFont="1" applyBorder="1"/>
    <xf numFmtId="0" fontId="6" fillId="0" borderId="1" xfId="0" applyFont="1" applyBorder="1" applyAlignment="1">
      <alignment horizontal="center" wrapText="1"/>
    </xf>
    <xf numFmtId="0" fontId="8" fillId="0" borderId="1" xfId="0" applyFont="1" applyFill="1" applyBorder="1" applyAlignment="1">
      <alignment wrapText="1"/>
    </xf>
    <xf numFmtId="0" fontId="6" fillId="0" borderId="0" xfId="0" applyFont="1" applyBorder="1" applyAlignment="1">
      <alignment horizontal="center"/>
    </xf>
    <xf numFmtId="0" fontId="6" fillId="0" borderId="0" xfId="0" applyFont="1" applyBorder="1"/>
    <xf numFmtId="0" fontId="8" fillId="0" borderId="0" xfId="0" applyFont="1" applyFill="1" applyBorder="1" applyAlignment="1">
      <alignment wrapText="1"/>
    </xf>
    <xf numFmtId="49" fontId="8" fillId="0" borderId="0" xfId="0" applyNumberFormat="1" applyFont="1" applyFill="1" applyBorder="1" applyAlignment="1">
      <alignment horizontal="center" wrapText="1"/>
    </xf>
    <xf numFmtId="0" fontId="8" fillId="0" borderId="0" xfId="0" applyFont="1" applyFill="1" applyBorder="1" applyAlignment="1">
      <alignment horizontal="center" wrapText="1"/>
    </xf>
    <xf numFmtId="0" fontId="8" fillId="0" borderId="0" xfId="0" applyFont="1" applyFill="1" applyBorder="1" applyAlignment="1"/>
    <xf numFmtId="0" fontId="6" fillId="0" borderId="0" xfId="0" applyFont="1" applyFill="1" applyBorder="1" applyAlignment="1"/>
    <xf numFmtId="0" fontId="6" fillId="0" borderId="0" xfId="0" applyFont="1" applyFill="1" applyBorder="1"/>
    <xf numFmtId="0" fontId="6" fillId="0" borderId="0" xfId="0" applyFont="1" applyBorder="1" applyAlignment="1"/>
    <xf numFmtId="0" fontId="6" fillId="0" borderId="0" xfId="0" applyFont="1" applyFill="1" applyBorder="1" applyAlignment="1">
      <alignment horizontal="center" wrapText="1"/>
    </xf>
    <xf numFmtId="49" fontId="6" fillId="0" borderId="0" xfId="0" applyNumberFormat="1" applyFont="1" applyFill="1" applyBorder="1" applyAlignment="1">
      <alignment horizontal="center"/>
    </xf>
    <xf numFmtId="0" fontId="9" fillId="2" borderId="0" xfId="0" applyFont="1" applyFill="1" applyBorder="1" applyAlignment="1">
      <alignment wrapText="1"/>
    </xf>
    <xf numFmtId="0" fontId="9" fillId="0" borderId="0" xfId="0" applyFont="1" applyBorder="1"/>
    <xf numFmtId="0" fontId="6" fillId="0" borderId="0" xfId="0" applyFont="1" applyFill="1" applyBorder="1" applyAlignment="1">
      <alignment horizontal="center"/>
    </xf>
    <xf numFmtId="164" fontId="6" fillId="0" borderId="0" xfId="0" applyNumberFormat="1" applyFont="1" applyFill="1" applyBorder="1" applyAlignment="1">
      <alignment horizontal="center"/>
    </xf>
    <xf numFmtId="0" fontId="9" fillId="0" borderId="0" xfId="0" applyFont="1" applyFill="1" applyBorder="1" applyAlignment="1">
      <alignment wrapText="1"/>
    </xf>
    <xf numFmtId="0" fontId="9" fillId="0" borderId="0" xfId="0" applyFont="1" applyFill="1" applyBorder="1"/>
    <xf numFmtId="0" fontId="9" fillId="0" borderId="0" xfId="0" applyFont="1" applyBorder="1" applyAlignment="1">
      <alignment wrapText="1"/>
    </xf>
    <xf numFmtId="0" fontId="5" fillId="2" borderId="1" xfId="0" applyFont="1" applyFill="1" applyBorder="1" applyAlignment="1">
      <alignment horizontal="center" wrapText="1"/>
    </xf>
    <xf numFmtId="0" fontId="7" fillId="2" borderId="1" xfId="0" applyFont="1" applyFill="1" applyBorder="1" applyAlignment="1">
      <alignment horizontal="center" wrapText="1"/>
    </xf>
    <xf numFmtId="49" fontId="5" fillId="2" borderId="1" xfId="0" applyNumberFormat="1" applyFont="1" applyFill="1" applyBorder="1" applyAlignment="1">
      <alignment horizontal="center" wrapText="1"/>
    </xf>
    <xf numFmtId="164" fontId="5" fillId="2" borderId="1" xfId="0" applyNumberFormat="1" applyFont="1" applyFill="1" applyBorder="1" applyAlignment="1">
      <alignment horizontal="center" wrapText="1"/>
    </xf>
    <xf numFmtId="0" fontId="9" fillId="0" borderId="1" xfId="0" applyFont="1" applyFill="1" applyBorder="1"/>
    <xf numFmtId="0" fontId="9" fillId="0" borderId="1" xfId="0" quotePrefix="1" applyFont="1" applyFill="1" applyBorder="1"/>
    <xf numFmtId="0" fontId="6" fillId="0" borderId="1" xfId="0" applyFont="1" applyFill="1" applyBorder="1" applyAlignment="1">
      <alignment horizontal="center"/>
    </xf>
    <xf numFmtId="164" fontId="8" fillId="0" borderId="1" xfId="0" applyNumberFormat="1" applyFont="1" applyFill="1" applyBorder="1" applyAlignment="1">
      <alignment horizontal="center" wrapText="1"/>
    </xf>
    <xf numFmtId="49" fontId="6" fillId="0" borderId="1" xfId="0" applyNumberFormat="1" applyFont="1" applyFill="1" applyBorder="1" applyAlignment="1">
      <alignment horizontal="center" wrapText="1"/>
    </xf>
    <xf numFmtId="0" fontId="6" fillId="0" borderId="1" xfId="0" applyFont="1" applyFill="1" applyBorder="1"/>
    <xf numFmtId="0" fontId="6" fillId="0" borderId="1" xfId="0" applyFont="1" applyFill="1" applyBorder="1" applyAlignment="1">
      <alignment wrapText="1"/>
    </xf>
    <xf numFmtId="165" fontId="6" fillId="0" borderId="1" xfId="0" applyNumberFormat="1" applyFont="1" applyFill="1" applyBorder="1" applyAlignment="1">
      <alignment horizontal="center"/>
    </xf>
    <xf numFmtId="165" fontId="9" fillId="0" borderId="1" xfId="0" applyNumberFormat="1" applyFont="1" applyFill="1" applyBorder="1" applyAlignment="1">
      <alignment horizontal="center"/>
    </xf>
    <xf numFmtId="1" fontId="9" fillId="0" borderId="1" xfId="0" applyNumberFormat="1" applyFont="1" applyFill="1" applyBorder="1" applyAlignment="1">
      <alignment horizontal="center" wrapText="1"/>
    </xf>
    <xf numFmtId="0" fontId="6" fillId="0" borderId="1" xfId="0" applyFont="1" applyFill="1" applyBorder="1" applyAlignment="1">
      <alignment horizontal="center" wrapText="1"/>
    </xf>
    <xf numFmtId="1" fontId="6" fillId="0" borderId="1" xfId="0" applyNumberFormat="1" applyFont="1" applyFill="1" applyBorder="1" applyAlignment="1">
      <alignment wrapText="1"/>
    </xf>
    <xf numFmtId="0" fontId="9" fillId="0" borderId="1" xfId="0" applyFont="1" applyFill="1" applyBorder="1" applyAlignment="1">
      <alignment horizontal="center" wrapText="1"/>
    </xf>
    <xf numFmtId="165" fontId="8" fillId="0" borderId="1" xfId="0" applyNumberFormat="1" applyFont="1" applyFill="1" applyBorder="1" applyAlignment="1">
      <alignment horizontal="center" wrapText="1"/>
    </xf>
    <xf numFmtId="17" fontId="8" fillId="0" borderId="1" xfId="0" applyNumberFormat="1" applyFont="1" applyFill="1" applyBorder="1" applyAlignment="1">
      <alignment horizontal="center" wrapText="1"/>
    </xf>
    <xf numFmtId="38" fontId="6" fillId="0" borderId="1" xfId="0" applyNumberFormat="1" applyFont="1" applyFill="1" applyBorder="1" applyAlignment="1">
      <alignment horizontal="center"/>
    </xf>
    <xf numFmtId="0" fontId="9" fillId="0" borderId="0" xfId="0" applyFont="1" applyFill="1" applyBorder="1" applyAlignment="1">
      <alignment horizontal="center"/>
    </xf>
    <xf numFmtId="0" fontId="9" fillId="0" borderId="0" xfId="0" applyFont="1" applyBorder="1" applyAlignment="1">
      <alignment horizontal="center"/>
    </xf>
    <xf numFmtId="166" fontId="8" fillId="0" borderId="1" xfId="0" applyNumberFormat="1" applyFont="1" applyFill="1" applyBorder="1" applyAlignment="1">
      <alignment horizontal="center" wrapText="1"/>
    </xf>
    <xf numFmtId="0" fontId="5" fillId="2" borderId="1" xfId="0" applyFont="1" applyFill="1" applyBorder="1" applyAlignment="1">
      <alignment horizontal="center" wrapText="1"/>
    </xf>
    <xf numFmtId="0" fontId="12" fillId="0" borderId="0" xfId="0" applyFont="1" applyFill="1" applyBorder="1" applyAlignment="1">
      <alignment horizontal="center" wrapText="1"/>
    </xf>
    <xf numFmtId="0" fontId="4" fillId="0" borderId="0" xfId="0" applyFont="1" applyBorder="1" applyAlignment="1">
      <alignment horizontal="center" wrapText="1"/>
    </xf>
    <xf numFmtId="49" fontId="4" fillId="0" borderId="0" xfId="0" applyNumberFormat="1" applyFont="1" applyFill="1" applyBorder="1" applyAlignment="1">
      <alignment horizontal="center" wrapText="1"/>
    </xf>
    <xf numFmtId="0" fontId="0" fillId="2" borderId="0" xfId="0" applyFill="1" applyBorder="1" applyAlignment="1">
      <alignment horizontal="center" wrapText="1"/>
    </xf>
    <xf numFmtId="0" fontId="0" fillId="0" borderId="0" xfId="0" applyBorder="1" applyAlignment="1">
      <alignment horizontal="center" wrapText="1"/>
    </xf>
    <xf numFmtId="49" fontId="6" fillId="0" borderId="1" xfId="0" applyNumberFormat="1" applyFont="1" applyFill="1" applyBorder="1" applyAlignment="1">
      <alignment horizontal="center"/>
    </xf>
    <xf numFmtId="0" fontId="9" fillId="0" borderId="1" xfId="0" applyFont="1" applyBorder="1"/>
    <xf numFmtId="164" fontId="9" fillId="0" borderId="0" xfId="0" applyNumberFormat="1" applyFont="1" applyBorder="1" applyAlignment="1">
      <alignment horizontal="center"/>
    </xf>
    <xf numFmtId="167" fontId="8" fillId="0" borderId="1" xfId="0" applyNumberFormat="1" applyFont="1" applyFill="1" applyBorder="1" applyAlignment="1">
      <alignment horizontal="center" wrapText="1"/>
    </xf>
    <xf numFmtId="0" fontId="9" fillId="0" borderId="0" xfId="0" applyFont="1" applyAlignment="1">
      <alignment horizontal="center" wrapText="1"/>
    </xf>
    <xf numFmtId="0" fontId="6" fillId="0" borderId="0" xfId="0" applyFont="1" applyBorder="1" applyAlignment="1">
      <alignment horizontal="center" wrapText="1"/>
    </xf>
    <xf numFmtId="0" fontId="5" fillId="2" borderId="1" xfId="0" applyFont="1" applyFill="1" applyBorder="1" applyAlignment="1">
      <alignment horizontal="center" wrapText="1"/>
    </xf>
    <xf numFmtId="0" fontId="9" fillId="0" borderId="1" xfId="0" applyFont="1" applyBorder="1" applyAlignment="1">
      <alignment wrapText="1"/>
    </xf>
    <xf numFmtId="165" fontId="7" fillId="2" borderId="1" xfId="0" applyNumberFormat="1" applyFont="1" applyFill="1" applyBorder="1" applyAlignment="1">
      <alignment horizontal="center" wrapText="1"/>
    </xf>
    <xf numFmtId="165" fontId="9" fillId="0" borderId="0" xfId="0" applyNumberFormat="1" applyFont="1" applyAlignment="1">
      <alignment horizontal="center" wrapText="1"/>
    </xf>
    <xf numFmtId="0" fontId="8" fillId="0" borderId="1" xfId="3" applyFont="1" applyFill="1" applyBorder="1" applyAlignment="1">
      <alignment wrapText="1"/>
    </xf>
    <xf numFmtId="165" fontId="8" fillId="0" borderId="1" xfId="3" applyNumberFormat="1" applyFont="1" applyFill="1" applyBorder="1" applyAlignment="1">
      <alignment horizontal="center"/>
    </xf>
    <xf numFmtId="165" fontId="9" fillId="0" borderId="0" xfId="0" applyNumberFormat="1" applyFont="1"/>
    <xf numFmtId="165" fontId="6" fillId="0" borderId="1" xfId="0" applyNumberFormat="1" applyFont="1" applyFill="1" applyBorder="1" applyAlignment="1">
      <alignment horizontal="center" wrapText="1"/>
    </xf>
    <xf numFmtId="0" fontId="5" fillId="2" borderId="1" xfId="0" applyFont="1" applyFill="1" applyBorder="1" applyAlignment="1">
      <alignment horizontal="center" wrapText="1"/>
    </xf>
    <xf numFmtId="0" fontId="5" fillId="2" borderId="1" xfId="0" applyFont="1" applyFill="1" applyBorder="1" applyAlignment="1">
      <alignment horizontal="center" wrapText="1"/>
    </xf>
    <xf numFmtId="0" fontId="1" fillId="0" borderId="1" xfId="0" applyFont="1" applyBorder="1" applyAlignment="1">
      <alignment wrapText="1"/>
    </xf>
    <xf numFmtId="0" fontId="1" fillId="0" borderId="1" xfId="0" applyFont="1" applyBorder="1" applyAlignment="1">
      <alignment horizontal="center" wrapText="1"/>
    </xf>
    <xf numFmtId="49" fontId="1" fillId="0" borderId="1" xfId="0" applyNumberFormat="1" applyFont="1" applyBorder="1" applyAlignment="1">
      <alignment horizontal="center" wrapText="1"/>
    </xf>
    <xf numFmtId="164" fontId="1" fillId="0" borderId="1" xfId="0" applyNumberFormat="1" applyFont="1" applyBorder="1" applyAlignment="1">
      <alignment horizontal="center" wrapText="1"/>
    </xf>
    <xf numFmtId="0" fontId="1" fillId="0" borderId="1" xfId="0" applyFont="1" applyFill="1" applyBorder="1" applyAlignment="1">
      <alignment horizontal="center" wrapText="1"/>
    </xf>
    <xf numFmtId="0" fontId="1" fillId="0" borderId="1" xfId="1" applyFont="1" applyFill="1" applyBorder="1" applyAlignment="1">
      <alignment horizontal="center" wrapText="1"/>
    </xf>
    <xf numFmtId="0" fontId="1" fillId="0" borderId="1" xfId="0" applyFont="1" applyFill="1" applyBorder="1"/>
    <xf numFmtId="0" fontId="1" fillId="0" borderId="1" xfId="1" applyFont="1" applyFill="1" applyBorder="1" applyAlignment="1">
      <alignment horizontal="center"/>
    </xf>
    <xf numFmtId="0" fontId="1" fillId="0" borderId="1" xfId="1" applyNumberFormat="1" applyFont="1" applyFill="1" applyBorder="1" applyAlignment="1">
      <alignment horizontal="center" wrapText="1"/>
    </xf>
    <xf numFmtId="0" fontId="5" fillId="2" borderId="1" xfId="1" applyFont="1" applyFill="1" applyBorder="1" applyAlignment="1">
      <alignment horizontal="center" wrapText="1"/>
    </xf>
    <xf numFmtId="0" fontId="6" fillId="0" borderId="1" xfId="1" applyFont="1" applyFill="1" applyBorder="1" applyAlignment="1">
      <alignment horizontal="center"/>
    </xf>
    <xf numFmtId="17" fontId="6" fillId="0" borderId="1" xfId="0" applyNumberFormat="1" applyFont="1" applyFill="1" applyBorder="1" applyAlignment="1">
      <alignment horizontal="center"/>
    </xf>
    <xf numFmtId="2" fontId="6" fillId="0" borderId="1" xfId="0" applyNumberFormat="1" applyFont="1" applyFill="1" applyBorder="1" applyAlignment="1">
      <alignment horizontal="center"/>
    </xf>
    <xf numFmtId="0" fontId="5" fillId="2" borderId="1" xfId="0" applyFont="1" applyFill="1" applyBorder="1" applyAlignment="1">
      <alignment horizontal="center" wrapText="1"/>
    </xf>
    <xf numFmtId="0" fontId="8" fillId="0" borderId="0" xfId="0" applyFont="1" applyFill="1" applyBorder="1" applyAlignment="1">
      <alignment wrapText="1"/>
    </xf>
    <xf numFmtId="0" fontId="6" fillId="0" borderId="1" xfId="1" applyFont="1" applyFill="1" applyBorder="1" applyAlignment="1">
      <alignment horizontal="center" wrapText="1"/>
    </xf>
    <xf numFmtId="0" fontId="9" fillId="0" borderId="0" xfId="0" applyFont="1" applyFill="1" applyAlignment="1">
      <alignment horizontal="center" wrapText="1"/>
    </xf>
    <xf numFmtId="0" fontId="6" fillId="0" borderId="0" xfId="1" applyFont="1" applyFill="1" applyAlignment="1">
      <alignment horizontal="center"/>
    </xf>
    <xf numFmtId="0" fontId="9" fillId="0" borderId="0" xfId="0" applyFont="1" applyFill="1" applyAlignment="1">
      <alignment horizontal="center"/>
    </xf>
    <xf numFmtId="0" fontId="9" fillId="0" borderId="1" xfId="0" applyFont="1" applyFill="1" applyBorder="1" applyAlignment="1">
      <alignment horizontal="center"/>
    </xf>
    <xf numFmtId="0" fontId="8" fillId="0" borderId="1" xfId="0" applyFont="1" applyFill="1" applyBorder="1" applyAlignment="1">
      <alignment horizontal="left" wrapText="1"/>
    </xf>
    <xf numFmtId="6" fontId="6" fillId="0" borderId="1" xfId="0" applyNumberFormat="1" applyFont="1" applyFill="1" applyBorder="1" applyAlignment="1">
      <alignment horizontal="center" wrapText="1"/>
    </xf>
    <xf numFmtId="0" fontId="6" fillId="0" borderId="0" xfId="0" applyFont="1" applyFill="1" applyBorder="1" applyAlignment="1">
      <alignment wrapText="1"/>
    </xf>
    <xf numFmtId="2" fontId="6" fillId="0" borderId="1" xfId="0" applyNumberFormat="1" applyFont="1" applyFill="1" applyBorder="1" applyAlignment="1">
      <alignment horizontal="center" wrapText="1"/>
    </xf>
    <xf numFmtId="0" fontId="1" fillId="0" borderId="0" xfId="0" applyFont="1" applyFill="1" applyBorder="1"/>
    <xf numFmtId="0" fontId="0" fillId="0" borderId="0" xfId="0" applyFill="1" applyBorder="1"/>
    <xf numFmtId="0" fontId="4" fillId="0" borderId="0" xfId="0" applyFont="1" applyFill="1" applyBorder="1"/>
    <xf numFmtId="0" fontId="4" fillId="0" borderId="0" xfId="0" applyFont="1" applyFill="1" applyBorder="1" applyAlignment="1">
      <alignment horizontal="center" wrapText="1"/>
    </xf>
    <xf numFmtId="0" fontId="0" fillId="0" borderId="0" xfId="0" applyFill="1" applyBorder="1" applyAlignment="1">
      <alignment horizontal="center" wrapText="1"/>
    </xf>
    <xf numFmtId="0" fontId="9" fillId="0" borderId="0" xfId="0" applyFont="1" applyFill="1"/>
    <xf numFmtId="0" fontId="9" fillId="0" borderId="1" xfId="0" applyFont="1" applyFill="1" applyBorder="1" applyAlignment="1">
      <alignment wrapText="1"/>
    </xf>
    <xf numFmtId="49" fontId="9" fillId="0" borderId="1" xfId="0" applyNumberFormat="1" applyFont="1" applyFill="1" applyBorder="1" applyAlignment="1">
      <alignment horizontal="center" wrapText="1"/>
    </xf>
    <xf numFmtId="164" fontId="9" fillId="0" borderId="1" xfId="0" applyNumberFormat="1" applyFont="1" applyFill="1" applyBorder="1" applyAlignment="1">
      <alignment horizontal="center" wrapText="1"/>
    </xf>
    <xf numFmtId="0" fontId="1" fillId="0" borderId="1" xfId="0" applyFont="1" applyFill="1" applyBorder="1" applyAlignment="1">
      <alignment wrapText="1"/>
    </xf>
    <xf numFmtId="1" fontId="1" fillId="0" borderId="1" xfId="0" applyNumberFormat="1" applyFont="1" applyFill="1" applyBorder="1" applyAlignment="1">
      <alignment wrapText="1"/>
    </xf>
    <xf numFmtId="0" fontId="1" fillId="0" borderId="1" xfId="2" applyFont="1" applyFill="1" applyBorder="1" applyAlignment="1" applyProtection="1">
      <alignment horizontal="center" wrapText="1"/>
    </xf>
    <xf numFmtId="16" fontId="8" fillId="0" borderId="1" xfId="0" applyNumberFormat="1" applyFont="1" applyFill="1" applyBorder="1" applyAlignment="1">
      <alignment horizontal="center" wrapText="1"/>
    </xf>
    <xf numFmtId="0" fontId="1" fillId="0" borderId="1" xfId="0" applyFont="1" applyFill="1" applyBorder="1" applyAlignment="1">
      <alignment horizontal="center"/>
    </xf>
    <xf numFmtId="165" fontId="9" fillId="0" borderId="1" xfId="0" applyNumberFormat="1" applyFont="1" applyFill="1" applyBorder="1" applyAlignment="1">
      <alignment horizontal="center" wrapText="1"/>
    </xf>
    <xf numFmtId="165" fontId="1" fillId="0" borderId="1" xfId="0" applyNumberFormat="1" applyFont="1" applyFill="1" applyBorder="1" applyAlignment="1">
      <alignment horizontal="center"/>
    </xf>
    <xf numFmtId="0" fontId="9" fillId="0" borderId="1" xfId="0" applyFont="1" applyBorder="1" applyAlignment="1">
      <alignment wrapText="1"/>
    </xf>
    <xf numFmtId="165" fontId="6" fillId="0" borderId="0" xfId="0" applyNumberFormat="1" applyFont="1" applyFill="1" applyBorder="1" applyAlignment="1">
      <alignment horizontal="center"/>
    </xf>
    <xf numFmtId="165" fontId="1" fillId="0" borderId="1" xfId="0" applyNumberFormat="1" applyFont="1" applyFill="1" applyBorder="1" applyAlignment="1">
      <alignment horizontal="center" wrapText="1"/>
    </xf>
    <xf numFmtId="0" fontId="9" fillId="0" borderId="0" xfId="0" applyFont="1" applyFill="1" applyAlignment="1">
      <alignment horizontal="right"/>
    </xf>
    <xf numFmtId="0" fontId="6" fillId="0" borderId="1" xfId="0" applyFont="1" applyFill="1" applyBorder="1" applyAlignment="1">
      <alignment horizontal="right" wrapText="1"/>
    </xf>
    <xf numFmtId="0" fontId="9" fillId="0" borderId="1" xfId="0" applyFont="1" applyFill="1" applyBorder="1" applyAlignment="1">
      <alignment horizontal="right" wrapText="1"/>
    </xf>
    <xf numFmtId="0" fontId="9" fillId="0" borderId="1" xfId="0" applyFont="1" applyFill="1" applyBorder="1" applyAlignment="1">
      <alignment horizontal="right"/>
    </xf>
    <xf numFmtId="0" fontId="8" fillId="0" borderId="1" xfId="0" applyFont="1" applyFill="1" applyBorder="1" applyAlignment="1">
      <alignment horizontal="right" wrapText="1"/>
    </xf>
    <xf numFmtId="0" fontId="1" fillId="0" borderId="1" xfId="0" applyFont="1" applyFill="1" applyBorder="1" applyAlignment="1">
      <alignment horizontal="right" wrapText="1"/>
    </xf>
    <xf numFmtId="0" fontId="9" fillId="0" borderId="1" xfId="0" applyFont="1" applyFill="1" applyBorder="1" applyAlignment="1">
      <alignment horizontal="left" wrapText="1"/>
    </xf>
    <xf numFmtId="0" fontId="5" fillId="2" borderId="1" xfId="0" applyFont="1" applyFill="1" applyBorder="1" applyAlignment="1">
      <alignment horizontal="center" wrapText="1"/>
    </xf>
    <xf numFmtId="0" fontId="9" fillId="0" borderId="1" xfId="0" applyFont="1" applyBorder="1" applyAlignment="1">
      <alignment wrapText="1"/>
    </xf>
    <xf numFmtId="0" fontId="5" fillId="2" borderId="1" xfId="0" applyFont="1" applyFill="1" applyBorder="1" applyAlignment="1">
      <alignment horizontal="center" wrapText="1"/>
    </xf>
    <xf numFmtId="0" fontId="9" fillId="0" borderId="1" xfId="0" applyFont="1" applyBorder="1" applyAlignment="1">
      <alignment horizontal="center" wrapText="1"/>
    </xf>
    <xf numFmtId="0" fontId="9" fillId="0" borderId="1" xfId="0" applyFont="1" applyBorder="1" applyAlignment="1">
      <alignment wrapText="1"/>
    </xf>
    <xf numFmtId="165" fontId="9" fillId="0" borderId="1" xfId="0" applyNumberFormat="1" applyFont="1" applyBorder="1" applyAlignment="1">
      <alignment horizontal="center"/>
    </xf>
    <xf numFmtId="0" fontId="9" fillId="0" borderId="1" xfId="0" applyFont="1" applyBorder="1" applyAlignment="1">
      <alignment horizontal="center"/>
    </xf>
    <xf numFmtId="0" fontId="1" fillId="0" borderId="1" xfId="0" applyFont="1" applyBorder="1"/>
    <xf numFmtId="0" fontId="8" fillId="0" borderId="1" xfId="3" applyFont="1" applyFill="1" applyBorder="1" applyAlignment="1">
      <alignment horizontal="center" wrapText="1"/>
    </xf>
    <xf numFmtId="0" fontId="9" fillId="0" borderId="1" xfId="0" applyFont="1" applyBorder="1" applyAlignment="1">
      <alignment horizontal="center" wrapText="1"/>
    </xf>
    <xf numFmtId="0" fontId="9" fillId="0" borderId="1" xfId="0" applyFont="1" applyBorder="1" applyAlignment="1">
      <alignment wrapText="1"/>
    </xf>
    <xf numFmtId="0" fontId="9" fillId="0" borderId="1" xfId="0" applyFont="1" applyBorder="1" applyAlignment="1">
      <alignment wrapText="1"/>
    </xf>
    <xf numFmtId="0" fontId="9" fillId="0" borderId="1" xfId="0" applyFont="1" applyBorder="1" applyAlignment="1">
      <alignment horizontal="left"/>
    </xf>
    <xf numFmtId="0" fontId="9" fillId="0" borderId="0" xfId="0" applyFont="1" applyAlignment="1">
      <alignment horizontal="left"/>
    </xf>
    <xf numFmtId="0" fontId="9" fillId="0" borderId="1" xfId="0" applyFont="1" applyBorder="1" applyAlignment="1">
      <alignment horizontal="right"/>
    </xf>
    <xf numFmtId="165" fontId="6" fillId="0" borderId="1" xfId="1" applyNumberFormat="1" applyFont="1" applyFill="1" applyBorder="1" applyAlignment="1">
      <alignment horizontal="center" wrapText="1"/>
    </xf>
    <xf numFmtId="164" fontId="6" fillId="0" borderId="1" xfId="0" applyNumberFormat="1" applyFont="1" applyFill="1" applyBorder="1" applyAlignment="1">
      <alignment horizontal="center"/>
    </xf>
    <xf numFmtId="0" fontId="0" fillId="0" borderId="1" xfId="0" applyBorder="1" applyAlignment="1">
      <alignment horizontal="center" wrapText="1"/>
    </xf>
    <xf numFmtId="165" fontId="8" fillId="0" borderId="0" xfId="0" applyNumberFormat="1" applyFont="1" applyFill="1" applyBorder="1" applyAlignment="1">
      <alignment horizontal="center" wrapText="1"/>
    </xf>
    <xf numFmtId="164" fontId="9" fillId="0" borderId="1" xfId="0" applyNumberFormat="1" applyFont="1" applyBorder="1" applyAlignment="1">
      <alignment horizontal="center"/>
    </xf>
    <xf numFmtId="0" fontId="5" fillId="2" borderId="1" xfId="0" applyFont="1" applyFill="1" applyBorder="1" applyAlignment="1">
      <alignment horizontal="center" wrapText="1"/>
    </xf>
    <xf numFmtId="0" fontId="9" fillId="0" borderId="1" xfId="0" applyFont="1" applyBorder="1" applyAlignment="1">
      <alignment wrapText="1"/>
    </xf>
    <xf numFmtId="17" fontId="1" fillId="0" borderId="1" xfId="0" applyNumberFormat="1" applyFont="1" applyFill="1" applyBorder="1" applyAlignment="1">
      <alignment horizontal="center"/>
    </xf>
    <xf numFmtId="165" fontId="6" fillId="0" borderId="0" xfId="0" applyNumberFormat="1" applyFont="1" applyBorder="1"/>
    <xf numFmtId="0" fontId="5" fillId="3" borderId="1" xfId="1" applyFont="1" applyFill="1" applyBorder="1" applyAlignment="1">
      <alignment horizontal="center" vertical="center" wrapText="1"/>
    </xf>
    <xf numFmtId="0" fontId="5" fillId="3" borderId="1" xfId="4" applyFont="1" applyFill="1" applyBorder="1" applyAlignment="1">
      <alignment horizontal="center" vertical="center" wrapText="1"/>
    </xf>
    <xf numFmtId="0" fontId="13" fillId="3" borderId="1" xfId="0" applyFont="1" applyFill="1" applyBorder="1" applyAlignment="1">
      <alignment horizontal="center" wrapText="1"/>
    </xf>
    <xf numFmtId="0" fontId="1" fillId="0" borderId="1" xfId="1" applyFont="1" applyFill="1" applyBorder="1" applyAlignment="1">
      <alignment horizontal="left" vertical="center" wrapText="1"/>
    </xf>
    <xf numFmtId="165" fontId="1" fillId="0" borderId="1" xfId="4" applyNumberFormat="1" applyFont="1" applyFill="1" applyBorder="1" applyAlignment="1">
      <alignment horizontal="center" vertical="center" wrapText="1"/>
    </xf>
    <xf numFmtId="168" fontId="9" fillId="0" borderId="1" xfId="0" applyNumberFormat="1" applyFont="1" applyBorder="1"/>
    <xf numFmtId="0" fontId="1" fillId="0" borderId="1" xfId="1" applyFont="1" applyFill="1" applyBorder="1" applyAlignment="1">
      <alignment vertical="center" wrapText="1"/>
    </xf>
    <xf numFmtId="168" fontId="9" fillId="0" borderId="1" xfId="0" applyNumberFormat="1" applyFont="1" applyFill="1" applyBorder="1"/>
    <xf numFmtId="165" fontId="6" fillId="0" borderId="0" xfId="0" applyNumberFormat="1" applyFont="1" applyFill="1" applyBorder="1"/>
    <xf numFmtId="0" fontId="1" fillId="0" borderId="0" xfId="0" applyFont="1" applyBorder="1" applyAlignment="1">
      <alignment horizontal="center" wrapText="1"/>
    </xf>
    <xf numFmtId="0" fontId="8" fillId="0" borderId="1" xfId="0" applyFont="1" applyFill="1" applyBorder="1" applyAlignment="1">
      <alignment horizontal="left" wrapText="1"/>
    </xf>
    <xf numFmtId="0" fontId="9" fillId="0" borderId="2" xfId="0" applyFont="1" applyBorder="1" applyAlignment="1">
      <alignment wrapText="1"/>
    </xf>
    <xf numFmtId="0" fontId="0" fillId="0" borderId="1" xfId="0" applyFill="1" applyBorder="1" applyAlignment="1">
      <alignment horizontal="center" wrapText="1"/>
    </xf>
    <xf numFmtId="165" fontId="9" fillId="0" borderId="0" xfId="0" applyNumberFormat="1" applyFont="1" applyAlignment="1">
      <alignment horizontal="center"/>
    </xf>
    <xf numFmtId="0" fontId="5" fillId="2" borderId="1" xfId="0" applyFont="1" applyFill="1" applyBorder="1" applyAlignment="1">
      <alignment horizontal="center" wrapText="1"/>
    </xf>
    <xf numFmtId="0" fontId="9" fillId="0" borderId="1" xfId="0" applyFont="1" applyBorder="1" applyAlignment="1">
      <alignment horizontal="center" wrapText="1"/>
    </xf>
    <xf numFmtId="0" fontId="5" fillId="2" borderId="1" xfId="1" applyFont="1" applyFill="1" applyBorder="1" applyAlignment="1">
      <alignment horizontal="center" wrapText="1"/>
    </xf>
    <xf numFmtId="0" fontId="6" fillId="2" borderId="1" xfId="1" applyFont="1" applyFill="1" applyBorder="1" applyAlignment="1">
      <alignment horizontal="center" wrapText="1"/>
    </xf>
    <xf numFmtId="0" fontId="9" fillId="0" borderId="1" xfId="0" applyFont="1" applyBorder="1" applyAlignment="1">
      <alignment wrapText="1"/>
    </xf>
    <xf numFmtId="0" fontId="8" fillId="0" borderId="1" xfId="0" applyFont="1" applyFill="1" applyBorder="1" applyAlignment="1">
      <alignment horizontal="left" wrapText="1"/>
    </xf>
    <xf numFmtId="0" fontId="6" fillId="2" borderId="1" xfId="0" applyFont="1" applyFill="1" applyBorder="1" applyAlignment="1">
      <alignment horizontal="center" wrapText="1"/>
    </xf>
    <xf numFmtId="0" fontId="1" fillId="0" borderId="0" xfId="0" applyFont="1" applyFill="1" applyBorder="1" applyAlignment="1">
      <alignment horizontal="left"/>
    </xf>
    <xf numFmtId="0" fontId="6" fillId="0" borderId="0" xfId="0" applyFont="1" applyFill="1" applyBorder="1" applyAlignment="1">
      <alignment horizontal="left"/>
    </xf>
    <xf numFmtId="2" fontId="1" fillId="0" borderId="1" xfId="0" applyNumberFormat="1" applyFont="1" applyFill="1" applyBorder="1" applyAlignment="1">
      <alignment horizontal="center"/>
    </xf>
    <xf numFmtId="49" fontId="1" fillId="0" borderId="1" xfId="0" applyNumberFormat="1" applyFont="1" applyFill="1" applyBorder="1" applyAlignment="1">
      <alignment horizontal="center"/>
    </xf>
    <xf numFmtId="49" fontId="1" fillId="0" borderId="1" xfId="0" applyNumberFormat="1" applyFont="1" applyFill="1" applyBorder="1" applyAlignment="1">
      <alignment horizontal="center" wrapText="1"/>
    </xf>
  </cellXfs>
  <cellStyles count="5">
    <cellStyle name="Hyperlink" xfId="2" builtinId="8"/>
    <cellStyle name="Normal" xfId="0" builtinId="0"/>
    <cellStyle name="Normal 2" xfId="1"/>
    <cellStyle name="Normal 3" xfId="4"/>
    <cellStyle name="Normal_Sheet7"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5"/>
  <sheetViews>
    <sheetView tabSelected="1" zoomScaleNormal="100" workbookViewId="0">
      <selection activeCell="G2" sqref="G2"/>
    </sheetView>
  </sheetViews>
  <sheetFormatPr defaultRowHeight="12.75"/>
  <cols>
    <col min="1" max="1" width="9.140625" style="6"/>
    <col min="2" max="3" width="20" style="6" customWidth="1"/>
    <col min="4" max="4" width="25" style="6" customWidth="1"/>
    <col min="5" max="6" width="9.140625" style="6"/>
    <col min="7" max="7" width="11.85546875" style="6" customWidth="1"/>
    <col min="8" max="8" width="10.7109375" style="6" customWidth="1"/>
    <col min="9" max="9" width="11.7109375" style="6" customWidth="1"/>
    <col min="10" max="16384" width="9.140625" style="6"/>
  </cols>
  <sheetData>
    <row r="1" spans="1:9" ht="51">
      <c r="A1" s="144" t="s">
        <v>47</v>
      </c>
      <c r="B1" s="144" t="s">
        <v>2</v>
      </c>
      <c r="C1" s="48" t="s">
        <v>493</v>
      </c>
      <c r="D1" s="144" t="s">
        <v>5</v>
      </c>
      <c r="E1" s="144" t="s">
        <v>6</v>
      </c>
      <c r="F1" s="144" t="s">
        <v>8</v>
      </c>
      <c r="G1" s="84" t="s">
        <v>388</v>
      </c>
      <c r="H1" s="48" t="s">
        <v>729</v>
      </c>
      <c r="I1" s="144" t="s">
        <v>46</v>
      </c>
    </row>
    <row r="2" spans="1:9">
      <c r="A2" s="22" t="s">
        <v>790</v>
      </c>
      <c r="B2" s="22" t="s">
        <v>802</v>
      </c>
      <c r="C2" s="22" t="s">
        <v>792</v>
      </c>
      <c r="D2" s="22" t="s">
        <v>795</v>
      </c>
      <c r="E2" s="24"/>
      <c r="F2" s="22"/>
      <c r="G2" s="64">
        <v>32.9</v>
      </c>
      <c r="H2" s="93" t="s">
        <v>747</v>
      </c>
      <c r="I2" s="93" t="s">
        <v>749</v>
      </c>
    </row>
    <row r="3" spans="1:9" ht="25.5">
      <c r="A3" s="22" t="s">
        <v>791</v>
      </c>
      <c r="B3" s="22" t="s">
        <v>135</v>
      </c>
      <c r="C3" s="22" t="s">
        <v>792</v>
      </c>
      <c r="D3" s="22" t="s">
        <v>789</v>
      </c>
      <c r="E3" s="24"/>
      <c r="F3" s="22"/>
      <c r="G3" s="64">
        <v>0.5</v>
      </c>
      <c r="H3" s="93">
        <v>4</v>
      </c>
      <c r="I3" s="93" t="s">
        <v>13</v>
      </c>
    </row>
    <row r="4" spans="1:9" ht="38.25">
      <c r="A4" s="22" t="s">
        <v>793</v>
      </c>
      <c r="B4" s="145" t="s">
        <v>754</v>
      </c>
      <c r="C4" s="22" t="s">
        <v>792</v>
      </c>
      <c r="D4" s="145" t="s">
        <v>794</v>
      </c>
      <c r="E4" s="145"/>
      <c r="F4" s="145"/>
      <c r="G4" s="145">
        <v>4.5999999999999996</v>
      </c>
      <c r="H4" s="145">
        <v>4</v>
      </c>
      <c r="I4" s="145" t="s">
        <v>13</v>
      </c>
    </row>
    <row r="5" spans="1:9">
      <c r="G5" s="88">
        <f>SUM(G2:G4)</f>
        <v>38</v>
      </c>
    </row>
  </sheetData>
  <pageMargins left="0.7" right="0.7" top="0.75" bottom="0.75" header="0.3" footer="0.3"/>
  <pageSetup scale="96" orientation="landscape" horizontalDpi="4294967293" verticalDpi="0" r:id="rId1"/>
  <headerFooter>
    <oddHeader>&amp;C&amp;"Arial,Bold"Altamonte Springs</oddHeader>
    <oddFooter>&amp;C&amp;"Arial,Regular"&amp;10Page &amp;P of &amp;N</oddFooter>
  </headerFooter>
</worksheet>
</file>

<file path=xl/worksheets/sheet10.xml><?xml version="1.0" encoding="utf-8"?>
<worksheet xmlns="http://schemas.openxmlformats.org/spreadsheetml/2006/main" xmlns:r="http://schemas.openxmlformats.org/officeDocument/2006/relationships">
  <dimension ref="A1:W136"/>
  <sheetViews>
    <sheetView zoomScaleNormal="100" workbookViewId="0">
      <pane ySplit="1" topLeftCell="A2" activePane="bottomLeft" state="frozen"/>
      <selection pane="bottomLeft" activeCell="C35" sqref="C35"/>
    </sheetView>
  </sheetViews>
  <sheetFormatPr defaultRowHeight="12.75"/>
  <cols>
    <col min="1" max="1" width="9" style="30" customWidth="1"/>
    <col min="2" max="2" width="6.85546875" style="30" customWidth="1"/>
    <col min="3" max="3" width="10.28515625" style="30" customWidth="1"/>
    <col min="4" max="4" width="12.42578125" style="30" customWidth="1"/>
    <col min="5" max="5" width="12.85546875" style="30" customWidth="1"/>
    <col min="6" max="6" width="14.42578125" style="30" customWidth="1"/>
    <col min="7" max="7" width="18.140625" style="30" customWidth="1"/>
    <col min="8" max="8" width="9.42578125" style="30" customWidth="1"/>
    <col min="9" max="9" width="13.140625" style="30" customWidth="1"/>
    <col min="10" max="10" width="16.85546875" style="30" customWidth="1"/>
    <col min="11" max="12" width="10.7109375" style="39" customWidth="1"/>
    <col min="13" max="13" width="12.42578125" style="39" customWidth="1"/>
    <col min="14" max="14" width="11.85546875" style="30" customWidth="1"/>
    <col min="15" max="15" width="15" style="29" customWidth="1"/>
    <col min="16" max="16" width="10.42578125" style="30" bestFit="1" customWidth="1"/>
    <col min="17" max="17" width="16.5703125" style="30" customWidth="1"/>
    <col min="18" max="18" width="10.28515625" style="41" customWidth="1"/>
    <col min="19" max="19" width="11" style="41" customWidth="1"/>
    <col min="20" max="20" width="14.42578125" style="41" customWidth="1"/>
    <col min="21" max="21" width="28.7109375" style="41" customWidth="1"/>
    <col min="22" max="22" width="13.5703125" style="41" customWidth="1"/>
    <col min="23" max="23" width="20.28515625" style="41" customWidth="1"/>
    <col min="24" max="16384" width="9.140625" style="41"/>
  </cols>
  <sheetData>
    <row r="1" spans="1:23" s="44" customFormat="1" ht="51">
      <c r="A1" s="21" t="s">
        <v>47</v>
      </c>
      <c r="B1" s="21" t="s">
        <v>0</v>
      </c>
      <c r="C1" s="21" t="s">
        <v>1</v>
      </c>
      <c r="D1" s="180" t="s">
        <v>48</v>
      </c>
      <c r="E1" s="186"/>
      <c r="F1" s="21" t="s">
        <v>2</v>
      </c>
      <c r="G1" s="70" t="s">
        <v>598</v>
      </c>
      <c r="H1" s="48" t="s">
        <v>3</v>
      </c>
      <c r="I1" s="48" t="s">
        <v>4</v>
      </c>
      <c r="J1" s="21" t="s">
        <v>5</v>
      </c>
      <c r="K1" s="49" t="s">
        <v>49</v>
      </c>
      <c r="L1" s="49" t="s">
        <v>50</v>
      </c>
      <c r="M1" s="21" t="s">
        <v>6</v>
      </c>
      <c r="N1" s="21" t="s">
        <v>8</v>
      </c>
      <c r="O1" s="48" t="s">
        <v>388</v>
      </c>
      <c r="P1" s="48" t="s">
        <v>729</v>
      </c>
      <c r="Q1" s="21" t="s">
        <v>25</v>
      </c>
      <c r="R1" s="21" t="s">
        <v>26</v>
      </c>
      <c r="S1" s="21" t="s">
        <v>27</v>
      </c>
      <c r="T1" s="105" t="s">
        <v>51</v>
      </c>
      <c r="U1" s="21" t="s">
        <v>28</v>
      </c>
      <c r="V1" s="21" t="s">
        <v>46</v>
      </c>
      <c r="W1" s="21" t="s">
        <v>29</v>
      </c>
    </row>
    <row r="2" spans="1:23" s="114" customFormat="1" ht="140.25">
      <c r="A2" s="61" t="s">
        <v>317</v>
      </c>
      <c r="B2" s="61" t="s">
        <v>170</v>
      </c>
      <c r="C2" s="61" t="s">
        <v>10</v>
      </c>
      <c r="D2" s="61">
        <v>-81.386692805999999</v>
      </c>
      <c r="E2" s="61">
        <v>28.551084840000001</v>
      </c>
      <c r="F2" s="61" t="s">
        <v>171</v>
      </c>
      <c r="G2" s="61">
        <v>20376</v>
      </c>
      <c r="H2" s="22" t="s">
        <v>11</v>
      </c>
      <c r="I2" s="61" t="s">
        <v>172</v>
      </c>
      <c r="J2" s="61" t="s">
        <v>173</v>
      </c>
      <c r="K2" s="55" t="s">
        <v>174</v>
      </c>
      <c r="L2" s="55" t="s">
        <v>175</v>
      </c>
      <c r="M2" s="113">
        <v>569207</v>
      </c>
      <c r="N2" s="61" t="s">
        <v>176</v>
      </c>
      <c r="O2" s="64">
        <v>69.8</v>
      </c>
      <c r="P2" s="22" t="s">
        <v>760</v>
      </c>
      <c r="Q2" s="61" t="s">
        <v>177</v>
      </c>
      <c r="R2" s="61">
        <v>0.1</v>
      </c>
      <c r="S2" s="61">
        <v>276</v>
      </c>
      <c r="T2" s="61" t="s">
        <v>45</v>
      </c>
      <c r="U2" s="57" t="s">
        <v>178</v>
      </c>
      <c r="V2" s="61" t="s">
        <v>30</v>
      </c>
      <c r="W2" s="57"/>
    </row>
    <row r="3" spans="1:23" s="114" customFormat="1" ht="89.25">
      <c r="A3" s="61" t="s">
        <v>318</v>
      </c>
      <c r="B3" s="61" t="s">
        <v>179</v>
      </c>
      <c r="C3" s="61" t="s">
        <v>10</v>
      </c>
      <c r="D3" s="61">
        <v>-81.370632771999993</v>
      </c>
      <c r="E3" s="61">
        <v>28.578764602700002</v>
      </c>
      <c r="F3" s="61" t="s">
        <v>180</v>
      </c>
      <c r="G3" s="61" t="s">
        <v>599</v>
      </c>
      <c r="H3" s="22" t="s">
        <v>11</v>
      </c>
      <c r="I3" s="61" t="s">
        <v>172</v>
      </c>
      <c r="J3" s="61" t="s">
        <v>181</v>
      </c>
      <c r="K3" s="55" t="s">
        <v>182</v>
      </c>
      <c r="L3" s="55" t="s">
        <v>183</v>
      </c>
      <c r="M3" s="113">
        <v>410992</v>
      </c>
      <c r="N3" s="61" t="s">
        <v>176</v>
      </c>
      <c r="O3" s="89">
        <v>8.3000000000000007</v>
      </c>
      <c r="P3" s="22" t="s">
        <v>761</v>
      </c>
      <c r="Q3" s="61" t="s">
        <v>184</v>
      </c>
      <c r="R3" s="61">
        <v>0.1</v>
      </c>
      <c r="S3" s="61">
        <v>505</v>
      </c>
      <c r="T3" s="61" t="s">
        <v>35</v>
      </c>
      <c r="U3" s="57" t="s">
        <v>316</v>
      </c>
      <c r="V3" s="61" t="s">
        <v>30</v>
      </c>
      <c r="W3" s="57" t="s">
        <v>185</v>
      </c>
    </row>
    <row r="4" spans="1:23" s="114" customFormat="1" ht="178.5">
      <c r="A4" s="61" t="s">
        <v>319</v>
      </c>
      <c r="B4" s="61" t="s">
        <v>186</v>
      </c>
      <c r="C4" s="61" t="s">
        <v>10</v>
      </c>
      <c r="D4" s="61">
        <v>-81.355313297199999</v>
      </c>
      <c r="E4" s="61">
        <v>28.567955889</v>
      </c>
      <c r="F4" s="61" t="s">
        <v>187</v>
      </c>
      <c r="G4" s="61">
        <v>45968</v>
      </c>
      <c r="H4" s="22" t="s">
        <v>11</v>
      </c>
      <c r="I4" s="61" t="s">
        <v>172</v>
      </c>
      <c r="J4" s="61" t="s">
        <v>188</v>
      </c>
      <c r="K4" s="55" t="s">
        <v>189</v>
      </c>
      <c r="L4" s="55" t="s">
        <v>190</v>
      </c>
      <c r="M4" s="113">
        <v>596512</v>
      </c>
      <c r="N4" s="61" t="s">
        <v>176</v>
      </c>
      <c r="O4" s="89">
        <v>55</v>
      </c>
      <c r="P4" s="22" t="s">
        <v>762</v>
      </c>
      <c r="Q4" s="61" t="s">
        <v>191</v>
      </c>
      <c r="R4" s="61">
        <v>0.25</v>
      </c>
      <c r="S4" s="61">
        <v>470</v>
      </c>
      <c r="T4" s="61" t="s">
        <v>461</v>
      </c>
      <c r="U4" s="57" t="s">
        <v>192</v>
      </c>
      <c r="V4" s="61" t="s">
        <v>30</v>
      </c>
      <c r="W4" s="57" t="s">
        <v>193</v>
      </c>
    </row>
    <row r="5" spans="1:23" s="114" customFormat="1" ht="89.25">
      <c r="A5" s="61" t="s">
        <v>320</v>
      </c>
      <c r="B5" s="61" t="s">
        <v>194</v>
      </c>
      <c r="C5" s="61" t="s">
        <v>10</v>
      </c>
      <c r="D5" s="61">
        <v>-81.367100136100007</v>
      </c>
      <c r="E5" s="61">
        <v>28.558485169400001</v>
      </c>
      <c r="F5" s="61" t="s">
        <v>195</v>
      </c>
      <c r="G5" s="61" t="s">
        <v>599</v>
      </c>
      <c r="H5" s="22" t="s">
        <v>11</v>
      </c>
      <c r="I5" s="61" t="s">
        <v>172</v>
      </c>
      <c r="J5" s="61" t="s">
        <v>196</v>
      </c>
      <c r="K5" s="55" t="s">
        <v>197</v>
      </c>
      <c r="L5" s="55" t="s">
        <v>198</v>
      </c>
      <c r="M5" s="113">
        <v>60000</v>
      </c>
      <c r="N5" s="61" t="s">
        <v>176</v>
      </c>
      <c r="O5" s="64">
        <v>1</v>
      </c>
      <c r="P5" s="22" t="s">
        <v>761</v>
      </c>
      <c r="Q5" s="61" t="s">
        <v>199</v>
      </c>
      <c r="R5" s="61">
        <v>0.1</v>
      </c>
      <c r="S5" s="61">
        <v>45</v>
      </c>
      <c r="T5" s="61" t="s">
        <v>35</v>
      </c>
      <c r="U5" s="57" t="s">
        <v>316</v>
      </c>
      <c r="V5" s="61" t="s">
        <v>30</v>
      </c>
      <c r="W5" s="57" t="s">
        <v>200</v>
      </c>
    </row>
    <row r="6" spans="1:23" s="45" customFormat="1" ht="127.5">
      <c r="A6" s="61" t="s">
        <v>321</v>
      </c>
      <c r="B6" s="22" t="s">
        <v>186</v>
      </c>
      <c r="C6" s="61" t="s">
        <v>10</v>
      </c>
      <c r="D6" s="22">
        <v>-81.395436029999999</v>
      </c>
      <c r="E6" s="22">
        <v>28.55862037</v>
      </c>
      <c r="F6" s="61" t="s">
        <v>201</v>
      </c>
      <c r="G6" s="61" t="s">
        <v>621</v>
      </c>
      <c r="H6" s="22" t="s">
        <v>11</v>
      </c>
      <c r="I6" s="22" t="s">
        <v>172</v>
      </c>
      <c r="J6" s="61" t="s">
        <v>202</v>
      </c>
      <c r="K6" s="23" t="s">
        <v>203</v>
      </c>
      <c r="L6" s="23" t="s">
        <v>204</v>
      </c>
      <c r="M6" s="23" t="s">
        <v>205</v>
      </c>
      <c r="N6" s="61" t="s">
        <v>176</v>
      </c>
      <c r="O6" s="58">
        <v>8.4</v>
      </c>
      <c r="P6" s="98" t="s">
        <v>763</v>
      </c>
      <c r="Q6" s="61" t="s">
        <v>206</v>
      </c>
      <c r="R6" s="53">
        <v>0.1</v>
      </c>
      <c r="S6" s="66">
        <v>88.6</v>
      </c>
      <c r="T6" s="61" t="s">
        <v>35</v>
      </c>
      <c r="U6" s="61" t="s">
        <v>315</v>
      </c>
      <c r="V6" s="61" t="s">
        <v>38</v>
      </c>
      <c r="W6" s="115" t="s">
        <v>207</v>
      </c>
    </row>
    <row r="7" spans="1:23" s="67" customFormat="1" ht="140.25">
      <c r="A7" s="61" t="s">
        <v>322</v>
      </c>
      <c r="B7" s="22" t="s">
        <v>208</v>
      </c>
      <c r="C7" s="61" t="s">
        <v>10</v>
      </c>
      <c r="D7" s="22">
        <v>-81.364529169999997</v>
      </c>
      <c r="E7" s="22">
        <v>28.56988964</v>
      </c>
      <c r="F7" s="22" t="s">
        <v>209</v>
      </c>
      <c r="G7" s="22">
        <v>113623</v>
      </c>
      <c r="H7" s="22" t="s">
        <v>11</v>
      </c>
      <c r="I7" s="22" t="s">
        <v>12</v>
      </c>
      <c r="J7" s="22" t="s">
        <v>727</v>
      </c>
      <c r="K7" s="23" t="s">
        <v>210</v>
      </c>
      <c r="L7" s="23" t="s">
        <v>211</v>
      </c>
      <c r="M7" s="23" t="s">
        <v>212</v>
      </c>
      <c r="N7" s="22" t="s">
        <v>213</v>
      </c>
      <c r="O7" s="89">
        <v>1.8</v>
      </c>
      <c r="P7" s="22" t="s">
        <v>764</v>
      </c>
      <c r="Q7" s="61" t="s">
        <v>214</v>
      </c>
      <c r="R7" s="23" t="s">
        <v>215</v>
      </c>
      <c r="S7" s="23" t="s">
        <v>216</v>
      </c>
      <c r="T7" s="61" t="s">
        <v>35</v>
      </c>
      <c r="U7" s="61" t="s">
        <v>303</v>
      </c>
      <c r="V7" s="23" t="s">
        <v>30</v>
      </c>
      <c r="W7" s="57" t="s">
        <v>217</v>
      </c>
    </row>
    <row r="8" spans="1:23" s="67" customFormat="1" ht="216.75">
      <c r="A8" s="61" t="s">
        <v>323</v>
      </c>
      <c r="B8" s="22" t="s">
        <v>208</v>
      </c>
      <c r="C8" s="61" t="s">
        <v>10</v>
      </c>
      <c r="D8" s="22">
        <v>-81.397970000000001</v>
      </c>
      <c r="E8" s="22">
        <v>28.565069999999999</v>
      </c>
      <c r="F8" s="22" t="s">
        <v>218</v>
      </c>
      <c r="G8" s="22"/>
      <c r="H8" s="22" t="s">
        <v>11</v>
      </c>
      <c r="I8" s="22" t="s">
        <v>172</v>
      </c>
      <c r="J8" s="22" t="s">
        <v>219</v>
      </c>
      <c r="K8" s="23" t="s">
        <v>172</v>
      </c>
      <c r="L8" s="23" t="s">
        <v>172</v>
      </c>
      <c r="M8" s="23" t="s">
        <v>220</v>
      </c>
      <c r="N8" s="22" t="s">
        <v>176</v>
      </c>
      <c r="O8" s="89">
        <v>0.04</v>
      </c>
      <c r="P8" s="22">
        <v>50</v>
      </c>
      <c r="Q8" s="61" t="s">
        <v>221</v>
      </c>
      <c r="R8" s="23" t="s">
        <v>222</v>
      </c>
      <c r="S8" s="23" t="s">
        <v>223</v>
      </c>
      <c r="T8" s="23" t="s">
        <v>37</v>
      </c>
      <c r="U8" s="61" t="s">
        <v>224</v>
      </c>
      <c r="V8" s="23" t="s">
        <v>63</v>
      </c>
      <c r="W8" s="61" t="s">
        <v>225</v>
      </c>
    </row>
    <row r="9" spans="1:23" s="67" customFormat="1" ht="202.5" customHeight="1">
      <c r="A9" s="61" t="s">
        <v>324</v>
      </c>
      <c r="B9" s="22" t="s">
        <v>208</v>
      </c>
      <c r="C9" s="61" t="s">
        <v>10</v>
      </c>
      <c r="D9" s="22">
        <v>-81.387119999999996</v>
      </c>
      <c r="E9" s="22">
        <v>28.564589999999999</v>
      </c>
      <c r="F9" s="22" t="s">
        <v>226</v>
      </c>
      <c r="G9" s="22" t="s">
        <v>616</v>
      </c>
      <c r="H9" s="22" t="s">
        <v>11</v>
      </c>
      <c r="I9" s="22" t="s">
        <v>172</v>
      </c>
      <c r="J9" s="22" t="s">
        <v>227</v>
      </c>
      <c r="K9" s="23" t="s">
        <v>172</v>
      </c>
      <c r="L9" s="23" t="s">
        <v>172</v>
      </c>
      <c r="M9" s="23" t="s">
        <v>228</v>
      </c>
      <c r="N9" s="22" t="s">
        <v>176</v>
      </c>
      <c r="O9" s="89">
        <v>1.3</v>
      </c>
      <c r="P9" s="22">
        <v>50</v>
      </c>
      <c r="Q9" s="61" t="s">
        <v>221</v>
      </c>
      <c r="R9" s="23" t="s">
        <v>229</v>
      </c>
      <c r="S9" s="23" t="s">
        <v>230</v>
      </c>
      <c r="T9" s="23" t="s">
        <v>40</v>
      </c>
      <c r="U9" s="61" t="s">
        <v>231</v>
      </c>
      <c r="V9" s="23" t="s">
        <v>63</v>
      </c>
      <c r="W9" s="61" t="s">
        <v>225</v>
      </c>
    </row>
    <row r="10" spans="1:23" s="67" customFormat="1" ht="114.75">
      <c r="A10" s="61" t="s">
        <v>325</v>
      </c>
      <c r="B10" s="22" t="s">
        <v>232</v>
      </c>
      <c r="C10" s="61" t="s">
        <v>10</v>
      </c>
      <c r="D10" s="22">
        <v>-81.387860000000003</v>
      </c>
      <c r="E10" s="22">
        <v>28.555820000000001</v>
      </c>
      <c r="F10" s="22" t="s">
        <v>233</v>
      </c>
      <c r="G10" s="22" t="s">
        <v>618</v>
      </c>
      <c r="H10" s="22" t="s">
        <v>11</v>
      </c>
      <c r="I10" s="22" t="s">
        <v>172</v>
      </c>
      <c r="J10" s="22" t="s">
        <v>234</v>
      </c>
      <c r="K10" s="23" t="s">
        <v>172</v>
      </c>
      <c r="L10" s="23" t="s">
        <v>172</v>
      </c>
      <c r="M10" s="23" t="s">
        <v>205</v>
      </c>
      <c r="N10" s="22" t="s">
        <v>176</v>
      </c>
      <c r="O10" s="89">
        <v>0.8</v>
      </c>
      <c r="P10" s="22" t="s">
        <v>764</v>
      </c>
      <c r="Q10" s="61" t="s">
        <v>235</v>
      </c>
      <c r="R10" s="23" t="s">
        <v>236</v>
      </c>
      <c r="S10" s="23" t="s">
        <v>237</v>
      </c>
      <c r="T10" s="61" t="s">
        <v>35</v>
      </c>
      <c r="U10" s="61" t="s">
        <v>253</v>
      </c>
      <c r="V10" s="23" t="s">
        <v>63</v>
      </c>
      <c r="W10" s="96" t="s">
        <v>737</v>
      </c>
    </row>
    <row r="11" spans="1:23" s="67" customFormat="1" ht="114.75">
      <c r="A11" s="61" t="s">
        <v>326</v>
      </c>
      <c r="B11" s="22" t="s">
        <v>179</v>
      </c>
      <c r="C11" s="61" t="s">
        <v>10</v>
      </c>
      <c r="D11" s="22">
        <v>-81.367320000000007</v>
      </c>
      <c r="E11" s="22">
        <v>28.579789999999999</v>
      </c>
      <c r="F11" s="22" t="s">
        <v>238</v>
      </c>
      <c r="G11" s="22"/>
      <c r="H11" s="22" t="s">
        <v>11</v>
      </c>
      <c r="I11" s="22" t="s">
        <v>172</v>
      </c>
      <c r="J11" s="22" t="s">
        <v>239</v>
      </c>
      <c r="K11" s="23" t="s">
        <v>172</v>
      </c>
      <c r="L11" s="23" t="s">
        <v>172</v>
      </c>
      <c r="M11" s="23" t="s">
        <v>240</v>
      </c>
      <c r="N11" s="22" t="s">
        <v>176</v>
      </c>
      <c r="O11" s="89">
        <v>1.6</v>
      </c>
      <c r="P11" s="22">
        <v>25</v>
      </c>
      <c r="Q11" s="61" t="s">
        <v>184</v>
      </c>
      <c r="R11" s="23" t="s">
        <v>236</v>
      </c>
      <c r="S11" s="23" t="s">
        <v>241</v>
      </c>
      <c r="T11" s="61" t="s">
        <v>35</v>
      </c>
      <c r="U11" s="61" t="s">
        <v>253</v>
      </c>
      <c r="V11" s="23" t="s">
        <v>63</v>
      </c>
      <c r="W11" s="96" t="s">
        <v>737</v>
      </c>
    </row>
    <row r="12" spans="1:23" s="67" customFormat="1" ht="114.75">
      <c r="A12" s="61" t="s">
        <v>327</v>
      </c>
      <c r="B12" s="22" t="s">
        <v>208</v>
      </c>
      <c r="C12" s="61" t="s">
        <v>10</v>
      </c>
      <c r="D12" s="22">
        <v>-81.393330000000006</v>
      </c>
      <c r="E12" s="22">
        <v>28.559280000000001</v>
      </c>
      <c r="F12" s="22" t="s">
        <v>242</v>
      </c>
      <c r="G12" s="22" t="s">
        <v>623</v>
      </c>
      <c r="H12" s="22" t="s">
        <v>11</v>
      </c>
      <c r="I12" s="22" t="s">
        <v>172</v>
      </c>
      <c r="J12" s="22" t="s">
        <v>243</v>
      </c>
      <c r="K12" s="23" t="s">
        <v>172</v>
      </c>
      <c r="L12" s="23" t="s">
        <v>244</v>
      </c>
      <c r="M12" s="23" t="s">
        <v>245</v>
      </c>
      <c r="N12" s="22" t="s">
        <v>176</v>
      </c>
      <c r="O12" s="89">
        <v>0.1</v>
      </c>
      <c r="P12" s="22" t="s">
        <v>764</v>
      </c>
      <c r="Q12" s="61" t="s">
        <v>246</v>
      </c>
      <c r="R12" s="23" t="s">
        <v>236</v>
      </c>
      <c r="S12" s="23" t="s">
        <v>247</v>
      </c>
      <c r="T12" s="61" t="s">
        <v>35</v>
      </c>
      <c r="U12" s="61" t="s">
        <v>314</v>
      </c>
      <c r="V12" s="23" t="s">
        <v>30</v>
      </c>
      <c r="W12" s="96" t="s">
        <v>737</v>
      </c>
    </row>
    <row r="13" spans="1:23" s="67" customFormat="1" ht="102">
      <c r="A13" s="61" t="s">
        <v>328</v>
      </c>
      <c r="B13" s="22" t="s">
        <v>208</v>
      </c>
      <c r="C13" s="61" t="s">
        <v>10</v>
      </c>
      <c r="D13" s="22"/>
      <c r="E13" s="22"/>
      <c r="F13" s="22" t="s">
        <v>248</v>
      </c>
      <c r="G13" s="22"/>
      <c r="H13" s="22" t="s">
        <v>11</v>
      </c>
      <c r="I13" s="22" t="s">
        <v>172</v>
      </c>
      <c r="J13" s="22" t="s">
        <v>249</v>
      </c>
      <c r="K13" s="23"/>
      <c r="L13" s="23" t="s">
        <v>250</v>
      </c>
      <c r="M13" s="23" t="s">
        <v>251</v>
      </c>
      <c r="N13" s="22" t="s">
        <v>176</v>
      </c>
      <c r="O13" s="89">
        <v>0.1</v>
      </c>
      <c r="P13" s="22">
        <v>64</v>
      </c>
      <c r="Q13" s="61" t="s">
        <v>246</v>
      </c>
      <c r="R13" s="23"/>
      <c r="S13" s="23" t="s">
        <v>252</v>
      </c>
      <c r="T13" s="23" t="s">
        <v>45</v>
      </c>
      <c r="U13" s="61" t="s">
        <v>253</v>
      </c>
      <c r="V13" s="23" t="s">
        <v>30</v>
      </c>
      <c r="W13" s="61" t="s">
        <v>254</v>
      </c>
    </row>
    <row r="14" spans="1:23" s="67" customFormat="1" ht="102">
      <c r="A14" s="61" t="s">
        <v>329</v>
      </c>
      <c r="B14" s="22" t="s">
        <v>255</v>
      </c>
      <c r="C14" s="61" t="s">
        <v>10</v>
      </c>
      <c r="D14" s="22"/>
      <c r="E14" s="22"/>
      <c r="F14" s="22" t="s">
        <v>248</v>
      </c>
      <c r="G14" s="22" t="s">
        <v>625</v>
      </c>
      <c r="H14" s="22" t="s">
        <v>11</v>
      </c>
      <c r="I14" s="22" t="s">
        <v>172</v>
      </c>
      <c r="J14" s="22" t="s">
        <v>256</v>
      </c>
      <c r="K14" s="23"/>
      <c r="L14" s="23" t="s">
        <v>250</v>
      </c>
      <c r="M14" s="23" t="s">
        <v>257</v>
      </c>
      <c r="N14" s="22" t="s">
        <v>176</v>
      </c>
      <c r="O14" s="89">
        <v>0.03</v>
      </c>
      <c r="P14" s="22">
        <v>64</v>
      </c>
      <c r="Q14" s="61" t="s">
        <v>258</v>
      </c>
      <c r="R14" s="23"/>
      <c r="S14" s="23" t="s">
        <v>252</v>
      </c>
      <c r="T14" s="23" t="s">
        <v>45</v>
      </c>
      <c r="U14" s="61" t="s">
        <v>253</v>
      </c>
      <c r="V14" s="23" t="s">
        <v>30</v>
      </c>
      <c r="W14" s="61" t="s">
        <v>254</v>
      </c>
    </row>
    <row r="15" spans="1:23" s="67" customFormat="1" ht="102">
      <c r="A15" s="61" t="s">
        <v>330</v>
      </c>
      <c r="B15" s="22" t="s">
        <v>259</v>
      </c>
      <c r="C15" s="61" t="s">
        <v>10</v>
      </c>
      <c r="D15" s="22"/>
      <c r="E15" s="22"/>
      <c r="F15" s="22" t="s">
        <v>248</v>
      </c>
      <c r="G15" s="22"/>
      <c r="H15" s="22" t="s">
        <v>11</v>
      </c>
      <c r="I15" s="22" t="s">
        <v>172</v>
      </c>
      <c r="J15" s="22" t="s">
        <v>260</v>
      </c>
      <c r="K15" s="23"/>
      <c r="L15" s="23" t="s">
        <v>250</v>
      </c>
      <c r="M15" s="23" t="s">
        <v>261</v>
      </c>
      <c r="N15" s="22" t="s">
        <v>176</v>
      </c>
      <c r="O15" s="89">
        <v>0.1</v>
      </c>
      <c r="P15" s="22" t="s">
        <v>761</v>
      </c>
      <c r="Q15" s="61" t="s">
        <v>262</v>
      </c>
      <c r="R15" s="23"/>
      <c r="S15" s="23" t="s">
        <v>144</v>
      </c>
      <c r="T15" s="23" t="s">
        <v>45</v>
      </c>
      <c r="U15" s="61" t="s">
        <v>253</v>
      </c>
      <c r="V15" s="23" t="s">
        <v>30</v>
      </c>
      <c r="W15" s="61" t="s">
        <v>254</v>
      </c>
    </row>
    <row r="16" spans="1:23" s="67" customFormat="1" ht="102">
      <c r="A16" s="61" t="s">
        <v>331</v>
      </c>
      <c r="B16" s="22" t="s">
        <v>194</v>
      </c>
      <c r="C16" s="61" t="s">
        <v>10</v>
      </c>
      <c r="D16" s="22"/>
      <c r="E16" s="22"/>
      <c r="F16" s="22" t="s">
        <v>248</v>
      </c>
      <c r="G16" s="22"/>
      <c r="H16" s="22" t="s">
        <v>11</v>
      </c>
      <c r="I16" s="22" t="s">
        <v>172</v>
      </c>
      <c r="J16" s="22" t="s">
        <v>263</v>
      </c>
      <c r="K16" s="23" t="s">
        <v>620</v>
      </c>
      <c r="L16" s="23" t="s">
        <v>250</v>
      </c>
      <c r="M16" s="23" t="s">
        <v>264</v>
      </c>
      <c r="N16" s="22" t="s">
        <v>176</v>
      </c>
      <c r="O16" s="89">
        <v>3.6</v>
      </c>
      <c r="P16" s="22" t="s">
        <v>761</v>
      </c>
      <c r="Q16" s="61" t="s">
        <v>199</v>
      </c>
      <c r="R16" s="23"/>
      <c r="S16" s="23" t="s">
        <v>265</v>
      </c>
      <c r="T16" s="23" t="s">
        <v>45</v>
      </c>
      <c r="U16" s="61" t="s">
        <v>253</v>
      </c>
      <c r="V16" s="23" t="s">
        <v>30</v>
      </c>
      <c r="W16" s="61" t="s">
        <v>254</v>
      </c>
    </row>
    <row r="17" spans="1:23" s="67" customFormat="1" ht="102">
      <c r="A17" s="61" t="s">
        <v>332</v>
      </c>
      <c r="B17" s="22" t="s">
        <v>186</v>
      </c>
      <c r="C17" s="61" t="s">
        <v>10</v>
      </c>
      <c r="D17" s="22"/>
      <c r="E17" s="22"/>
      <c r="F17" s="22" t="s">
        <v>248</v>
      </c>
      <c r="G17" s="22" t="s">
        <v>622</v>
      </c>
      <c r="H17" s="22" t="s">
        <v>11</v>
      </c>
      <c r="I17" s="22" t="s">
        <v>172</v>
      </c>
      <c r="J17" s="22" t="s">
        <v>266</v>
      </c>
      <c r="K17" s="23"/>
      <c r="L17" s="23" t="s">
        <v>250</v>
      </c>
      <c r="M17" s="23" t="s">
        <v>267</v>
      </c>
      <c r="N17" s="22" t="s">
        <v>176</v>
      </c>
      <c r="O17" s="89">
        <v>0.5</v>
      </c>
      <c r="P17" s="22" t="s">
        <v>761</v>
      </c>
      <c r="Q17" s="61" t="s">
        <v>191</v>
      </c>
      <c r="R17" s="23"/>
      <c r="S17" s="23" t="s">
        <v>268</v>
      </c>
      <c r="T17" s="23" t="s">
        <v>45</v>
      </c>
      <c r="U17" s="61" t="s">
        <v>253</v>
      </c>
      <c r="V17" s="23" t="s">
        <v>30</v>
      </c>
      <c r="W17" s="61" t="s">
        <v>254</v>
      </c>
    </row>
    <row r="18" spans="1:23" s="67" customFormat="1" ht="102">
      <c r="A18" s="61" t="s">
        <v>333</v>
      </c>
      <c r="B18" s="22" t="s">
        <v>269</v>
      </c>
      <c r="C18" s="61" t="s">
        <v>10</v>
      </c>
      <c r="D18" s="22"/>
      <c r="E18" s="22"/>
      <c r="F18" s="22" t="s">
        <v>248</v>
      </c>
      <c r="G18" s="22" t="s">
        <v>624</v>
      </c>
      <c r="H18" s="22" t="s">
        <v>11</v>
      </c>
      <c r="I18" s="22" t="s">
        <v>172</v>
      </c>
      <c r="J18" s="22" t="s">
        <v>270</v>
      </c>
      <c r="K18" s="23"/>
      <c r="L18" s="23" t="s">
        <v>54</v>
      </c>
      <c r="M18" s="23" t="s">
        <v>271</v>
      </c>
      <c r="N18" s="22" t="s">
        <v>176</v>
      </c>
      <c r="O18" s="89">
        <v>0.6</v>
      </c>
      <c r="P18" s="22">
        <v>64</v>
      </c>
      <c r="Q18" s="61" t="s">
        <v>272</v>
      </c>
      <c r="R18" s="23"/>
      <c r="S18" s="23" t="s">
        <v>273</v>
      </c>
      <c r="T18" s="23" t="s">
        <v>45</v>
      </c>
      <c r="U18" s="61" t="s">
        <v>253</v>
      </c>
      <c r="V18" s="23" t="s">
        <v>30</v>
      </c>
      <c r="W18" s="61" t="s">
        <v>254</v>
      </c>
    </row>
    <row r="19" spans="1:23" s="67" customFormat="1" ht="102">
      <c r="A19" s="61" t="s">
        <v>334</v>
      </c>
      <c r="B19" s="22" t="s">
        <v>274</v>
      </c>
      <c r="C19" s="61" t="s">
        <v>10</v>
      </c>
      <c r="D19" s="22"/>
      <c r="E19" s="22"/>
      <c r="F19" s="22" t="s">
        <v>248</v>
      </c>
      <c r="G19" s="22"/>
      <c r="H19" s="22" t="s">
        <v>11</v>
      </c>
      <c r="I19" s="22" t="s">
        <v>172</v>
      </c>
      <c r="J19" s="22" t="s">
        <v>275</v>
      </c>
      <c r="K19" s="23"/>
      <c r="L19" s="23" t="s">
        <v>250</v>
      </c>
      <c r="M19" s="23" t="s">
        <v>267</v>
      </c>
      <c r="N19" s="22" t="s">
        <v>176</v>
      </c>
      <c r="O19" s="89">
        <v>0.4</v>
      </c>
      <c r="P19" s="22" t="s">
        <v>761</v>
      </c>
      <c r="Q19" s="61" t="s">
        <v>276</v>
      </c>
      <c r="R19" s="23" t="s">
        <v>236</v>
      </c>
      <c r="S19" s="23" t="s">
        <v>268</v>
      </c>
      <c r="T19" s="23" t="s">
        <v>45</v>
      </c>
      <c r="U19" s="61" t="s">
        <v>253</v>
      </c>
      <c r="V19" s="23" t="s">
        <v>30</v>
      </c>
      <c r="W19" s="61" t="s">
        <v>254</v>
      </c>
    </row>
    <row r="20" spans="1:23" s="67" customFormat="1" ht="114" customHeight="1">
      <c r="A20" s="61" t="s">
        <v>335</v>
      </c>
      <c r="B20" s="22"/>
      <c r="C20" s="61"/>
      <c r="D20" s="22"/>
      <c r="E20" s="22"/>
      <c r="F20" s="22" t="s">
        <v>135</v>
      </c>
      <c r="G20" s="22"/>
      <c r="H20" s="22" t="s">
        <v>11</v>
      </c>
      <c r="I20" s="22" t="s">
        <v>172</v>
      </c>
      <c r="J20" s="22" t="s">
        <v>277</v>
      </c>
      <c r="K20" s="55" t="s">
        <v>278</v>
      </c>
      <c r="L20" s="23"/>
      <c r="M20" s="23" t="s">
        <v>279</v>
      </c>
      <c r="N20" s="22" t="s">
        <v>176</v>
      </c>
      <c r="O20" s="89">
        <v>14.3</v>
      </c>
      <c r="P20" s="128" t="s">
        <v>765</v>
      </c>
      <c r="Q20" s="61" t="s">
        <v>280</v>
      </c>
      <c r="R20" s="23"/>
      <c r="S20" s="23"/>
      <c r="T20" s="23" t="s">
        <v>41</v>
      </c>
      <c r="U20" s="61"/>
      <c r="V20" s="23" t="s">
        <v>30</v>
      </c>
      <c r="W20" s="61" t="s">
        <v>281</v>
      </c>
    </row>
    <row r="21" spans="1:23" s="67" customFormat="1" ht="89.25">
      <c r="A21" s="61" t="s">
        <v>336</v>
      </c>
      <c r="B21" s="22"/>
      <c r="C21" s="61"/>
      <c r="D21" s="22"/>
      <c r="E21" s="22"/>
      <c r="F21" s="22" t="s">
        <v>282</v>
      </c>
      <c r="G21" s="22"/>
      <c r="H21" s="22" t="s">
        <v>11</v>
      </c>
      <c r="I21" s="22" t="s">
        <v>172</v>
      </c>
      <c r="J21" s="22" t="s">
        <v>283</v>
      </c>
      <c r="K21" s="55" t="s">
        <v>284</v>
      </c>
      <c r="L21" s="23"/>
      <c r="M21" s="23" t="s">
        <v>285</v>
      </c>
      <c r="N21" s="22" t="s">
        <v>176</v>
      </c>
      <c r="O21" s="134" t="s">
        <v>354</v>
      </c>
      <c r="P21" s="22" t="s">
        <v>746</v>
      </c>
      <c r="Q21" s="61" t="s">
        <v>286</v>
      </c>
      <c r="R21" s="23"/>
      <c r="S21" s="23"/>
      <c r="T21" s="23" t="s">
        <v>43</v>
      </c>
      <c r="U21" s="61"/>
      <c r="V21" s="23" t="s">
        <v>30</v>
      </c>
      <c r="W21" s="61" t="s">
        <v>287</v>
      </c>
    </row>
    <row r="22" spans="1:23" s="67" customFormat="1" ht="140.25">
      <c r="A22" s="61" t="s">
        <v>337</v>
      </c>
      <c r="B22" s="22"/>
      <c r="C22" s="61"/>
      <c r="D22" s="22"/>
      <c r="E22" s="22"/>
      <c r="F22" s="22" t="s">
        <v>288</v>
      </c>
      <c r="G22" s="22"/>
      <c r="H22" s="22" t="s">
        <v>11</v>
      </c>
      <c r="I22" s="22" t="s">
        <v>289</v>
      </c>
      <c r="J22" s="22" t="s">
        <v>290</v>
      </c>
      <c r="K22" s="23" t="s">
        <v>291</v>
      </c>
      <c r="L22" s="23"/>
      <c r="M22" s="23"/>
      <c r="N22" s="22" t="s">
        <v>313</v>
      </c>
      <c r="O22" s="134" t="s">
        <v>354</v>
      </c>
      <c r="P22" s="22" t="s">
        <v>746</v>
      </c>
      <c r="Q22" s="61" t="s">
        <v>292</v>
      </c>
      <c r="R22" s="23"/>
      <c r="S22" s="23"/>
      <c r="T22" s="23" t="s">
        <v>825</v>
      </c>
      <c r="U22" s="61"/>
      <c r="V22" s="23" t="s">
        <v>460</v>
      </c>
      <c r="W22" s="61" t="s">
        <v>293</v>
      </c>
    </row>
    <row r="23" spans="1:23" s="67" customFormat="1" ht="127.5" customHeight="1">
      <c r="A23" s="61" t="s">
        <v>338</v>
      </c>
      <c r="B23" s="22"/>
      <c r="C23" s="61"/>
      <c r="D23" s="22"/>
      <c r="E23" s="22"/>
      <c r="F23" s="22" t="s">
        <v>294</v>
      </c>
      <c r="G23" s="22"/>
      <c r="H23" s="22" t="s">
        <v>11</v>
      </c>
      <c r="I23" s="22" t="s">
        <v>172</v>
      </c>
      <c r="J23" s="22" t="s">
        <v>295</v>
      </c>
      <c r="K23" s="23" t="s">
        <v>296</v>
      </c>
      <c r="L23" s="23"/>
      <c r="M23" s="23"/>
      <c r="N23" s="22" t="s">
        <v>176</v>
      </c>
      <c r="O23" s="134" t="s">
        <v>354</v>
      </c>
      <c r="P23" s="22" t="s">
        <v>746</v>
      </c>
      <c r="Q23" s="61" t="s">
        <v>292</v>
      </c>
      <c r="R23" s="23"/>
      <c r="S23" s="23"/>
      <c r="T23" s="23" t="s">
        <v>43</v>
      </c>
      <c r="U23" s="61"/>
      <c r="V23" s="23" t="s">
        <v>30</v>
      </c>
      <c r="W23" s="61" t="s">
        <v>297</v>
      </c>
    </row>
    <row r="24" spans="1:23" s="67" customFormat="1" ht="89.25">
      <c r="A24" s="61" t="s">
        <v>339</v>
      </c>
      <c r="B24" s="22" t="s">
        <v>208</v>
      </c>
      <c r="C24" s="61" t="s">
        <v>10</v>
      </c>
      <c r="D24" s="22">
        <v>28.560549999999999</v>
      </c>
      <c r="E24" s="22">
        <v>81.410399999999996</v>
      </c>
      <c r="F24" s="22" t="s">
        <v>298</v>
      </c>
      <c r="G24" s="22"/>
      <c r="H24" s="22" t="s">
        <v>11</v>
      </c>
      <c r="I24" s="22" t="s">
        <v>172</v>
      </c>
      <c r="J24" s="22" t="s">
        <v>299</v>
      </c>
      <c r="K24" s="23" t="s">
        <v>172</v>
      </c>
      <c r="L24" s="23" t="s">
        <v>172</v>
      </c>
      <c r="M24" s="23" t="s">
        <v>172</v>
      </c>
      <c r="N24" s="22" t="s">
        <v>176</v>
      </c>
      <c r="O24" s="89">
        <v>0.5</v>
      </c>
      <c r="P24" s="53">
        <v>64</v>
      </c>
      <c r="Q24" s="61" t="s">
        <v>246</v>
      </c>
      <c r="R24" s="53">
        <v>0.1</v>
      </c>
      <c r="S24" s="53">
        <v>26</v>
      </c>
      <c r="T24" s="61" t="s">
        <v>35</v>
      </c>
      <c r="U24" s="61" t="s">
        <v>253</v>
      </c>
      <c r="V24" s="61" t="s">
        <v>63</v>
      </c>
      <c r="W24" s="61" t="s">
        <v>217</v>
      </c>
    </row>
    <row r="25" spans="1:23" s="67" customFormat="1" ht="114.75">
      <c r="A25" s="61" t="s">
        <v>340</v>
      </c>
      <c r="B25" s="22" t="s">
        <v>255</v>
      </c>
      <c r="C25" s="61" t="s">
        <v>10</v>
      </c>
      <c r="D25" s="22">
        <v>28.554559999999999</v>
      </c>
      <c r="E25" s="22">
        <v>81.401229999999998</v>
      </c>
      <c r="F25" s="22" t="s">
        <v>300</v>
      </c>
      <c r="G25" s="22" t="s">
        <v>619</v>
      </c>
      <c r="H25" s="22" t="s">
        <v>11</v>
      </c>
      <c r="I25" s="22" t="s">
        <v>172</v>
      </c>
      <c r="J25" s="22" t="s">
        <v>301</v>
      </c>
      <c r="K25" s="23" t="s">
        <v>172</v>
      </c>
      <c r="L25" s="23" t="s">
        <v>172</v>
      </c>
      <c r="M25" s="23" t="s">
        <v>302</v>
      </c>
      <c r="N25" s="22" t="s">
        <v>176</v>
      </c>
      <c r="O25" s="89">
        <v>0.6</v>
      </c>
      <c r="P25" s="129" t="s">
        <v>764</v>
      </c>
      <c r="Q25" s="61" t="s">
        <v>258</v>
      </c>
      <c r="R25" s="53">
        <v>0.1</v>
      </c>
      <c r="S25" s="66">
        <v>39</v>
      </c>
      <c r="T25" s="61" t="s">
        <v>35</v>
      </c>
      <c r="U25" s="61" t="s">
        <v>303</v>
      </c>
      <c r="V25" s="61" t="s">
        <v>63</v>
      </c>
      <c r="W25" s="61" t="s">
        <v>304</v>
      </c>
    </row>
    <row r="26" spans="1:23" s="67" customFormat="1" ht="89.25">
      <c r="A26" s="61" t="s">
        <v>341</v>
      </c>
      <c r="B26" s="22" t="s">
        <v>255</v>
      </c>
      <c r="C26" s="61" t="s">
        <v>10</v>
      </c>
      <c r="D26" s="22">
        <v>28.554379999999998</v>
      </c>
      <c r="E26" s="22">
        <v>81.398060000000001</v>
      </c>
      <c r="F26" s="22" t="s">
        <v>305</v>
      </c>
      <c r="G26" s="22"/>
      <c r="H26" s="22" t="s">
        <v>11</v>
      </c>
      <c r="I26" s="22" t="s">
        <v>172</v>
      </c>
      <c r="J26" s="22" t="s">
        <v>301</v>
      </c>
      <c r="K26" s="23" t="s">
        <v>172</v>
      </c>
      <c r="L26" s="23" t="s">
        <v>172</v>
      </c>
      <c r="M26" s="23" t="s">
        <v>172</v>
      </c>
      <c r="N26" s="22" t="s">
        <v>176</v>
      </c>
      <c r="O26" s="89">
        <v>0.1</v>
      </c>
      <c r="P26" s="129" t="s">
        <v>764</v>
      </c>
      <c r="Q26" s="61" t="s">
        <v>258</v>
      </c>
      <c r="R26" s="53">
        <v>0.1</v>
      </c>
      <c r="S26" s="66">
        <v>21</v>
      </c>
      <c r="T26" s="61" t="s">
        <v>35</v>
      </c>
      <c r="U26" s="61" t="s">
        <v>303</v>
      </c>
      <c r="V26" s="61" t="s">
        <v>30</v>
      </c>
      <c r="W26" s="61" t="s">
        <v>306</v>
      </c>
    </row>
    <row r="27" spans="1:23" s="67" customFormat="1" ht="140.25">
      <c r="A27" s="61" t="s">
        <v>342</v>
      </c>
      <c r="B27" s="22" t="s">
        <v>255</v>
      </c>
      <c r="C27" s="61" t="s">
        <v>10</v>
      </c>
      <c r="D27" s="22">
        <v>28.557490000000001</v>
      </c>
      <c r="E27" s="22">
        <v>81.404520000000005</v>
      </c>
      <c r="F27" s="22" t="s">
        <v>307</v>
      </c>
      <c r="G27" s="22" t="s">
        <v>617</v>
      </c>
      <c r="H27" s="22" t="s">
        <v>11</v>
      </c>
      <c r="I27" s="22" t="s">
        <v>172</v>
      </c>
      <c r="J27" s="22" t="s">
        <v>308</v>
      </c>
      <c r="K27" s="23" t="s">
        <v>172</v>
      </c>
      <c r="L27" s="23" t="s">
        <v>172</v>
      </c>
      <c r="M27" s="23" t="s">
        <v>172</v>
      </c>
      <c r="N27" s="22" t="s">
        <v>176</v>
      </c>
      <c r="O27" s="89">
        <v>5.0999999999999996</v>
      </c>
      <c r="P27" s="53">
        <v>64</v>
      </c>
      <c r="Q27" s="61" t="s">
        <v>309</v>
      </c>
      <c r="R27" s="53">
        <v>3.3</v>
      </c>
      <c r="S27" s="53">
        <v>141</v>
      </c>
      <c r="T27" s="23" t="s">
        <v>37</v>
      </c>
      <c r="U27" s="96" t="s">
        <v>826</v>
      </c>
      <c r="V27" s="61" t="s">
        <v>63</v>
      </c>
      <c r="W27" s="61" t="s">
        <v>310</v>
      </c>
    </row>
    <row r="28" spans="1:23" s="67" customFormat="1" ht="89.25">
      <c r="A28" s="61" t="s">
        <v>343</v>
      </c>
      <c r="B28" s="22" t="s">
        <v>274</v>
      </c>
      <c r="C28" s="61" t="s">
        <v>10</v>
      </c>
      <c r="D28" s="22">
        <v>28.55875</v>
      </c>
      <c r="E28" s="22">
        <v>81.350160000000002</v>
      </c>
      <c r="F28" s="22" t="s">
        <v>311</v>
      </c>
      <c r="G28" s="22"/>
      <c r="H28" s="22" t="s">
        <v>11</v>
      </c>
      <c r="I28" s="22" t="s">
        <v>172</v>
      </c>
      <c r="J28" s="22" t="s">
        <v>312</v>
      </c>
      <c r="K28" s="23" t="s">
        <v>172</v>
      </c>
      <c r="L28" s="23" t="s">
        <v>244</v>
      </c>
      <c r="M28" s="23" t="s">
        <v>172</v>
      </c>
      <c r="N28" s="22" t="s">
        <v>176</v>
      </c>
      <c r="O28" s="89">
        <v>0.3</v>
      </c>
      <c r="P28" s="53">
        <v>25</v>
      </c>
      <c r="Q28" s="61" t="s">
        <v>276</v>
      </c>
      <c r="R28" s="53">
        <v>0.1</v>
      </c>
      <c r="S28" s="53">
        <v>6</v>
      </c>
      <c r="T28" s="61" t="s">
        <v>35</v>
      </c>
      <c r="U28" s="61" t="s">
        <v>303</v>
      </c>
      <c r="V28" s="61" t="s">
        <v>30</v>
      </c>
      <c r="W28" s="61" t="s">
        <v>217</v>
      </c>
    </row>
    <row r="29" spans="1:23" s="67" customFormat="1" ht="51">
      <c r="A29" s="61" t="s">
        <v>344</v>
      </c>
      <c r="B29" s="22"/>
      <c r="C29" s="61"/>
      <c r="D29" s="22"/>
      <c r="E29" s="22"/>
      <c r="F29" s="22" t="s">
        <v>832</v>
      </c>
      <c r="G29" s="22"/>
      <c r="H29" s="22" t="s">
        <v>11</v>
      </c>
      <c r="I29" s="22"/>
      <c r="J29" s="22"/>
      <c r="K29" s="23"/>
      <c r="L29" s="23"/>
      <c r="M29" s="23"/>
      <c r="N29" s="22" t="s">
        <v>176</v>
      </c>
      <c r="O29" s="89">
        <v>94.2</v>
      </c>
      <c r="P29" s="53">
        <v>5.5</v>
      </c>
      <c r="Q29" s="53"/>
      <c r="R29" s="53"/>
      <c r="S29" s="53"/>
      <c r="T29" s="53"/>
      <c r="U29" s="53"/>
      <c r="V29" s="61"/>
      <c r="W29" s="53"/>
    </row>
    <row r="30" spans="1:23" s="45" customFormat="1" ht="165.75">
      <c r="A30" s="61" t="s">
        <v>345</v>
      </c>
      <c r="B30" s="2" t="s">
        <v>232</v>
      </c>
      <c r="C30" s="97" t="s">
        <v>10</v>
      </c>
      <c r="D30" s="2">
        <v>28.549900000000001</v>
      </c>
      <c r="E30" s="2">
        <v>81.386600000000001</v>
      </c>
      <c r="F30" s="2" t="s">
        <v>698</v>
      </c>
      <c r="G30" s="98"/>
      <c r="H30" s="2" t="s">
        <v>11</v>
      </c>
      <c r="I30" s="2" t="s">
        <v>699</v>
      </c>
      <c r="J30" s="2" t="s">
        <v>700</v>
      </c>
      <c r="K30" s="3" t="s">
        <v>701</v>
      </c>
      <c r="L30" s="3" t="s">
        <v>702</v>
      </c>
      <c r="M30" s="3" t="s">
        <v>703</v>
      </c>
      <c r="N30" s="2" t="s">
        <v>313</v>
      </c>
      <c r="O30" s="97">
        <v>3.8</v>
      </c>
      <c r="P30" s="129">
        <v>60</v>
      </c>
      <c r="Q30" s="97" t="s">
        <v>704</v>
      </c>
      <c r="R30" s="99">
        <v>0.75</v>
      </c>
      <c r="S30" s="99">
        <v>90.8</v>
      </c>
      <c r="T30" s="99" t="s">
        <v>705</v>
      </c>
      <c r="U30" s="100" t="s">
        <v>707</v>
      </c>
      <c r="V30" s="97" t="s">
        <v>706</v>
      </c>
      <c r="W30" s="51"/>
    </row>
    <row r="31" spans="1:23" s="45" customFormat="1" ht="38.25">
      <c r="A31" s="61" t="s">
        <v>697</v>
      </c>
      <c r="B31" s="28"/>
      <c r="C31" s="28"/>
      <c r="D31" s="28"/>
      <c r="E31" s="28"/>
      <c r="F31" s="28" t="s">
        <v>802</v>
      </c>
      <c r="G31" s="28"/>
      <c r="H31" s="2" t="s">
        <v>11</v>
      </c>
      <c r="I31" s="28"/>
      <c r="J31" s="141" t="s">
        <v>807</v>
      </c>
      <c r="K31" s="23"/>
      <c r="L31" s="23"/>
      <c r="M31" s="23"/>
      <c r="N31" s="28"/>
      <c r="O31" s="58">
        <v>684.5</v>
      </c>
      <c r="P31" s="56"/>
      <c r="Q31" s="56"/>
      <c r="R31" s="51"/>
      <c r="S31" s="51"/>
      <c r="T31" s="51"/>
      <c r="U31" s="51"/>
      <c r="V31" s="51" t="s">
        <v>749</v>
      </c>
      <c r="W31" s="51"/>
    </row>
    <row r="32" spans="1:23" s="45" customFormat="1">
      <c r="A32" s="36"/>
      <c r="B32" s="187"/>
      <c r="C32" s="188"/>
      <c r="D32" s="36"/>
      <c r="E32" s="36"/>
      <c r="F32" s="36"/>
      <c r="G32" s="36"/>
      <c r="H32" s="36"/>
      <c r="I32" s="36"/>
      <c r="J32" s="36"/>
      <c r="K32" s="39"/>
      <c r="L32" s="39"/>
      <c r="M32" s="39"/>
      <c r="N32" s="36"/>
      <c r="O32" s="133">
        <f>SUM(O2:O31)</f>
        <v>956.87</v>
      </c>
      <c r="P32" s="36"/>
      <c r="Q32" s="36"/>
    </row>
    <row r="33" spans="1:17" s="45" customFormat="1">
      <c r="A33" s="36"/>
      <c r="B33" s="116"/>
      <c r="C33" s="36"/>
      <c r="D33" s="36"/>
      <c r="E33" s="36"/>
      <c r="F33" s="36"/>
      <c r="G33" s="36"/>
      <c r="H33" s="36"/>
      <c r="I33" s="36"/>
      <c r="J33" s="36"/>
      <c r="K33" s="39"/>
      <c r="L33" s="39"/>
      <c r="M33" s="39"/>
      <c r="N33" s="36"/>
      <c r="O33" s="42"/>
      <c r="P33" s="36"/>
      <c r="Q33" s="36"/>
    </row>
    <row r="34" spans="1:17" s="36" customFormat="1"/>
    <row r="35" spans="1:17" s="36" customFormat="1"/>
    <row r="36" spans="1:17" s="36" customFormat="1"/>
    <row r="37" spans="1:17" s="36" customFormat="1"/>
    <row r="39" spans="1:17" s="67" customFormat="1">
      <c r="P39" s="42"/>
      <c r="Q39" s="42"/>
    </row>
    <row r="40" spans="1:17" s="67" customFormat="1">
      <c r="P40" s="42"/>
      <c r="Q40" s="42"/>
    </row>
    <row r="41" spans="1:17" s="67" customFormat="1">
      <c r="P41" s="42"/>
      <c r="Q41" s="42"/>
    </row>
    <row r="42" spans="1:17" s="67" customFormat="1">
      <c r="P42" s="42"/>
      <c r="Q42" s="42"/>
    </row>
    <row r="43" spans="1:17" s="67" customFormat="1">
      <c r="P43" s="42"/>
      <c r="Q43" s="42"/>
    </row>
    <row r="44" spans="1:17" s="67" customFormat="1">
      <c r="P44" s="42"/>
      <c r="Q44" s="42"/>
    </row>
    <row r="45" spans="1:17" s="67" customFormat="1">
      <c r="P45" s="42"/>
      <c r="Q45" s="42"/>
    </row>
    <row r="46" spans="1:17" s="67" customFormat="1">
      <c r="P46" s="42"/>
      <c r="Q46" s="42"/>
    </row>
    <row r="47" spans="1:17" s="67" customFormat="1">
      <c r="P47" s="42"/>
      <c r="Q47" s="42"/>
    </row>
    <row r="48" spans="1:17" s="67" customFormat="1">
      <c r="P48" s="42"/>
      <c r="Q48" s="42"/>
    </row>
    <row r="49" spans="1:17" s="67" customFormat="1">
      <c r="P49" s="42"/>
      <c r="Q49" s="42"/>
    </row>
    <row r="50" spans="1:17" s="67" customFormat="1">
      <c r="P50" s="42"/>
      <c r="Q50" s="42"/>
    </row>
    <row r="51" spans="1:17" s="67" customFormat="1">
      <c r="P51" s="42"/>
      <c r="Q51" s="42"/>
    </row>
    <row r="52" spans="1:17" s="67" customFormat="1">
      <c r="P52" s="42"/>
      <c r="Q52" s="42"/>
    </row>
    <row r="53" spans="1:17" s="68" customFormat="1">
      <c r="P53" s="29"/>
      <c r="Q53" s="29"/>
    </row>
    <row r="54" spans="1:17" s="68" customFormat="1">
      <c r="P54" s="29"/>
      <c r="Q54" s="29"/>
    </row>
    <row r="55" spans="1:17" s="68" customFormat="1">
      <c r="P55" s="29"/>
      <c r="Q55" s="29"/>
    </row>
    <row r="56" spans="1:17" s="68" customFormat="1">
      <c r="P56" s="29"/>
      <c r="Q56" s="29"/>
    </row>
    <row r="57" spans="1:17">
      <c r="A57" s="34"/>
      <c r="B57" s="31"/>
      <c r="C57" s="31"/>
      <c r="E57" s="31"/>
      <c r="F57" s="31"/>
      <c r="G57" s="31"/>
      <c r="H57" s="31"/>
      <c r="I57" s="31"/>
      <c r="J57" s="31"/>
      <c r="K57" s="32"/>
      <c r="L57" s="32"/>
      <c r="M57" s="32"/>
      <c r="N57" s="31"/>
    </row>
    <row r="58" spans="1:17">
      <c r="A58" s="35"/>
      <c r="B58" s="31"/>
      <c r="C58" s="31"/>
      <c r="D58" s="34"/>
      <c r="E58" s="31"/>
      <c r="F58" s="31"/>
      <c r="G58" s="31"/>
      <c r="H58" s="36"/>
      <c r="I58" s="31"/>
      <c r="K58" s="35"/>
      <c r="L58" s="32"/>
      <c r="M58" s="32"/>
      <c r="N58" s="31"/>
    </row>
    <row r="59" spans="1:17">
      <c r="A59" s="34"/>
      <c r="B59" s="31"/>
      <c r="C59" s="31"/>
      <c r="D59" s="34"/>
      <c r="E59" s="31"/>
      <c r="F59" s="31"/>
      <c r="G59" s="31"/>
      <c r="H59" s="34"/>
      <c r="I59" s="31"/>
      <c r="K59" s="37"/>
      <c r="L59" s="32"/>
      <c r="M59" s="32"/>
      <c r="N59" s="31"/>
    </row>
    <row r="60" spans="1:17">
      <c r="A60" s="34"/>
      <c r="B60" s="31"/>
      <c r="C60" s="31"/>
      <c r="D60" s="34"/>
      <c r="E60" s="31"/>
      <c r="F60" s="31"/>
      <c r="G60" s="31"/>
      <c r="H60" s="37"/>
      <c r="I60" s="31"/>
      <c r="K60" s="30"/>
      <c r="L60" s="32"/>
      <c r="M60" s="32"/>
      <c r="N60" s="31"/>
    </row>
    <row r="61" spans="1:17">
      <c r="A61" s="34"/>
      <c r="B61" s="31"/>
      <c r="C61" s="31"/>
      <c r="D61" s="34"/>
      <c r="E61" s="31"/>
      <c r="F61" s="31"/>
      <c r="G61" s="31"/>
      <c r="H61" s="37"/>
      <c r="I61" s="31"/>
      <c r="K61" s="31"/>
      <c r="L61" s="32"/>
      <c r="M61" s="32"/>
      <c r="N61" s="31"/>
    </row>
    <row r="62" spans="1:17">
      <c r="B62" s="31"/>
      <c r="C62" s="31"/>
      <c r="E62" s="31"/>
      <c r="F62" s="31"/>
      <c r="G62" s="31"/>
      <c r="I62" s="31"/>
      <c r="J62" s="31"/>
      <c r="K62" s="32"/>
      <c r="L62" s="32"/>
      <c r="M62" s="32"/>
      <c r="N62" s="31"/>
    </row>
    <row r="63" spans="1:17">
      <c r="B63" s="31"/>
      <c r="C63" s="31"/>
      <c r="E63" s="31"/>
      <c r="F63" s="31"/>
      <c r="G63" s="31"/>
      <c r="I63" s="31"/>
      <c r="J63" s="31"/>
      <c r="K63" s="32"/>
      <c r="L63" s="32"/>
      <c r="M63" s="32"/>
      <c r="N63" s="31"/>
    </row>
    <row r="64" spans="1:17">
      <c r="A64" s="6"/>
      <c r="B64" s="6"/>
      <c r="C64" s="6"/>
      <c r="D64" s="6"/>
      <c r="E64" s="31"/>
      <c r="F64" s="31"/>
      <c r="G64" s="31"/>
      <c r="I64" s="31"/>
      <c r="J64" s="31"/>
      <c r="K64" s="32"/>
      <c r="L64" s="32"/>
      <c r="M64" s="32"/>
      <c r="N64" s="31"/>
    </row>
    <row r="65" spans="1:14">
      <c r="A65" s="6"/>
      <c r="B65" s="6"/>
      <c r="C65" s="6"/>
      <c r="D65" s="6"/>
      <c r="E65" s="31"/>
      <c r="F65" s="31"/>
      <c r="G65" s="31"/>
      <c r="H65" s="31"/>
      <c r="I65" s="31"/>
      <c r="J65" s="31"/>
      <c r="K65" s="32"/>
      <c r="L65" s="32"/>
      <c r="M65" s="32"/>
      <c r="N65" s="31"/>
    </row>
    <row r="66" spans="1:14">
      <c r="E66" s="31"/>
      <c r="F66" s="31"/>
      <c r="G66" s="31"/>
      <c r="H66" s="31"/>
      <c r="I66" s="31"/>
      <c r="J66" s="31"/>
      <c r="K66" s="32"/>
      <c r="L66" s="32"/>
      <c r="M66" s="32"/>
      <c r="N66" s="31"/>
    </row>
    <row r="67" spans="1:14">
      <c r="E67" s="31"/>
      <c r="F67" s="31"/>
      <c r="G67" s="31"/>
      <c r="H67" s="31"/>
      <c r="I67" s="31"/>
      <c r="J67" s="31"/>
      <c r="K67" s="32"/>
      <c r="L67" s="32"/>
      <c r="M67" s="32"/>
      <c r="N67" s="31"/>
    </row>
    <row r="68" spans="1:14">
      <c r="B68" s="31"/>
      <c r="C68" s="31"/>
      <c r="D68" s="31"/>
      <c r="E68" s="31"/>
      <c r="F68" s="31"/>
      <c r="G68" s="31"/>
      <c r="H68" s="31"/>
      <c r="I68" s="31"/>
      <c r="J68" s="31"/>
      <c r="K68" s="32"/>
      <c r="L68" s="32"/>
      <c r="M68" s="32"/>
      <c r="N68" s="31"/>
    </row>
    <row r="69" spans="1:14">
      <c r="B69" s="31"/>
      <c r="C69" s="31"/>
      <c r="D69" s="31"/>
      <c r="E69" s="31"/>
      <c r="F69" s="31"/>
      <c r="G69" s="31"/>
      <c r="H69" s="31"/>
      <c r="I69" s="31"/>
      <c r="J69" s="31"/>
      <c r="K69" s="32"/>
      <c r="L69" s="32"/>
      <c r="M69" s="32"/>
      <c r="N69" s="31"/>
    </row>
    <row r="70" spans="1:14">
      <c r="B70" s="31"/>
      <c r="C70" s="31"/>
      <c r="D70" s="31"/>
      <c r="E70" s="31"/>
      <c r="F70" s="31"/>
      <c r="G70" s="31"/>
      <c r="H70" s="31"/>
      <c r="I70" s="31"/>
      <c r="J70" s="31"/>
      <c r="K70" s="32"/>
      <c r="L70" s="32"/>
      <c r="M70" s="32"/>
      <c r="N70" s="31"/>
    </row>
    <row r="71" spans="1:14">
      <c r="B71" s="31"/>
      <c r="C71" s="31"/>
      <c r="D71" s="31"/>
      <c r="E71" s="31"/>
      <c r="F71" s="31"/>
      <c r="G71" s="31"/>
      <c r="H71" s="31"/>
      <c r="I71" s="31"/>
      <c r="J71" s="31"/>
      <c r="K71" s="32"/>
      <c r="L71" s="32"/>
      <c r="M71" s="32"/>
      <c r="N71" s="31"/>
    </row>
    <row r="72" spans="1:14">
      <c r="B72" s="31"/>
      <c r="C72" s="31"/>
      <c r="D72" s="31"/>
      <c r="E72" s="31"/>
      <c r="F72" s="31"/>
      <c r="G72" s="31"/>
      <c r="H72" s="31"/>
      <c r="I72" s="31"/>
      <c r="J72" s="31"/>
      <c r="K72" s="32"/>
      <c r="L72" s="32"/>
      <c r="M72" s="32"/>
      <c r="N72" s="31"/>
    </row>
    <row r="73" spans="1:14">
      <c r="B73" s="31"/>
      <c r="C73" s="31"/>
      <c r="D73" s="31"/>
      <c r="E73" s="31"/>
      <c r="F73" s="31"/>
      <c r="G73" s="31"/>
      <c r="H73" s="31"/>
      <c r="I73" s="31"/>
      <c r="J73" s="31"/>
      <c r="K73" s="32"/>
      <c r="L73" s="32"/>
      <c r="M73" s="32"/>
      <c r="N73" s="31"/>
    </row>
    <row r="74" spans="1:14">
      <c r="B74" s="31"/>
      <c r="C74" s="31"/>
      <c r="D74" s="31"/>
      <c r="E74" s="31"/>
      <c r="F74" s="31"/>
      <c r="G74" s="31"/>
      <c r="H74" s="31"/>
      <c r="I74" s="31"/>
      <c r="J74" s="31"/>
      <c r="K74" s="32"/>
      <c r="L74" s="32"/>
      <c r="M74" s="32"/>
      <c r="N74" s="31"/>
    </row>
    <row r="75" spans="1:14">
      <c r="B75" s="31"/>
      <c r="C75" s="31"/>
      <c r="D75" s="31"/>
      <c r="E75" s="31"/>
      <c r="F75" s="31"/>
      <c r="G75" s="31"/>
      <c r="H75" s="31"/>
      <c r="I75" s="31"/>
      <c r="J75" s="31"/>
      <c r="K75" s="32"/>
      <c r="L75" s="32"/>
      <c r="M75" s="32"/>
      <c r="N75" s="31"/>
    </row>
    <row r="76" spans="1:14">
      <c r="B76" s="31"/>
      <c r="C76" s="31"/>
      <c r="D76" s="31"/>
      <c r="E76" s="31"/>
      <c r="F76" s="31"/>
      <c r="G76" s="31"/>
      <c r="H76" s="31"/>
      <c r="I76" s="31"/>
      <c r="J76" s="31"/>
      <c r="K76" s="32"/>
      <c r="L76" s="32"/>
      <c r="M76" s="32"/>
      <c r="N76" s="31"/>
    </row>
    <row r="77" spans="1:14">
      <c r="B77" s="31"/>
      <c r="C77" s="31"/>
      <c r="D77" s="31"/>
      <c r="E77" s="31"/>
      <c r="F77" s="31"/>
      <c r="G77" s="31"/>
      <c r="H77" s="31"/>
      <c r="I77" s="31"/>
      <c r="J77" s="31"/>
      <c r="K77" s="32"/>
      <c r="L77" s="32"/>
      <c r="M77" s="32"/>
      <c r="N77" s="31"/>
    </row>
    <row r="78" spans="1:14">
      <c r="B78" s="31"/>
      <c r="C78" s="31"/>
      <c r="D78" s="31"/>
      <c r="E78" s="31"/>
      <c r="F78" s="31"/>
      <c r="G78" s="31"/>
      <c r="H78" s="31"/>
      <c r="I78" s="31"/>
      <c r="J78" s="31"/>
      <c r="K78" s="32"/>
      <c r="L78" s="32"/>
      <c r="M78" s="32"/>
      <c r="N78" s="31"/>
    </row>
    <row r="79" spans="1:14">
      <c r="B79" s="31"/>
      <c r="C79" s="31"/>
      <c r="D79" s="31"/>
      <c r="E79" s="31"/>
      <c r="F79" s="31"/>
      <c r="G79" s="31"/>
      <c r="H79" s="31"/>
      <c r="I79" s="31"/>
      <c r="J79" s="31"/>
      <c r="K79" s="32"/>
      <c r="L79" s="32"/>
      <c r="M79" s="32"/>
      <c r="N79" s="31"/>
    </row>
    <row r="80" spans="1:14">
      <c r="A80" s="31"/>
      <c r="B80" s="31"/>
      <c r="C80" s="31"/>
      <c r="D80" s="31"/>
      <c r="E80" s="31"/>
      <c r="F80" s="31"/>
      <c r="G80" s="31"/>
      <c r="H80" s="31"/>
      <c r="I80" s="31"/>
      <c r="J80" s="31"/>
      <c r="K80" s="32"/>
      <c r="L80" s="32"/>
      <c r="M80" s="32"/>
      <c r="N80" s="31"/>
    </row>
    <row r="81" spans="1:15">
      <c r="A81" s="31"/>
      <c r="B81" s="31"/>
      <c r="C81" s="31"/>
      <c r="D81" s="31"/>
      <c r="E81" s="31"/>
      <c r="F81" s="31"/>
      <c r="G81" s="31"/>
      <c r="H81" s="31"/>
      <c r="I81" s="31"/>
      <c r="J81" s="31"/>
      <c r="K81" s="32"/>
      <c r="L81" s="32"/>
      <c r="M81" s="32"/>
      <c r="N81" s="31"/>
    </row>
    <row r="82" spans="1:15">
      <c r="A82" s="31"/>
      <c r="B82" s="31"/>
      <c r="C82" s="31"/>
      <c r="D82" s="31"/>
      <c r="E82" s="31"/>
      <c r="F82" s="31"/>
      <c r="G82" s="31"/>
      <c r="H82" s="31"/>
      <c r="I82" s="31"/>
      <c r="J82" s="31"/>
      <c r="K82" s="32"/>
      <c r="L82" s="32"/>
      <c r="M82" s="32"/>
      <c r="N82" s="31"/>
    </row>
    <row r="83" spans="1:15">
      <c r="A83" s="31"/>
      <c r="B83" s="31"/>
      <c r="C83" s="31"/>
      <c r="D83" s="31"/>
      <c r="E83" s="31"/>
      <c r="F83" s="31"/>
      <c r="G83" s="31"/>
      <c r="H83" s="31"/>
      <c r="I83" s="31"/>
      <c r="J83" s="31"/>
      <c r="K83" s="32"/>
      <c r="L83" s="32"/>
      <c r="M83" s="32"/>
      <c r="N83" s="31"/>
    </row>
    <row r="84" spans="1:15">
      <c r="A84" s="31"/>
      <c r="B84" s="31"/>
      <c r="C84" s="31"/>
      <c r="D84" s="31"/>
      <c r="E84" s="31"/>
      <c r="F84" s="31"/>
      <c r="G84" s="31"/>
      <c r="H84" s="31"/>
      <c r="I84" s="31"/>
      <c r="J84" s="31"/>
      <c r="K84" s="32"/>
      <c r="L84" s="32"/>
      <c r="M84" s="32"/>
      <c r="N84" s="31"/>
    </row>
    <row r="85" spans="1:15">
      <c r="A85" s="31"/>
      <c r="B85" s="31"/>
      <c r="C85" s="31"/>
      <c r="D85" s="31"/>
      <c r="E85" s="31"/>
      <c r="F85" s="31"/>
      <c r="G85" s="31"/>
      <c r="H85" s="31"/>
      <c r="I85" s="31"/>
      <c r="J85" s="31"/>
      <c r="K85" s="32"/>
      <c r="L85" s="32"/>
      <c r="M85" s="32"/>
      <c r="N85" s="31"/>
    </row>
    <row r="86" spans="1:15">
      <c r="A86" s="31"/>
      <c r="B86" s="31"/>
      <c r="C86" s="31"/>
      <c r="D86" s="31"/>
      <c r="E86" s="31"/>
      <c r="F86" s="31"/>
      <c r="G86" s="31"/>
      <c r="H86" s="31"/>
      <c r="I86" s="31"/>
      <c r="J86" s="31"/>
      <c r="K86" s="32"/>
      <c r="L86" s="32"/>
      <c r="M86" s="32"/>
      <c r="N86" s="31"/>
    </row>
    <row r="87" spans="1:15">
      <c r="A87" s="31"/>
      <c r="B87" s="31"/>
      <c r="C87" s="31"/>
      <c r="D87" s="31"/>
      <c r="E87" s="31"/>
      <c r="F87" s="31"/>
      <c r="G87" s="31"/>
      <c r="H87" s="31"/>
      <c r="I87" s="31"/>
      <c r="J87" s="31"/>
      <c r="K87" s="32"/>
      <c r="L87" s="32"/>
      <c r="M87" s="32"/>
      <c r="N87" s="31"/>
    </row>
    <row r="88" spans="1:15">
      <c r="A88" s="31"/>
      <c r="B88" s="31"/>
      <c r="C88" s="31"/>
      <c r="D88" s="31"/>
      <c r="E88" s="31"/>
      <c r="F88" s="31"/>
      <c r="G88" s="31"/>
      <c r="H88" s="31"/>
      <c r="I88" s="31"/>
      <c r="J88" s="31"/>
      <c r="K88" s="32"/>
      <c r="L88" s="32"/>
      <c r="M88" s="32"/>
      <c r="N88" s="31"/>
    </row>
    <row r="89" spans="1:15">
      <c r="A89" s="31"/>
      <c r="B89" s="31"/>
      <c r="C89" s="31"/>
      <c r="D89" s="31"/>
      <c r="E89" s="31"/>
      <c r="F89" s="31"/>
      <c r="G89" s="31"/>
      <c r="H89" s="31"/>
      <c r="I89" s="31"/>
      <c r="J89" s="31"/>
      <c r="K89" s="32"/>
      <c r="L89" s="32"/>
      <c r="M89" s="32"/>
      <c r="N89" s="31"/>
    </row>
    <row r="90" spans="1:15">
      <c r="A90" s="31"/>
      <c r="B90" s="31"/>
      <c r="C90" s="31"/>
      <c r="D90" s="31"/>
      <c r="E90" s="31"/>
      <c r="F90" s="31"/>
      <c r="G90" s="31"/>
      <c r="H90" s="31"/>
      <c r="I90" s="31"/>
      <c r="J90" s="31"/>
      <c r="K90" s="32"/>
      <c r="L90" s="32"/>
      <c r="M90" s="32"/>
      <c r="N90" s="31"/>
      <c r="O90" s="33"/>
    </row>
    <row r="91" spans="1:15">
      <c r="A91" s="31"/>
      <c r="B91" s="31"/>
      <c r="C91" s="31"/>
      <c r="D91" s="31"/>
      <c r="E91" s="31"/>
      <c r="F91" s="31"/>
      <c r="G91" s="31"/>
      <c r="H91" s="31"/>
      <c r="I91" s="31"/>
      <c r="J91" s="31"/>
      <c r="K91" s="32"/>
      <c r="L91" s="32"/>
      <c r="M91" s="32"/>
      <c r="N91" s="31"/>
      <c r="O91" s="38"/>
    </row>
    <row r="92" spans="1:15">
      <c r="A92" s="31"/>
      <c r="B92" s="31"/>
      <c r="C92" s="31"/>
      <c r="D92" s="31"/>
      <c r="E92" s="31"/>
      <c r="F92" s="31"/>
      <c r="G92" s="31"/>
      <c r="H92" s="31"/>
      <c r="I92" s="31"/>
      <c r="J92" s="31"/>
      <c r="K92" s="32"/>
      <c r="L92" s="32"/>
      <c r="M92" s="32"/>
      <c r="N92" s="31"/>
      <c r="O92" s="33"/>
    </row>
    <row r="93" spans="1:15">
      <c r="A93" s="31"/>
      <c r="B93" s="31"/>
      <c r="C93" s="31"/>
      <c r="D93" s="31"/>
      <c r="E93" s="31"/>
      <c r="F93" s="31"/>
      <c r="G93" s="31"/>
      <c r="H93" s="31"/>
      <c r="I93" s="31"/>
      <c r="J93" s="31"/>
      <c r="K93" s="32"/>
      <c r="L93" s="32"/>
      <c r="M93" s="32"/>
      <c r="N93" s="31"/>
      <c r="O93" s="38"/>
    </row>
    <row r="94" spans="1:15">
      <c r="A94" s="31"/>
      <c r="B94" s="31"/>
      <c r="C94" s="31"/>
      <c r="D94" s="31"/>
      <c r="E94" s="31"/>
      <c r="F94" s="31"/>
      <c r="G94" s="31"/>
      <c r="H94" s="31"/>
      <c r="I94" s="31"/>
      <c r="J94" s="31"/>
      <c r="K94" s="32"/>
      <c r="L94" s="32"/>
      <c r="M94" s="32"/>
      <c r="N94" s="31"/>
      <c r="O94" s="33"/>
    </row>
    <row r="95" spans="1:15">
      <c r="A95" s="31"/>
      <c r="B95" s="31"/>
      <c r="C95" s="31"/>
      <c r="D95" s="31"/>
      <c r="E95" s="31"/>
      <c r="F95" s="31"/>
      <c r="G95" s="31"/>
      <c r="H95" s="31"/>
      <c r="I95" s="31"/>
      <c r="J95" s="31"/>
      <c r="K95" s="32"/>
      <c r="L95" s="32"/>
      <c r="M95" s="32"/>
      <c r="N95" s="31"/>
    </row>
    <row r="96" spans="1:15">
      <c r="A96" s="31"/>
      <c r="B96" s="31"/>
      <c r="C96" s="31"/>
      <c r="D96" s="31"/>
      <c r="E96" s="31"/>
      <c r="F96" s="31"/>
      <c r="G96" s="31"/>
      <c r="H96" s="31"/>
      <c r="I96" s="31"/>
      <c r="J96" s="31"/>
      <c r="K96" s="32"/>
      <c r="L96" s="32"/>
      <c r="M96" s="32"/>
      <c r="N96" s="31"/>
    </row>
    <row r="97" spans="1:14">
      <c r="A97" s="31"/>
      <c r="B97" s="31"/>
      <c r="C97" s="31"/>
      <c r="D97" s="31"/>
      <c r="E97" s="31"/>
      <c r="F97" s="31"/>
      <c r="G97" s="31"/>
      <c r="H97" s="31"/>
      <c r="I97" s="31"/>
      <c r="J97" s="31"/>
      <c r="K97" s="32"/>
      <c r="L97" s="32"/>
      <c r="M97" s="32"/>
      <c r="N97" s="31"/>
    </row>
    <row r="98" spans="1:14">
      <c r="A98" s="31"/>
      <c r="B98" s="31"/>
      <c r="C98" s="31"/>
      <c r="D98" s="31"/>
      <c r="E98" s="31"/>
      <c r="F98" s="31"/>
      <c r="G98" s="31"/>
      <c r="H98" s="31"/>
      <c r="I98" s="31"/>
      <c r="J98" s="31"/>
      <c r="K98" s="32"/>
      <c r="L98" s="32"/>
      <c r="M98" s="32"/>
      <c r="N98" s="31"/>
    </row>
    <row r="99" spans="1:14">
      <c r="A99" s="31"/>
      <c r="B99" s="31"/>
      <c r="C99" s="31"/>
      <c r="D99" s="31"/>
      <c r="E99" s="31"/>
      <c r="F99" s="31"/>
      <c r="G99" s="31"/>
      <c r="H99" s="31"/>
      <c r="I99" s="31"/>
      <c r="J99" s="31"/>
      <c r="K99" s="32"/>
      <c r="L99" s="32"/>
      <c r="M99" s="32"/>
      <c r="N99" s="31"/>
    </row>
    <row r="100" spans="1:14">
      <c r="A100" s="31"/>
      <c r="B100" s="31"/>
      <c r="C100" s="31"/>
      <c r="D100" s="31"/>
      <c r="E100" s="31"/>
      <c r="F100" s="31"/>
      <c r="G100" s="31"/>
      <c r="H100" s="31"/>
      <c r="I100" s="31"/>
      <c r="J100" s="31"/>
      <c r="K100" s="32"/>
      <c r="L100" s="32"/>
      <c r="M100" s="32"/>
      <c r="N100" s="31"/>
    </row>
    <row r="101" spans="1:14">
      <c r="A101" s="31"/>
      <c r="B101" s="31"/>
      <c r="C101" s="31"/>
      <c r="D101" s="31"/>
      <c r="E101" s="31"/>
      <c r="F101" s="31"/>
      <c r="G101" s="31"/>
      <c r="H101" s="31"/>
      <c r="I101" s="31"/>
      <c r="J101" s="31"/>
      <c r="K101" s="32"/>
      <c r="L101" s="32"/>
      <c r="M101" s="32"/>
      <c r="N101" s="31"/>
    </row>
    <row r="102" spans="1:14">
      <c r="A102" s="31"/>
      <c r="B102" s="31"/>
      <c r="C102" s="31"/>
      <c r="D102" s="31"/>
      <c r="E102" s="31"/>
      <c r="F102" s="31"/>
      <c r="G102" s="31"/>
      <c r="H102" s="31"/>
      <c r="I102" s="31"/>
      <c r="J102" s="31"/>
      <c r="K102" s="32"/>
      <c r="L102" s="32"/>
      <c r="M102" s="32"/>
      <c r="N102" s="31"/>
    </row>
    <row r="103" spans="1:14">
      <c r="A103" s="31"/>
      <c r="B103" s="31"/>
      <c r="C103" s="31"/>
      <c r="D103" s="31"/>
      <c r="E103" s="31"/>
      <c r="F103" s="31"/>
      <c r="G103" s="31"/>
      <c r="H103" s="31"/>
      <c r="I103" s="31"/>
      <c r="J103" s="31"/>
      <c r="K103" s="32"/>
      <c r="L103" s="32"/>
      <c r="M103" s="32"/>
      <c r="N103" s="31"/>
    </row>
    <row r="104" spans="1:14">
      <c r="A104" s="31"/>
      <c r="B104" s="31"/>
      <c r="C104" s="31"/>
      <c r="D104" s="31"/>
      <c r="E104" s="31"/>
      <c r="F104" s="31"/>
      <c r="G104" s="31"/>
      <c r="H104" s="31"/>
      <c r="I104" s="31"/>
      <c r="J104" s="31"/>
      <c r="K104" s="32"/>
      <c r="L104" s="32"/>
      <c r="M104" s="32"/>
      <c r="N104" s="31"/>
    </row>
    <row r="105" spans="1:14">
      <c r="A105" s="31"/>
      <c r="B105" s="31"/>
      <c r="C105" s="31"/>
      <c r="D105" s="31"/>
      <c r="E105" s="31"/>
      <c r="F105" s="31"/>
      <c r="G105" s="31"/>
      <c r="H105" s="31"/>
      <c r="I105" s="31"/>
      <c r="J105" s="31"/>
      <c r="K105" s="32"/>
      <c r="L105" s="32"/>
      <c r="M105" s="32"/>
      <c r="N105" s="31"/>
    </row>
    <row r="106" spans="1:14">
      <c r="A106" s="31"/>
      <c r="B106" s="31"/>
      <c r="C106" s="31"/>
      <c r="D106" s="31"/>
      <c r="E106" s="31"/>
      <c r="F106" s="31"/>
      <c r="G106" s="31"/>
      <c r="H106" s="31"/>
      <c r="I106" s="31"/>
      <c r="J106" s="31"/>
      <c r="K106" s="32"/>
      <c r="L106" s="32"/>
      <c r="M106" s="32"/>
      <c r="N106" s="31"/>
    </row>
    <row r="107" spans="1:14">
      <c r="A107" s="31"/>
      <c r="B107" s="31"/>
      <c r="C107" s="31"/>
      <c r="D107" s="31"/>
      <c r="E107" s="31"/>
      <c r="F107" s="31"/>
      <c r="G107" s="31"/>
      <c r="H107" s="31"/>
      <c r="I107" s="31"/>
      <c r="J107" s="31"/>
      <c r="K107" s="32"/>
      <c r="L107" s="32"/>
      <c r="M107" s="32"/>
      <c r="N107" s="31"/>
    </row>
    <row r="108" spans="1:14">
      <c r="A108" s="31"/>
      <c r="B108" s="31"/>
      <c r="C108" s="31"/>
      <c r="D108" s="31"/>
      <c r="E108" s="31"/>
      <c r="F108" s="31"/>
      <c r="G108" s="31"/>
      <c r="H108" s="31"/>
      <c r="I108" s="31"/>
      <c r="J108" s="31"/>
      <c r="K108" s="32"/>
      <c r="L108" s="32"/>
      <c r="M108" s="32"/>
      <c r="N108" s="31"/>
    </row>
    <row r="109" spans="1:14">
      <c r="A109" s="31"/>
      <c r="B109" s="31"/>
      <c r="C109" s="31"/>
      <c r="D109" s="31"/>
      <c r="E109" s="31"/>
      <c r="F109" s="31"/>
      <c r="G109" s="31"/>
      <c r="H109" s="31"/>
      <c r="I109" s="31"/>
      <c r="J109" s="31"/>
      <c r="K109" s="32"/>
      <c r="L109" s="32"/>
      <c r="M109" s="32"/>
      <c r="N109" s="31"/>
    </row>
    <row r="110" spans="1:14">
      <c r="A110" s="31"/>
      <c r="B110" s="31"/>
      <c r="C110" s="31"/>
      <c r="D110" s="31"/>
      <c r="E110" s="31"/>
      <c r="F110" s="31"/>
      <c r="G110" s="31"/>
      <c r="H110" s="31"/>
      <c r="I110" s="31"/>
      <c r="J110" s="31"/>
      <c r="K110" s="32"/>
      <c r="L110" s="32"/>
      <c r="M110" s="32"/>
      <c r="N110" s="31"/>
    </row>
    <row r="111" spans="1:14">
      <c r="A111" s="31"/>
      <c r="B111" s="31"/>
      <c r="C111" s="31"/>
      <c r="D111" s="31"/>
      <c r="E111" s="31"/>
      <c r="F111" s="31"/>
      <c r="G111" s="31"/>
      <c r="H111" s="31"/>
      <c r="I111" s="31"/>
      <c r="J111" s="31"/>
      <c r="K111" s="32"/>
      <c r="L111" s="32"/>
      <c r="M111" s="32"/>
      <c r="N111" s="31"/>
    </row>
    <row r="112" spans="1:14">
      <c r="A112" s="31"/>
      <c r="B112" s="31"/>
      <c r="C112" s="31"/>
      <c r="D112" s="31"/>
      <c r="E112" s="31"/>
      <c r="F112" s="31"/>
      <c r="G112" s="31"/>
      <c r="H112" s="31"/>
      <c r="I112" s="31"/>
      <c r="J112" s="31"/>
      <c r="K112" s="32"/>
      <c r="L112" s="32"/>
      <c r="M112" s="32"/>
      <c r="N112" s="31"/>
    </row>
    <row r="113" spans="1:14">
      <c r="A113" s="31"/>
      <c r="B113" s="31"/>
      <c r="C113" s="31"/>
      <c r="D113" s="31"/>
      <c r="E113" s="31"/>
      <c r="F113" s="31"/>
      <c r="G113" s="31"/>
      <c r="H113" s="31"/>
      <c r="I113" s="31"/>
      <c r="J113" s="31"/>
      <c r="K113" s="32"/>
      <c r="L113" s="32"/>
      <c r="M113" s="32"/>
      <c r="N113" s="31"/>
    </row>
    <row r="114" spans="1:14">
      <c r="A114" s="31"/>
      <c r="B114" s="31"/>
      <c r="C114" s="31"/>
      <c r="D114" s="31"/>
      <c r="E114" s="31"/>
      <c r="F114" s="31"/>
      <c r="G114" s="31"/>
      <c r="H114" s="31"/>
      <c r="I114" s="31"/>
      <c r="J114" s="31"/>
      <c r="K114" s="32"/>
      <c r="L114" s="32"/>
      <c r="M114" s="32"/>
      <c r="N114" s="31"/>
    </row>
    <row r="115" spans="1:14">
      <c r="A115" s="31"/>
      <c r="B115" s="31"/>
      <c r="C115" s="31"/>
      <c r="D115" s="31"/>
      <c r="E115" s="31"/>
      <c r="F115" s="31"/>
      <c r="G115" s="31"/>
      <c r="H115" s="31"/>
      <c r="I115" s="31"/>
      <c r="J115" s="31"/>
      <c r="K115" s="32"/>
      <c r="L115" s="32"/>
      <c r="M115" s="32"/>
      <c r="N115" s="31"/>
    </row>
    <row r="116" spans="1:14">
      <c r="A116" s="31"/>
      <c r="B116" s="31"/>
      <c r="C116" s="31"/>
      <c r="D116" s="31"/>
      <c r="E116" s="31"/>
      <c r="F116" s="31"/>
      <c r="G116" s="31"/>
      <c r="H116" s="31"/>
      <c r="I116" s="31"/>
      <c r="J116" s="31"/>
      <c r="K116" s="32"/>
      <c r="L116" s="32"/>
      <c r="M116" s="32"/>
      <c r="N116" s="31"/>
    </row>
    <row r="117" spans="1:14">
      <c r="A117" s="31"/>
      <c r="B117" s="31"/>
      <c r="C117" s="31"/>
      <c r="D117" s="31"/>
      <c r="E117" s="31"/>
      <c r="F117" s="31"/>
      <c r="G117" s="31"/>
      <c r="H117" s="31"/>
      <c r="I117" s="31"/>
      <c r="J117" s="31"/>
      <c r="K117" s="32"/>
      <c r="L117" s="32"/>
      <c r="M117" s="32"/>
      <c r="N117" s="31"/>
    </row>
    <row r="118" spans="1:14">
      <c r="A118" s="31"/>
      <c r="B118" s="31"/>
      <c r="C118" s="31"/>
      <c r="D118" s="31"/>
      <c r="E118" s="31"/>
      <c r="F118" s="31"/>
      <c r="G118" s="31"/>
      <c r="H118" s="31"/>
      <c r="I118" s="31"/>
      <c r="J118" s="31"/>
      <c r="K118" s="32"/>
      <c r="L118" s="32"/>
      <c r="M118" s="32"/>
      <c r="N118" s="31"/>
    </row>
    <row r="119" spans="1:14">
      <c r="A119" s="31"/>
      <c r="B119" s="31"/>
      <c r="C119" s="31"/>
      <c r="D119" s="31"/>
      <c r="E119" s="31"/>
      <c r="F119" s="31"/>
      <c r="G119" s="31"/>
      <c r="H119" s="31"/>
      <c r="I119" s="31"/>
      <c r="J119" s="31"/>
      <c r="K119" s="32"/>
      <c r="L119" s="32"/>
      <c r="M119" s="32"/>
      <c r="N119" s="31"/>
    </row>
    <row r="120" spans="1:14">
      <c r="A120" s="31"/>
      <c r="B120" s="31"/>
      <c r="C120" s="31"/>
      <c r="D120" s="31"/>
      <c r="E120" s="31"/>
      <c r="F120" s="31"/>
      <c r="G120" s="31"/>
      <c r="H120" s="31"/>
      <c r="I120" s="31"/>
      <c r="J120" s="31"/>
      <c r="K120" s="32"/>
      <c r="L120" s="32"/>
      <c r="M120" s="32"/>
      <c r="N120" s="31"/>
    </row>
    <row r="121" spans="1:14">
      <c r="A121" s="31"/>
      <c r="B121" s="31"/>
      <c r="C121" s="31"/>
      <c r="D121" s="31"/>
      <c r="E121" s="31"/>
      <c r="F121" s="31"/>
      <c r="G121" s="31"/>
      <c r="H121" s="31"/>
      <c r="I121" s="31"/>
      <c r="J121" s="31"/>
      <c r="K121" s="32"/>
      <c r="L121" s="32"/>
      <c r="M121" s="32"/>
      <c r="N121" s="31"/>
    </row>
    <row r="122" spans="1:14">
      <c r="A122" s="31"/>
      <c r="B122" s="31"/>
      <c r="C122" s="31"/>
      <c r="D122" s="31"/>
      <c r="E122" s="31"/>
      <c r="F122" s="31"/>
      <c r="G122" s="31"/>
      <c r="H122" s="31"/>
      <c r="I122" s="31"/>
      <c r="J122" s="31"/>
      <c r="K122" s="32"/>
      <c r="L122" s="32"/>
      <c r="M122" s="32"/>
      <c r="N122" s="31"/>
    </row>
    <row r="123" spans="1:14">
      <c r="A123" s="31"/>
      <c r="B123" s="31"/>
      <c r="C123" s="31"/>
      <c r="D123" s="31"/>
      <c r="E123" s="31"/>
      <c r="F123" s="31"/>
      <c r="G123" s="31"/>
      <c r="H123" s="31"/>
      <c r="I123" s="31"/>
      <c r="J123" s="31"/>
      <c r="K123" s="32"/>
      <c r="L123" s="32"/>
      <c r="M123" s="32"/>
      <c r="N123" s="31"/>
    </row>
    <row r="124" spans="1:14">
      <c r="A124" s="31"/>
      <c r="B124" s="31"/>
      <c r="C124" s="31"/>
      <c r="D124" s="31"/>
      <c r="E124" s="31"/>
      <c r="F124" s="31"/>
      <c r="G124" s="31"/>
      <c r="H124" s="31"/>
      <c r="I124" s="31"/>
      <c r="J124" s="31"/>
      <c r="K124" s="32"/>
      <c r="L124" s="32"/>
      <c r="M124" s="32"/>
      <c r="N124" s="31"/>
    </row>
    <row r="125" spans="1:14">
      <c r="A125" s="31"/>
      <c r="B125" s="31"/>
      <c r="C125" s="31"/>
      <c r="D125" s="31"/>
      <c r="E125" s="31"/>
      <c r="F125" s="31"/>
      <c r="G125" s="31"/>
      <c r="H125" s="31"/>
      <c r="I125" s="31"/>
      <c r="J125" s="31"/>
      <c r="K125" s="32"/>
      <c r="L125" s="32"/>
      <c r="M125" s="32"/>
      <c r="N125" s="31"/>
    </row>
    <row r="126" spans="1:14">
      <c r="A126" s="31"/>
      <c r="B126" s="31"/>
      <c r="C126" s="31"/>
      <c r="D126" s="31"/>
      <c r="E126" s="31"/>
      <c r="F126" s="31"/>
      <c r="G126" s="31"/>
      <c r="H126" s="31"/>
      <c r="I126" s="31"/>
      <c r="J126" s="31"/>
      <c r="K126" s="32"/>
      <c r="L126" s="32"/>
      <c r="M126" s="32"/>
      <c r="N126" s="31"/>
    </row>
    <row r="127" spans="1:14">
      <c r="A127" s="31"/>
      <c r="B127" s="31"/>
      <c r="C127" s="31"/>
      <c r="D127" s="31"/>
      <c r="E127" s="31"/>
      <c r="F127" s="31"/>
      <c r="G127" s="31"/>
      <c r="H127" s="31"/>
      <c r="I127" s="31"/>
      <c r="J127" s="31"/>
      <c r="K127" s="32"/>
      <c r="L127" s="32"/>
      <c r="M127" s="32"/>
      <c r="N127" s="31"/>
    </row>
    <row r="128" spans="1:14">
      <c r="A128" s="31"/>
      <c r="B128" s="31"/>
      <c r="C128" s="31"/>
      <c r="D128" s="31"/>
      <c r="E128" s="31"/>
      <c r="F128" s="31"/>
      <c r="G128" s="31"/>
      <c r="H128" s="31"/>
      <c r="I128" s="31"/>
      <c r="J128" s="31"/>
      <c r="K128" s="32"/>
      <c r="L128" s="32"/>
      <c r="M128" s="32"/>
      <c r="N128" s="31"/>
    </row>
    <row r="129" spans="1:15">
      <c r="A129" s="31"/>
      <c r="B129" s="31"/>
      <c r="C129" s="31"/>
      <c r="D129" s="31"/>
      <c r="E129" s="31"/>
      <c r="F129" s="31"/>
      <c r="G129" s="31"/>
      <c r="H129" s="31"/>
      <c r="I129" s="31"/>
      <c r="J129" s="31"/>
      <c r="K129" s="32"/>
      <c r="L129" s="32"/>
      <c r="M129" s="32"/>
      <c r="N129" s="31"/>
    </row>
    <row r="130" spans="1:15">
      <c r="A130" s="31"/>
      <c r="B130" s="31"/>
      <c r="C130" s="31"/>
      <c r="D130" s="31"/>
      <c r="E130" s="31"/>
      <c r="F130" s="31"/>
      <c r="G130" s="31"/>
      <c r="H130" s="31"/>
      <c r="I130" s="31"/>
      <c r="J130" s="31"/>
      <c r="K130" s="32"/>
      <c r="L130" s="32"/>
      <c r="M130" s="32"/>
      <c r="N130" s="31"/>
    </row>
    <row r="131" spans="1:15">
      <c r="A131" s="31"/>
      <c r="B131" s="31"/>
      <c r="C131" s="31"/>
      <c r="D131" s="31"/>
      <c r="E131" s="31"/>
      <c r="F131" s="31"/>
      <c r="G131" s="31"/>
      <c r="H131" s="31"/>
      <c r="I131" s="31"/>
      <c r="J131" s="31"/>
      <c r="K131" s="32"/>
      <c r="L131" s="32"/>
      <c r="M131" s="32"/>
      <c r="N131" s="31"/>
    </row>
    <row r="132" spans="1:15">
      <c r="A132" s="31"/>
      <c r="B132" s="31"/>
      <c r="C132" s="31"/>
      <c r="D132" s="31"/>
      <c r="E132" s="31"/>
      <c r="F132" s="31"/>
      <c r="G132" s="31"/>
      <c r="H132" s="31"/>
      <c r="I132" s="31"/>
      <c r="J132" s="31"/>
      <c r="K132" s="32"/>
      <c r="L132" s="32"/>
      <c r="M132" s="32"/>
      <c r="N132" s="31"/>
    </row>
    <row r="133" spans="1:15">
      <c r="A133" s="31"/>
      <c r="B133" s="31"/>
      <c r="C133" s="31"/>
      <c r="D133" s="31"/>
      <c r="E133" s="31"/>
      <c r="F133" s="31"/>
      <c r="G133" s="31"/>
      <c r="H133" s="31"/>
      <c r="I133" s="31"/>
      <c r="J133" s="31"/>
      <c r="K133" s="32"/>
      <c r="L133" s="32"/>
      <c r="M133" s="32"/>
      <c r="N133" s="31"/>
      <c r="O133" s="33"/>
    </row>
    <row r="134" spans="1:15">
      <c r="A134" s="31"/>
      <c r="B134" s="31"/>
      <c r="C134" s="31"/>
      <c r="D134" s="31"/>
      <c r="E134" s="31"/>
      <c r="F134" s="31"/>
      <c r="G134" s="31"/>
      <c r="H134" s="31"/>
      <c r="I134" s="31"/>
      <c r="J134" s="31"/>
      <c r="K134" s="32"/>
      <c r="L134" s="32"/>
      <c r="M134" s="32"/>
      <c r="N134" s="31"/>
      <c r="O134" s="33"/>
    </row>
    <row r="135" spans="1:15">
      <c r="A135" s="31"/>
      <c r="B135" s="31"/>
      <c r="C135" s="31"/>
      <c r="D135" s="31"/>
      <c r="E135" s="31"/>
      <c r="F135" s="31"/>
      <c r="G135" s="31"/>
      <c r="H135" s="31"/>
      <c r="I135" s="31"/>
      <c r="J135" s="31"/>
      <c r="K135" s="32"/>
      <c r="L135" s="32"/>
      <c r="M135" s="32"/>
      <c r="N135" s="31"/>
      <c r="O135" s="33"/>
    </row>
    <row r="136" spans="1:15">
      <c r="A136" s="31"/>
      <c r="B136" s="31"/>
      <c r="C136" s="31"/>
      <c r="D136" s="31"/>
      <c r="E136" s="31"/>
      <c r="F136" s="31"/>
      <c r="G136" s="31"/>
      <c r="H136" s="31"/>
      <c r="I136" s="31"/>
      <c r="J136" s="31"/>
      <c r="K136" s="32"/>
      <c r="L136" s="32"/>
      <c r="M136" s="32"/>
      <c r="O136" s="33"/>
    </row>
  </sheetData>
  <mergeCells count="2">
    <mergeCell ref="D1:E1"/>
    <mergeCell ref="B32:C32"/>
  </mergeCells>
  <pageMargins left="0.45" right="0.45" top="0.75" bottom="0.75" header="0.3" footer="0.3"/>
  <pageSetup scale="41" orientation="landscape" r:id="rId1"/>
  <headerFooter>
    <oddHeader>&amp;C&amp;"Arial,Bold"&amp;14Orlando</oddHeader>
    <oddFooter>&amp;CPage &amp;P of &amp;N</oddFooter>
  </headerFooter>
  <legacyDrawing r:id="rId2"/>
</worksheet>
</file>

<file path=xl/worksheets/sheet11.xml><?xml version="1.0" encoding="utf-8"?>
<worksheet xmlns="http://schemas.openxmlformats.org/spreadsheetml/2006/main" xmlns:r="http://schemas.openxmlformats.org/officeDocument/2006/relationships">
  <dimension ref="A1:O9"/>
  <sheetViews>
    <sheetView zoomScaleNormal="100" workbookViewId="0">
      <selection activeCell="N9" sqref="N9"/>
    </sheetView>
  </sheetViews>
  <sheetFormatPr defaultRowHeight="15"/>
  <cols>
    <col min="1" max="1" width="8.28515625" customWidth="1"/>
    <col min="2" max="2" width="16.7109375" customWidth="1"/>
    <col min="3" max="3" width="18.42578125" bestFit="1" customWidth="1"/>
    <col min="5" max="5" width="17.7109375" customWidth="1"/>
    <col min="6" max="6" width="7.7109375" customWidth="1"/>
    <col min="7" max="7" width="8" customWidth="1"/>
    <col min="8" max="8" width="10" customWidth="1"/>
    <col min="9" max="9" width="10.28515625" customWidth="1"/>
    <col min="10" max="10" width="10.5703125" customWidth="1"/>
    <col min="11" max="11" width="12.85546875" customWidth="1"/>
    <col min="13" max="13" width="10" customWidth="1"/>
    <col min="14" max="14" width="11.5703125" customWidth="1"/>
    <col min="15" max="15" width="12.7109375" customWidth="1"/>
  </cols>
  <sheetData>
    <row r="1" spans="1:15" s="80" customFormat="1" ht="51">
      <c r="A1" s="82" t="s">
        <v>47</v>
      </c>
      <c r="B1" s="82" t="s">
        <v>2</v>
      </c>
      <c r="C1" s="82" t="s">
        <v>600</v>
      </c>
      <c r="D1" s="48" t="s">
        <v>493</v>
      </c>
      <c r="E1" s="82" t="s">
        <v>5</v>
      </c>
      <c r="F1" s="49" t="s">
        <v>167</v>
      </c>
      <c r="G1" s="49" t="s">
        <v>50</v>
      </c>
      <c r="H1" s="82" t="s">
        <v>6</v>
      </c>
      <c r="I1" s="84" t="s">
        <v>388</v>
      </c>
      <c r="J1" s="48" t="s">
        <v>729</v>
      </c>
      <c r="K1" s="82" t="s">
        <v>25</v>
      </c>
      <c r="L1" s="82" t="s">
        <v>26</v>
      </c>
      <c r="M1" s="82" t="s">
        <v>27</v>
      </c>
      <c r="N1" s="82" t="s">
        <v>51</v>
      </c>
      <c r="O1" s="142" t="s">
        <v>46</v>
      </c>
    </row>
    <row r="2" spans="1:15" ht="39">
      <c r="A2" s="77" t="s">
        <v>642</v>
      </c>
      <c r="B2" s="86" t="s">
        <v>649</v>
      </c>
      <c r="C2" s="83" t="s">
        <v>652</v>
      </c>
      <c r="D2" s="77" t="s">
        <v>347</v>
      </c>
      <c r="E2" s="86" t="s">
        <v>649</v>
      </c>
      <c r="F2" s="77"/>
      <c r="G2" s="77"/>
      <c r="H2" s="77"/>
      <c r="I2" s="51">
        <v>14.8</v>
      </c>
      <c r="J2" s="77">
        <v>60</v>
      </c>
      <c r="K2" s="77"/>
      <c r="L2" s="77"/>
      <c r="M2" s="77"/>
      <c r="N2" s="77"/>
      <c r="O2" s="77"/>
    </row>
    <row r="3" spans="1:15" ht="77.25">
      <c r="A3" s="77" t="s">
        <v>643</v>
      </c>
      <c r="B3" s="86" t="s">
        <v>650</v>
      </c>
      <c r="C3" s="177" t="s">
        <v>653</v>
      </c>
      <c r="D3" s="77" t="s">
        <v>347</v>
      </c>
      <c r="E3" s="86" t="s">
        <v>650</v>
      </c>
      <c r="F3" s="77"/>
      <c r="G3" s="77"/>
      <c r="H3" s="77"/>
      <c r="I3" s="51">
        <v>82.3</v>
      </c>
      <c r="J3" s="77">
        <v>20</v>
      </c>
      <c r="K3" s="77"/>
      <c r="L3" s="77"/>
      <c r="M3" s="77"/>
      <c r="N3" s="77"/>
      <c r="O3" s="23" t="s">
        <v>63</v>
      </c>
    </row>
    <row r="4" spans="1:15" ht="51.75">
      <c r="A4" s="77" t="s">
        <v>644</v>
      </c>
      <c r="B4" s="86" t="s">
        <v>651</v>
      </c>
      <c r="C4" s="177" t="s">
        <v>654</v>
      </c>
      <c r="D4" s="77" t="s">
        <v>347</v>
      </c>
      <c r="E4" s="86" t="s">
        <v>651</v>
      </c>
      <c r="F4" s="77"/>
      <c r="G4" s="77"/>
      <c r="H4" s="77"/>
      <c r="I4" s="51">
        <v>30.4</v>
      </c>
      <c r="J4" s="77">
        <v>20</v>
      </c>
      <c r="K4" s="77"/>
      <c r="L4" s="77"/>
      <c r="M4" s="77"/>
      <c r="N4" s="77"/>
      <c r="O4" s="23" t="s">
        <v>63</v>
      </c>
    </row>
    <row r="5" spans="1:15" ht="65.25" customHeight="1">
      <c r="A5" s="77" t="s">
        <v>645</v>
      </c>
      <c r="B5" s="141" t="s">
        <v>669</v>
      </c>
      <c r="C5" s="132"/>
      <c r="D5" s="141" t="s">
        <v>670</v>
      </c>
      <c r="E5" s="141" t="s">
        <v>671</v>
      </c>
      <c r="F5" s="123" t="s">
        <v>672</v>
      </c>
      <c r="G5" s="123" t="s">
        <v>673</v>
      </c>
      <c r="H5" s="124">
        <v>2400000</v>
      </c>
      <c r="I5" s="137">
        <v>230</v>
      </c>
      <c r="J5" s="77"/>
      <c r="K5" s="22" t="s">
        <v>389</v>
      </c>
      <c r="L5" s="127">
        <v>12.7</v>
      </c>
      <c r="M5" s="96">
        <v>1471</v>
      </c>
      <c r="N5" s="96" t="s">
        <v>393</v>
      </c>
      <c r="O5" s="23" t="s">
        <v>63</v>
      </c>
    </row>
    <row r="6" spans="1:15" ht="26.25">
      <c r="A6" s="77" t="s">
        <v>646</v>
      </c>
      <c r="B6" s="86" t="s">
        <v>781</v>
      </c>
      <c r="C6" s="77"/>
      <c r="D6" s="77" t="s">
        <v>347</v>
      </c>
      <c r="E6" s="143" t="s">
        <v>772</v>
      </c>
      <c r="F6" s="77"/>
      <c r="G6" s="77" t="s">
        <v>783</v>
      </c>
      <c r="H6" s="77"/>
      <c r="I6" s="51">
        <v>11.8</v>
      </c>
      <c r="J6" s="77">
        <v>3</v>
      </c>
      <c r="K6" s="77"/>
      <c r="L6" s="77"/>
      <c r="M6" s="77"/>
      <c r="N6" s="77"/>
      <c r="O6" s="77" t="s">
        <v>13</v>
      </c>
    </row>
    <row r="7" spans="1:15" ht="26.25">
      <c r="A7" s="77" t="s">
        <v>647</v>
      </c>
      <c r="B7" s="86" t="s">
        <v>754</v>
      </c>
      <c r="C7" s="77"/>
      <c r="D7" s="77" t="s">
        <v>347</v>
      </c>
      <c r="E7" s="143" t="s">
        <v>782</v>
      </c>
      <c r="F7" s="77"/>
      <c r="G7" s="77" t="s">
        <v>783</v>
      </c>
      <c r="H7" s="77"/>
      <c r="I7" s="51">
        <v>46.2</v>
      </c>
      <c r="J7" s="77">
        <v>4</v>
      </c>
      <c r="K7" s="77"/>
      <c r="L7" s="77"/>
      <c r="M7" s="77"/>
      <c r="N7" s="77"/>
      <c r="O7" s="77" t="s">
        <v>13</v>
      </c>
    </row>
    <row r="8" spans="1:15" ht="39">
      <c r="A8" s="77" t="s">
        <v>648</v>
      </c>
      <c r="B8" s="86" t="s">
        <v>802</v>
      </c>
      <c r="C8" s="77"/>
      <c r="D8" s="77" t="s">
        <v>347</v>
      </c>
      <c r="E8" s="141" t="s">
        <v>807</v>
      </c>
      <c r="F8" s="77"/>
      <c r="G8" s="77"/>
      <c r="H8" s="77"/>
      <c r="I8" s="51">
        <v>376.8</v>
      </c>
      <c r="J8" s="77"/>
      <c r="K8" s="77"/>
      <c r="L8" s="77"/>
      <c r="M8" s="77"/>
      <c r="N8" s="77"/>
      <c r="O8" s="77" t="s">
        <v>749</v>
      </c>
    </row>
    <row r="9" spans="1:15">
      <c r="I9">
        <f>SUM(I2:I8)</f>
        <v>792.3</v>
      </c>
    </row>
  </sheetData>
  <pageMargins left="0.7" right="0.7" top="0.75" bottom="0.75" header="0.3" footer="0.3"/>
  <pageSetup scale="75" orientation="landscape" r:id="rId1"/>
  <headerFooter>
    <oddHeader>&amp;C&amp;"Arial,Bold"&amp;14Oviedo</oddHeader>
    <oddFooter>&amp;CPage &amp;P of &amp;N</oddFooter>
  </headerFooter>
</worksheet>
</file>

<file path=xl/worksheets/sheet12.xml><?xml version="1.0" encoding="utf-8"?>
<worksheet xmlns="http://schemas.openxmlformats.org/spreadsheetml/2006/main" xmlns:r="http://schemas.openxmlformats.org/officeDocument/2006/relationships">
  <dimension ref="A1:K47"/>
  <sheetViews>
    <sheetView zoomScaleNormal="100" workbookViewId="0">
      <pane ySplit="1" topLeftCell="A2" activePane="bottomLeft" state="frozen"/>
      <selection pane="bottomLeft" activeCell="J11" sqref="J11"/>
    </sheetView>
  </sheetViews>
  <sheetFormatPr defaultRowHeight="15"/>
  <cols>
    <col min="1" max="1" width="9.140625" style="16"/>
    <col min="2" max="2" width="17.42578125" style="16" customWidth="1"/>
    <col min="3" max="3" width="9.140625" style="16"/>
    <col min="4" max="4" width="24" style="16" customWidth="1"/>
    <col min="5" max="5" width="9.28515625" style="16" bestFit="1" customWidth="1"/>
    <col min="6" max="6" width="10.42578125" style="16" customWidth="1"/>
    <col min="7" max="7" width="8.85546875" style="20" customWidth="1"/>
    <col min="8" max="8" width="15.28515625" style="20" customWidth="1"/>
    <col min="9" max="9" width="9.140625" style="20"/>
    <col min="10" max="10" width="17.140625" style="16" customWidth="1"/>
    <col min="11" max="11" width="11.42578125" style="16" customWidth="1"/>
    <col min="12" max="16384" width="9.140625" style="15"/>
  </cols>
  <sheetData>
    <row r="1" spans="1:11" s="14" customFormat="1" ht="51.75">
      <c r="A1" s="21" t="s">
        <v>47</v>
      </c>
      <c r="B1" s="21" t="s">
        <v>2</v>
      </c>
      <c r="C1" s="48" t="s">
        <v>3</v>
      </c>
      <c r="D1" s="21" t="s">
        <v>5</v>
      </c>
      <c r="E1" s="49" t="s">
        <v>167</v>
      </c>
      <c r="F1" s="49" t="s">
        <v>50</v>
      </c>
      <c r="G1" s="21" t="s">
        <v>6</v>
      </c>
      <c r="H1" s="21" t="s">
        <v>52</v>
      </c>
      <c r="I1" s="21" t="s">
        <v>8</v>
      </c>
      <c r="J1" s="48" t="s">
        <v>388</v>
      </c>
      <c r="K1" s="48" t="s">
        <v>729</v>
      </c>
    </row>
    <row r="2" spans="1:11" s="117" customFormat="1">
      <c r="A2" s="22" t="s">
        <v>349</v>
      </c>
      <c r="B2" s="22" t="s">
        <v>732</v>
      </c>
      <c r="C2" s="22" t="s">
        <v>346</v>
      </c>
      <c r="D2" s="22" t="s">
        <v>732</v>
      </c>
      <c r="E2" s="69"/>
      <c r="F2" s="23"/>
      <c r="G2" s="24"/>
      <c r="H2" s="24"/>
      <c r="I2" s="22"/>
      <c r="J2" s="61">
        <v>16.5</v>
      </c>
      <c r="K2" s="129" t="s">
        <v>747</v>
      </c>
    </row>
    <row r="3" spans="1:11" s="117" customFormat="1">
      <c r="A3" s="22" t="s">
        <v>350</v>
      </c>
      <c r="B3" s="22" t="s">
        <v>135</v>
      </c>
      <c r="C3" s="22" t="s">
        <v>346</v>
      </c>
      <c r="D3" s="22" t="s">
        <v>135</v>
      </c>
      <c r="E3" s="23"/>
      <c r="F3" s="23"/>
      <c r="G3" s="24"/>
      <c r="H3" s="24"/>
      <c r="I3" s="22"/>
      <c r="J3" s="61">
        <v>3.6</v>
      </c>
      <c r="K3" s="56">
        <v>5</v>
      </c>
    </row>
    <row r="4" spans="1:11" s="117" customFormat="1">
      <c r="A4" s="22" t="s">
        <v>351</v>
      </c>
      <c r="B4" s="22" t="s">
        <v>731</v>
      </c>
      <c r="C4" s="22" t="s">
        <v>346</v>
      </c>
      <c r="D4" s="22" t="s">
        <v>731</v>
      </c>
      <c r="E4" s="23"/>
      <c r="F4" s="23"/>
      <c r="G4" s="24"/>
      <c r="H4" s="24"/>
      <c r="I4" s="22"/>
      <c r="J4" s="61">
        <v>108.9</v>
      </c>
      <c r="K4" s="56">
        <v>4</v>
      </c>
    </row>
    <row r="5" spans="1:11" s="117" customFormat="1" ht="26.25">
      <c r="A5" s="129" t="s">
        <v>757</v>
      </c>
      <c r="B5" s="22" t="s">
        <v>758</v>
      </c>
      <c r="C5" s="22" t="s">
        <v>346</v>
      </c>
      <c r="D5" s="22" t="s">
        <v>759</v>
      </c>
      <c r="E5" s="28"/>
      <c r="F5" s="28"/>
      <c r="G5" s="23"/>
      <c r="H5" s="23"/>
      <c r="I5" s="23"/>
      <c r="J5" s="22">
        <v>11.8</v>
      </c>
      <c r="K5" s="98"/>
    </row>
    <row r="6" spans="1:11" s="117" customFormat="1" ht="26.25">
      <c r="A6" s="129" t="s">
        <v>810</v>
      </c>
      <c r="B6" s="22" t="s">
        <v>811</v>
      </c>
      <c r="C6" s="22" t="s">
        <v>346</v>
      </c>
      <c r="D6" s="63" t="s">
        <v>807</v>
      </c>
      <c r="E6" s="22"/>
      <c r="F6" s="22"/>
      <c r="G6" s="23"/>
      <c r="H6" s="23"/>
      <c r="I6" s="23"/>
      <c r="J6" s="22">
        <v>461.4</v>
      </c>
      <c r="K6" s="129"/>
    </row>
    <row r="7" spans="1:11" s="117" customFormat="1">
      <c r="A7" s="17"/>
      <c r="B7" s="17"/>
      <c r="C7" s="17"/>
      <c r="D7" s="17"/>
      <c r="E7" s="17"/>
      <c r="F7" s="17"/>
      <c r="G7" s="18"/>
      <c r="H7" s="18"/>
      <c r="I7" s="18"/>
      <c r="J7" s="106">
        <f>SUM(J2:J6)</f>
        <v>602.20000000000005</v>
      </c>
      <c r="K7" s="118"/>
    </row>
    <row r="8" spans="1:11" s="117" customFormat="1">
      <c r="A8" s="17"/>
      <c r="B8" s="17"/>
      <c r="C8" s="17"/>
      <c r="D8" s="17"/>
      <c r="E8" s="17"/>
      <c r="F8" s="17"/>
      <c r="G8" s="18"/>
      <c r="H8" s="18"/>
      <c r="I8" s="18"/>
      <c r="J8" s="17"/>
      <c r="K8" s="118"/>
    </row>
    <row r="9" spans="1:11" s="117" customFormat="1">
      <c r="A9" s="17"/>
      <c r="B9" s="17"/>
      <c r="C9" s="17"/>
      <c r="D9" s="17"/>
      <c r="E9" s="17"/>
      <c r="F9" s="17"/>
      <c r="G9" s="18"/>
      <c r="H9" s="18"/>
      <c r="I9" s="18"/>
      <c r="J9" s="17"/>
      <c r="K9" s="118"/>
    </row>
    <row r="10" spans="1:11" s="117" customFormat="1">
      <c r="A10" s="17"/>
      <c r="B10" s="17"/>
      <c r="C10" s="17"/>
      <c r="D10" s="17"/>
      <c r="E10" s="17"/>
      <c r="F10" s="17"/>
      <c r="G10" s="18"/>
      <c r="H10" s="18"/>
      <c r="I10" s="18"/>
      <c r="J10" s="17"/>
      <c r="K10" s="118"/>
    </row>
    <row r="11" spans="1:11" s="117" customFormat="1">
      <c r="A11" s="17"/>
      <c r="B11" s="17"/>
      <c r="C11" s="17"/>
      <c r="D11" s="17"/>
      <c r="E11" s="17"/>
      <c r="F11" s="17"/>
      <c r="G11" s="18"/>
      <c r="H11" s="18"/>
      <c r="I11" s="18"/>
      <c r="J11" s="17"/>
      <c r="K11" s="118"/>
    </row>
    <row r="12" spans="1:11" s="117" customFormat="1">
      <c r="A12" s="17"/>
      <c r="B12" s="17"/>
      <c r="C12" s="17"/>
      <c r="D12" s="17"/>
      <c r="E12" s="17"/>
      <c r="F12" s="17"/>
      <c r="G12" s="18"/>
      <c r="H12" s="18"/>
      <c r="I12" s="18"/>
      <c r="J12" s="17"/>
      <c r="K12" s="118"/>
    </row>
    <row r="13" spans="1:11" s="117" customFormat="1">
      <c r="A13" s="17"/>
      <c r="B13" s="17"/>
      <c r="C13" s="17"/>
      <c r="D13" s="17"/>
      <c r="E13" s="17"/>
      <c r="F13" s="17"/>
      <c r="G13" s="18"/>
      <c r="H13" s="18"/>
      <c r="I13" s="18"/>
      <c r="J13" s="17"/>
      <c r="K13" s="118"/>
    </row>
    <row r="14" spans="1:11" s="117" customFormat="1">
      <c r="A14" s="17"/>
      <c r="B14" s="17"/>
      <c r="C14" s="17"/>
      <c r="D14" s="17"/>
      <c r="E14" s="17"/>
      <c r="F14" s="17"/>
      <c r="G14" s="18"/>
      <c r="H14" s="18"/>
      <c r="I14" s="18"/>
      <c r="J14" s="17"/>
      <c r="K14" s="118"/>
    </row>
    <row r="15" spans="1:11" s="117" customFormat="1">
      <c r="A15" s="17"/>
      <c r="B15" s="17"/>
      <c r="C15" s="17"/>
      <c r="D15" s="17"/>
      <c r="E15" s="17"/>
      <c r="F15" s="17"/>
      <c r="G15" s="18"/>
      <c r="H15" s="18"/>
      <c r="I15" s="18"/>
      <c r="J15" s="17"/>
      <c r="K15" s="118"/>
    </row>
    <row r="16" spans="1:11" s="117" customFormat="1">
      <c r="A16" s="17"/>
      <c r="B16" s="17"/>
      <c r="C16" s="17"/>
      <c r="D16" s="17"/>
      <c r="E16" s="17"/>
      <c r="F16" s="17"/>
      <c r="G16" s="18"/>
      <c r="H16" s="18"/>
      <c r="I16" s="18"/>
      <c r="J16" s="17"/>
      <c r="K16" s="118"/>
    </row>
    <row r="17" spans="1:11" s="117" customFormat="1">
      <c r="A17" s="17"/>
      <c r="B17" s="17"/>
      <c r="C17" s="17"/>
      <c r="D17" s="17"/>
      <c r="E17" s="17"/>
      <c r="F17" s="17"/>
      <c r="G17" s="18"/>
      <c r="H17" s="18"/>
      <c r="I17" s="18"/>
      <c r="J17" s="17"/>
      <c r="K17" s="118"/>
    </row>
    <row r="18" spans="1:11" s="117" customFormat="1">
      <c r="A18" s="17"/>
      <c r="B18" s="17"/>
      <c r="C18" s="17"/>
      <c r="D18" s="17"/>
      <c r="E18" s="17"/>
      <c r="F18" s="17"/>
      <c r="G18" s="18"/>
      <c r="H18" s="18"/>
      <c r="I18" s="18"/>
      <c r="J18" s="17"/>
      <c r="K18" s="118"/>
    </row>
    <row r="19" spans="1:11" s="117" customFormat="1">
      <c r="A19" s="17"/>
      <c r="B19" s="17"/>
      <c r="C19" s="17"/>
      <c r="D19" s="17"/>
      <c r="E19" s="17"/>
      <c r="F19" s="17"/>
      <c r="G19" s="18"/>
      <c r="H19" s="18"/>
      <c r="I19" s="18"/>
      <c r="J19" s="17"/>
      <c r="K19" s="118"/>
    </row>
    <row r="20" spans="1:11" s="117" customFormat="1">
      <c r="A20" s="17"/>
      <c r="B20" s="17"/>
      <c r="C20" s="17"/>
      <c r="D20" s="17"/>
      <c r="E20" s="17"/>
      <c r="F20" s="17"/>
      <c r="G20" s="18"/>
      <c r="H20" s="18"/>
      <c r="I20" s="18"/>
      <c r="J20" s="17"/>
      <c r="K20" s="118"/>
    </row>
    <row r="21" spans="1:11" s="117" customFormat="1">
      <c r="A21" s="17"/>
      <c r="B21" s="17"/>
      <c r="C21" s="17"/>
      <c r="D21" s="17"/>
      <c r="E21" s="17"/>
      <c r="F21" s="17"/>
      <c r="G21" s="18"/>
      <c r="H21" s="18"/>
      <c r="I21" s="18"/>
      <c r="J21" s="17"/>
      <c r="K21" s="118"/>
    </row>
    <row r="22" spans="1:11" s="117" customFormat="1">
      <c r="A22" s="17"/>
      <c r="B22" s="17"/>
      <c r="C22" s="17"/>
      <c r="D22" s="17"/>
      <c r="E22" s="17"/>
      <c r="F22" s="17"/>
      <c r="G22" s="18"/>
      <c r="H22" s="18"/>
      <c r="I22" s="18"/>
      <c r="J22" s="17"/>
      <c r="K22" s="118"/>
    </row>
    <row r="23" spans="1:11" s="117" customFormat="1">
      <c r="A23" s="17"/>
      <c r="B23" s="17"/>
      <c r="C23" s="17"/>
      <c r="D23" s="17"/>
      <c r="E23" s="17"/>
      <c r="F23" s="17"/>
      <c r="G23" s="18"/>
      <c r="H23" s="18"/>
      <c r="I23" s="18"/>
      <c r="J23" s="17"/>
      <c r="K23" s="118"/>
    </row>
    <row r="24" spans="1:11" s="117" customFormat="1">
      <c r="A24" s="17"/>
      <c r="B24" s="17"/>
      <c r="C24" s="17"/>
      <c r="D24" s="17"/>
      <c r="E24" s="17"/>
      <c r="F24" s="17"/>
      <c r="G24" s="18"/>
      <c r="H24" s="18"/>
      <c r="I24" s="18"/>
      <c r="J24" s="17"/>
      <c r="K24" s="118"/>
    </row>
    <row r="25" spans="1:11" s="117" customFormat="1">
      <c r="A25" s="17"/>
      <c r="B25" s="17"/>
      <c r="C25" s="17"/>
      <c r="D25" s="17"/>
      <c r="E25" s="17"/>
      <c r="F25" s="17"/>
      <c r="G25" s="18"/>
      <c r="H25" s="18"/>
      <c r="I25" s="18"/>
      <c r="J25" s="17"/>
      <c r="K25" s="118"/>
    </row>
    <row r="26" spans="1:11" s="117" customFormat="1">
      <c r="A26" s="17"/>
      <c r="B26" s="17"/>
      <c r="C26" s="17"/>
      <c r="D26" s="17"/>
      <c r="E26" s="17"/>
      <c r="F26" s="17"/>
      <c r="G26" s="18"/>
      <c r="H26" s="18"/>
      <c r="I26" s="18"/>
      <c r="J26" s="17"/>
      <c r="K26" s="118"/>
    </row>
    <row r="27" spans="1:11" s="117" customFormat="1">
      <c r="A27" s="17"/>
      <c r="B27" s="17"/>
      <c r="C27" s="17"/>
      <c r="D27" s="17"/>
      <c r="E27" s="17"/>
      <c r="F27" s="17"/>
      <c r="G27" s="18"/>
      <c r="H27" s="18"/>
      <c r="I27" s="18"/>
      <c r="J27" s="17"/>
      <c r="K27" s="118"/>
    </row>
    <row r="28" spans="1:11">
      <c r="A28" s="17"/>
      <c r="B28" s="17"/>
      <c r="C28" s="17"/>
      <c r="D28" s="17"/>
      <c r="E28" s="17"/>
      <c r="F28" s="17"/>
      <c r="G28" s="18"/>
      <c r="H28" s="18"/>
      <c r="I28" s="18"/>
      <c r="J28" s="17"/>
    </row>
    <row r="29" spans="1:11">
      <c r="A29" s="17"/>
      <c r="B29" s="17"/>
      <c r="C29" s="17"/>
      <c r="D29" s="17"/>
      <c r="E29" s="17"/>
      <c r="F29" s="17"/>
      <c r="G29" s="18"/>
      <c r="H29" s="18"/>
      <c r="I29" s="18"/>
      <c r="J29" s="17"/>
    </row>
    <row r="30" spans="1:11">
      <c r="A30" s="17"/>
      <c r="B30" s="17"/>
      <c r="C30" s="17"/>
      <c r="D30" s="17"/>
      <c r="E30" s="17"/>
      <c r="F30" s="17"/>
      <c r="G30" s="18"/>
      <c r="H30" s="18"/>
      <c r="I30" s="18"/>
      <c r="J30" s="17"/>
    </row>
    <row r="31" spans="1:11">
      <c r="A31" s="17"/>
      <c r="B31" s="17"/>
      <c r="C31" s="17"/>
      <c r="D31" s="17"/>
      <c r="E31" s="17"/>
      <c r="F31" s="17"/>
      <c r="G31" s="18"/>
      <c r="H31" s="18"/>
      <c r="I31" s="18"/>
      <c r="J31" s="17"/>
    </row>
    <row r="32" spans="1:11">
      <c r="A32" s="17"/>
      <c r="B32" s="17"/>
      <c r="C32" s="17"/>
      <c r="D32" s="17"/>
      <c r="E32" s="17"/>
      <c r="F32" s="17"/>
      <c r="G32" s="18"/>
      <c r="H32" s="18"/>
      <c r="I32" s="18"/>
      <c r="J32" s="17"/>
    </row>
    <row r="33" spans="1:10">
      <c r="A33" s="17"/>
      <c r="B33" s="17"/>
      <c r="C33" s="17"/>
      <c r="D33" s="17"/>
      <c r="E33" s="17"/>
      <c r="F33" s="17"/>
      <c r="G33" s="18"/>
      <c r="H33" s="18"/>
      <c r="I33" s="18"/>
      <c r="J33" s="17"/>
    </row>
    <row r="34" spans="1:10">
      <c r="A34" s="17"/>
      <c r="B34" s="17"/>
      <c r="C34" s="17"/>
      <c r="D34" s="17"/>
      <c r="E34" s="17"/>
      <c r="F34" s="17"/>
      <c r="G34" s="18"/>
      <c r="H34" s="18"/>
      <c r="I34" s="18"/>
      <c r="J34" s="17"/>
    </row>
    <row r="35" spans="1:10">
      <c r="A35" s="17"/>
      <c r="B35" s="17"/>
      <c r="C35" s="17"/>
      <c r="D35" s="17"/>
      <c r="E35" s="17"/>
      <c r="F35" s="17"/>
      <c r="G35" s="18"/>
      <c r="H35" s="18"/>
      <c r="I35" s="18"/>
      <c r="J35" s="17"/>
    </row>
    <row r="36" spans="1:10">
      <c r="A36" s="17"/>
      <c r="B36" s="17"/>
      <c r="C36" s="17"/>
      <c r="D36" s="17"/>
      <c r="E36" s="17"/>
      <c r="F36" s="17"/>
      <c r="G36" s="18"/>
      <c r="H36" s="18"/>
      <c r="I36" s="18"/>
      <c r="J36" s="17"/>
    </row>
    <row r="37" spans="1:10">
      <c r="A37" s="17"/>
      <c r="B37" s="17"/>
      <c r="C37" s="17"/>
      <c r="D37" s="17"/>
      <c r="E37" s="17"/>
      <c r="F37" s="17"/>
      <c r="G37" s="18"/>
      <c r="H37" s="18"/>
      <c r="I37" s="18"/>
      <c r="J37" s="17"/>
    </row>
    <row r="38" spans="1:10">
      <c r="A38" s="17"/>
      <c r="B38" s="17"/>
      <c r="C38" s="17"/>
      <c r="D38" s="17"/>
      <c r="E38" s="17"/>
      <c r="F38" s="17"/>
      <c r="G38" s="18"/>
      <c r="H38" s="18"/>
      <c r="I38" s="18"/>
      <c r="J38" s="17"/>
    </row>
    <row r="39" spans="1:10">
      <c r="A39" s="17"/>
      <c r="B39" s="17"/>
      <c r="C39" s="17"/>
      <c r="D39" s="17"/>
      <c r="E39" s="17"/>
      <c r="F39" s="17"/>
      <c r="G39" s="18"/>
      <c r="H39" s="18"/>
      <c r="I39" s="18"/>
      <c r="J39" s="17"/>
    </row>
    <row r="40" spans="1:10">
      <c r="A40" s="17"/>
      <c r="B40" s="17"/>
      <c r="C40" s="17"/>
      <c r="D40" s="17"/>
      <c r="E40" s="17"/>
      <c r="F40" s="17"/>
      <c r="G40" s="18"/>
      <c r="H40" s="18"/>
      <c r="I40" s="18"/>
      <c r="J40" s="17"/>
    </row>
    <row r="41" spans="1:10">
      <c r="A41" s="17"/>
      <c r="B41" s="17"/>
      <c r="C41" s="17"/>
      <c r="D41" s="17"/>
      <c r="E41" s="17"/>
      <c r="F41" s="17"/>
      <c r="G41" s="18"/>
      <c r="H41" s="18"/>
      <c r="I41" s="18"/>
      <c r="J41" s="17"/>
    </row>
    <row r="42" spans="1:10">
      <c r="A42" s="17"/>
      <c r="B42" s="17"/>
      <c r="C42" s="17"/>
      <c r="D42" s="17"/>
      <c r="E42" s="17"/>
      <c r="F42" s="17"/>
      <c r="G42" s="18"/>
      <c r="H42" s="18"/>
      <c r="I42" s="18"/>
      <c r="J42" s="17"/>
    </row>
    <row r="43" spans="1:10">
      <c r="A43" s="17"/>
      <c r="B43" s="17"/>
      <c r="C43" s="17"/>
      <c r="D43" s="17"/>
      <c r="E43" s="17"/>
      <c r="F43" s="17"/>
      <c r="G43" s="18"/>
      <c r="H43" s="18"/>
      <c r="I43" s="18"/>
      <c r="J43" s="17"/>
    </row>
    <row r="44" spans="1:10">
      <c r="A44" s="17"/>
      <c r="B44" s="17"/>
      <c r="C44" s="17"/>
      <c r="D44" s="17"/>
      <c r="E44" s="17"/>
      <c r="F44" s="17"/>
      <c r="G44" s="18"/>
      <c r="H44" s="18"/>
      <c r="I44" s="18"/>
      <c r="J44" s="17"/>
    </row>
    <row r="45" spans="1:10">
      <c r="A45" s="17"/>
      <c r="B45" s="17"/>
      <c r="C45" s="17"/>
      <c r="D45" s="17"/>
      <c r="E45" s="17"/>
      <c r="F45" s="17"/>
      <c r="G45" s="18"/>
      <c r="H45" s="18"/>
      <c r="I45" s="18"/>
      <c r="J45" s="17"/>
    </row>
    <row r="46" spans="1:10">
      <c r="A46" s="17"/>
      <c r="B46" s="17"/>
      <c r="C46" s="17"/>
      <c r="D46" s="17"/>
      <c r="E46" s="17"/>
      <c r="F46" s="17"/>
      <c r="G46" s="18"/>
      <c r="H46" s="18"/>
      <c r="I46" s="18"/>
      <c r="J46" s="17"/>
    </row>
    <row r="47" spans="1:10">
      <c r="A47" s="17"/>
      <c r="B47" s="17"/>
      <c r="C47" s="17"/>
      <c r="D47" s="17"/>
      <c r="E47" s="17"/>
      <c r="F47" s="17"/>
      <c r="G47" s="18"/>
      <c r="H47" s="18"/>
      <c r="I47" s="18"/>
      <c r="J47" s="17"/>
    </row>
  </sheetData>
  <dataValidations disablePrompts="1" count="1">
    <dataValidation type="list" allowBlank="1" showInputMessage="1" showErrorMessage="1" sqref="WUZ983002 WLD983002 WBH983002 VRL983002 VHP983002 UXT983002 UNX983002 UEB983002 TUF983002 TKJ983002 TAN983002 SQR983002 SGV983002 RWZ983002 RND983002 RDH983002 QTL983002 QJP983002 PZT983002 PPX983002 PGB983002 OWF983002 OMJ983002 OCN983002 NSR983002 NIV983002 MYZ983002 MPD983002 MFH983002 LVL983002 LLP983002 LBT983002 KRX983002 KIB983002 JYF983002 JOJ983002 JEN983002 IUR983002 IKV983002 IAZ983002 HRD983002 HHH983002 GXL983002 GNP983002 GDT983002 FTX983002 FKB983002 FAF983002 EQJ983002 EGN983002 DWR983002 DMV983002 DCZ983002 CTD983002 CJH983002 BZL983002 BPP983002 BFT983002 AVX983002 AMB983002 ACF983002 SJ983002 IN983002 WUZ917466 WLD917466 WBH917466 VRL917466 VHP917466 UXT917466 UNX917466 UEB917466 TUF917466 TKJ917466 TAN917466 SQR917466 SGV917466 RWZ917466 RND917466 RDH917466 QTL917466 QJP917466 PZT917466 PPX917466 PGB917466 OWF917466 OMJ917466 OCN917466 NSR917466 NIV917466 MYZ917466 MPD917466 MFH917466 LVL917466 LLP917466 LBT917466 KRX917466 KIB917466 JYF917466 JOJ917466 JEN917466 IUR917466 IKV917466 IAZ917466 HRD917466 HHH917466 GXL917466 GNP917466 GDT917466 FTX917466 FKB917466 FAF917466 EQJ917466 EGN917466 DWR917466 DMV917466 DCZ917466 CTD917466 CJH917466 BZL917466 BPP917466 BFT917466 AVX917466 AMB917466 ACF917466 SJ917466 IN917466 WUZ851930 WLD851930 WBH851930 VRL851930 VHP851930 UXT851930 UNX851930 UEB851930 TUF851930 TKJ851930 TAN851930 SQR851930 SGV851930 RWZ851930 RND851930 RDH851930 QTL851930 QJP851930 PZT851930 PPX851930 PGB851930 OWF851930 OMJ851930 OCN851930 NSR851930 NIV851930 MYZ851930 MPD851930 MFH851930 LVL851930 LLP851930 LBT851930 KRX851930 KIB851930 JYF851930 JOJ851930 JEN851930 IUR851930 IKV851930 IAZ851930 HRD851930 HHH851930 GXL851930 GNP851930 GDT851930 FTX851930 FKB851930 FAF851930 EQJ851930 EGN851930 DWR851930 DMV851930 DCZ851930 CTD851930 CJH851930 BZL851930 BPP851930 BFT851930 AVX851930 AMB851930 ACF851930 SJ851930 IN851930 WUZ786394 WLD786394 WBH786394 VRL786394 VHP786394 UXT786394 UNX786394 UEB786394 TUF786394 TKJ786394 TAN786394 SQR786394 SGV786394 RWZ786394 RND786394 RDH786394 QTL786394 QJP786394 PZT786394 PPX786394 PGB786394 OWF786394 OMJ786394 OCN786394 NSR786394 NIV786394 MYZ786394 MPD786394 MFH786394 LVL786394 LLP786394 LBT786394 KRX786394 KIB786394 JYF786394 JOJ786394 JEN786394 IUR786394 IKV786394 IAZ786394 HRD786394 HHH786394 GXL786394 GNP786394 GDT786394 FTX786394 FKB786394 FAF786394 EQJ786394 EGN786394 DWR786394 DMV786394 DCZ786394 CTD786394 CJH786394 BZL786394 BPP786394 BFT786394 AVX786394 AMB786394 ACF786394 SJ786394 IN786394 WUZ720858 WLD720858 WBH720858 VRL720858 VHP720858 UXT720858 UNX720858 UEB720858 TUF720858 TKJ720858 TAN720858 SQR720858 SGV720858 RWZ720858 RND720858 RDH720858 QTL720858 QJP720858 PZT720858 PPX720858 PGB720858 OWF720858 OMJ720858 OCN720858 NSR720858 NIV720858 MYZ720858 MPD720858 MFH720858 LVL720858 LLP720858 LBT720858 KRX720858 KIB720858 JYF720858 JOJ720858 JEN720858 IUR720858 IKV720858 IAZ720858 HRD720858 HHH720858 GXL720858 GNP720858 GDT720858 FTX720858 FKB720858 FAF720858 EQJ720858 EGN720858 DWR720858 DMV720858 DCZ720858 CTD720858 CJH720858 BZL720858 BPP720858 BFT720858 AVX720858 AMB720858 ACF720858 SJ720858 IN720858 WUZ655322 WLD655322 WBH655322 VRL655322 VHP655322 UXT655322 UNX655322 UEB655322 TUF655322 TKJ655322 TAN655322 SQR655322 SGV655322 RWZ655322 RND655322 RDH655322 QTL655322 QJP655322 PZT655322 PPX655322 PGB655322 OWF655322 OMJ655322 OCN655322 NSR655322 NIV655322 MYZ655322 MPD655322 MFH655322 LVL655322 LLP655322 LBT655322 KRX655322 KIB655322 JYF655322 JOJ655322 JEN655322 IUR655322 IKV655322 IAZ655322 HRD655322 HHH655322 GXL655322 GNP655322 GDT655322 FTX655322 FKB655322 FAF655322 EQJ655322 EGN655322 DWR655322 DMV655322 DCZ655322 CTD655322 CJH655322 BZL655322 BPP655322 BFT655322 AVX655322 AMB655322 ACF655322 SJ655322 IN655322 WUZ589786 WLD589786 WBH589786 VRL589786 VHP589786 UXT589786 UNX589786 UEB589786 TUF589786 TKJ589786 TAN589786 SQR589786 SGV589786 RWZ589786 RND589786 RDH589786 QTL589786 QJP589786 PZT589786 PPX589786 PGB589786 OWF589786 OMJ589786 OCN589786 NSR589786 NIV589786 MYZ589786 MPD589786 MFH589786 LVL589786 LLP589786 LBT589786 KRX589786 KIB589786 JYF589786 JOJ589786 JEN589786 IUR589786 IKV589786 IAZ589786 HRD589786 HHH589786 GXL589786 GNP589786 GDT589786 FTX589786 FKB589786 FAF589786 EQJ589786 EGN589786 DWR589786 DMV589786 DCZ589786 CTD589786 CJH589786 BZL589786 BPP589786 BFT589786 AVX589786 AMB589786 ACF589786 SJ589786 IN589786 WUZ524250 WLD524250 WBH524250 VRL524250 VHP524250 UXT524250 UNX524250 UEB524250 TUF524250 TKJ524250 TAN524250 SQR524250 SGV524250 RWZ524250 RND524250 RDH524250 QTL524250 QJP524250 PZT524250 PPX524250 PGB524250 OWF524250 OMJ524250 OCN524250 NSR524250 NIV524250 MYZ524250 MPD524250 MFH524250 LVL524250 LLP524250 LBT524250 KRX524250 KIB524250 JYF524250 JOJ524250 JEN524250 IUR524250 IKV524250 IAZ524250 HRD524250 HHH524250 GXL524250 GNP524250 GDT524250 FTX524250 FKB524250 FAF524250 EQJ524250 EGN524250 DWR524250 DMV524250 DCZ524250 CTD524250 CJH524250 BZL524250 BPP524250 BFT524250 AVX524250 AMB524250 ACF524250 SJ524250 IN524250 WUZ458714 WLD458714 WBH458714 VRL458714 VHP458714 UXT458714 UNX458714 UEB458714 TUF458714 TKJ458714 TAN458714 SQR458714 SGV458714 RWZ458714 RND458714 RDH458714 QTL458714 QJP458714 PZT458714 PPX458714 PGB458714 OWF458714 OMJ458714 OCN458714 NSR458714 NIV458714 MYZ458714 MPD458714 MFH458714 LVL458714 LLP458714 LBT458714 KRX458714 KIB458714 JYF458714 JOJ458714 JEN458714 IUR458714 IKV458714 IAZ458714 HRD458714 HHH458714 GXL458714 GNP458714 GDT458714 FTX458714 FKB458714 FAF458714 EQJ458714 EGN458714 DWR458714 DMV458714 DCZ458714 CTD458714 CJH458714 BZL458714 BPP458714 BFT458714 AVX458714 AMB458714 ACF458714 SJ458714 IN458714 WUZ393178 WLD393178 WBH393178 VRL393178 VHP393178 UXT393178 UNX393178 UEB393178 TUF393178 TKJ393178 TAN393178 SQR393178 SGV393178 RWZ393178 RND393178 RDH393178 QTL393178 QJP393178 PZT393178 PPX393178 PGB393178 OWF393178 OMJ393178 OCN393178 NSR393178 NIV393178 MYZ393178 MPD393178 MFH393178 LVL393178 LLP393178 LBT393178 KRX393178 KIB393178 JYF393178 JOJ393178 JEN393178 IUR393178 IKV393178 IAZ393178 HRD393178 HHH393178 GXL393178 GNP393178 GDT393178 FTX393178 FKB393178 FAF393178 EQJ393178 EGN393178 DWR393178 DMV393178 DCZ393178 CTD393178 CJH393178 BZL393178 BPP393178 BFT393178 AVX393178 AMB393178 ACF393178 SJ393178 IN393178 WUZ327642 WLD327642 WBH327642 VRL327642 VHP327642 UXT327642 UNX327642 UEB327642 TUF327642 TKJ327642 TAN327642 SQR327642 SGV327642 RWZ327642 RND327642 RDH327642 QTL327642 QJP327642 PZT327642 PPX327642 PGB327642 OWF327642 OMJ327642 OCN327642 NSR327642 NIV327642 MYZ327642 MPD327642 MFH327642 LVL327642 LLP327642 LBT327642 KRX327642 KIB327642 JYF327642 JOJ327642 JEN327642 IUR327642 IKV327642 IAZ327642 HRD327642 HHH327642 GXL327642 GNP327642 GDT327642 FTX327642 FKB327642 FAF327642 EQJ327642 EGN327642 DWR327642 DMV327642 DCZ327642 CTD327642 CJH327642 BZL327642 BPP327642 BFT327642 AVX327642 AMB327642 ACF327642 SJ327642 IN327642 WUZ262106 WLD262106 WBH262106 VRL262106 VHP262106 UXT262106 UNX262106 UEB262106 TUF262106 TKJ262106 TAN262106 SQR262106 SGV262106 RWZ262106 RND262106 RDH262106 QTL262106 QJP262106 PZT262106 PPX262106 PGB262106 OWF262106 OMJ262106 OCN262106 NSR262106 NIV262106 MYZ262106 MPD262106 MFH262106 LVL262106 LLP262106 LBT262106 KRX262106 KIB262106 JYF262106 JOJ262106 JEN262106 IUR262106 IKV262106 IAZ262106 HRD262106 HHH262106 GXL262106 GNP262106 GDT262106 FTX262106 FKB262106 FAF262106 EQJ262106 EGN262106 DWR262106 DMV262106 DCZ262106 CTD262106 CJH262106 BZL262106 BPP262106 BFT262106 AVX262106 AMB262106 ACF262106 SJ262106 IN262106 WUZ196570 WLD196570 WBH196570 VRL196570 VHP196570 UXT196570 UNX196570 UEB196570 TUF196570 TKJ196570 TAN196570 SQR196570 SGV196570 RWZ196570 RND196570 RDH196570 QTL196570 QJP196570 PZT196570 PPX196570 PGB196570 OWF196570 OMJ196570 OCN196570 NSR196570 NIV196570 MYZ196570 MPD196570 MFH196570 LVL196570 LLP196570 LBT196570 KRX196570 KIB196570 JYF196570 JOJ196570 JEN196570 IUR196570 IKV196570 IAZ196570 HRD196570 HHH196570 GXL196570 GNP196570 GDT196570 FTX196570 FKB196570 FAF196570 EQJ196570 EGN196570 DWR196570 DMV196570 DCZ196570 CTD196570 CJH196570 BZL196570 BPP196570 BFT196570 AVX196570 AMB196570 ACF196570 SJ196570 IN196570 WUZ131034 WLD131034 WBH131034 VRL131034 VHP131034 UXT131034 UNX131034 UEB131034 TUF131034 TKJ131034 TAN131034 SQR131034 SGV131034 RWZ131034 RND131034 RDH131034 QTL131034 QJP131034 PZT131034 PPX131034 PGB131034 OWF131034 OMJ131034 OCN131034 NSR131034 NIV131034 MYZ131034 MPD131034 MFH131034 LVL131034 LLP131034 LBT131034 KRX131034 KIB131034 JYF131034 JOJ131034 JEN131034 IUR131034 IKV131034 IAZ131034 HRD131034 HHH131034 GXL131034 GNP131034 GDT131034 FTX131034 FKB131034 FAF131034 EQJ131034 EGN131034 DWR131034 DMV131034 DCZ131034 CTD131034 CJH131034 BZL131034 BPP131034 BFT131034 AVX131034 AMB131034 ACF131034 SJ131034 IN131034 WUZ65498 WLD65498 WBH65498 VRL65498 VHP65498 UXT65498 UNX65498 UEB65498 TUF65498 TKJ65498 TAN65498 SQR65498 SGV65498 RWZ65498 RND65498 RDH65498 QTL65498 QJP65498 PZT65498 PPX65498 PGB65498 OWF65498 OMJ65498 OCN65498 NSR65498 NIV65498 MYZ65498 MPD65498 MFH65498 LVL65498 LLP65498 LBT65498 KRX65498 KIB65498 JYF65498 JOJ65498 JEN65498 IUR65498 IKV65498 IAZ65498 HRD65498 HHH65498 GXL65498 GNP65498 GDT65498 FTX65498 FKB65498 FAF65498 EQJ65498 EGN65498 DWR65498 DMV65498 DCZ65498 CTD65498 CJH65498 BZL65498 BPP65498 BFT65498 AVX65498 AMB65498 ACF65498 SJ65498 IN65498 I65498:J65498 I131034:J131034 I196570:J196570 I262106:J262106 I327642:J327642 I393178:J393178 I458714:J458714 I524250:J524250 I589786:J589786 I655322:J655322 I720858:J720858 I786394:J786394 I851930:J851930 I917466:J917466 I983002:J983002 WUW983002 WLA983002 WBE983002 VRI983002 VHM983002 UXQ983002 UNU983002 UDY983002 TUC983002 TKG983002 TAK983002 SQO983002 SGS983002 RWW983002 RNA983002 RDE983002 QTI983002 QJM983002 PZQ983002 PPU983002 PFY983002 OWC983002 OMG983002 OCK983002 NSO983002 NIS983002 MYW983002 MPA983002 MFE983002 LVI983002 LLM983002 LBQ983002 KRU983002 KHY983002 JYC983002 JOG983002 JEK983002 IUO983002 IKS983002 IAW983002 HRA983002 HHE983002 GXI983002 GNM983002 GDQ983002 FTU983002 FJY983002 FAC983002 EQG983002 EGK983002 DWO983002 DMS983002 DCW983002 CTA983002 CJE983002 BZI983002 BPM983002 BFQ983002 AVU983002 ALY983002 ACC983002 SG983002 IK983002 WUW917466 WLA917466 WBE917466 VRI917466 VHM917466 UXQ917466 UNU917466 UDY917466 TUC917466 TKG917466 TAK917466 SQO917466 SGS917466 RWW917466 RNA917466 RDE917466 QTI917466 QJM917466 PZQ917466 PPU917466 PFY917466 OWC917466 OMG917466 OCK917466 NSO917466 NIS917466 MYW917466 MPA917466 MFE917466 LVI917466 LLM917466 LBQ917466 KRU917466 KHY917466 JYC917466 JOG917466 JEK917466 IUO917466 IKS917466 IAW917466 HRA917466 HHE917466 GXI917466 GNM917466 GDQ917466 FTU917466 FJY917466 FAC917466 EQG917466 EGK917466 DWO917466 DMS917466 DCW917466 CTA917466 CJE917466 BZI917466 BPM917466 BFQ917466 AVU917466 ALY917466 ACC917466 SG917466 IK917466 WUW851930 WLA851930 WBE851930 VRI851930 VHM851930 UXQ851930 UNU851930 UDY851930 TUC851930 TKG851930 TAK851930 SQO851930 SGS851930 RWW851930 RNA851930 RDE851930 QTI851930 QJM851930 PZQ851930 PPU851930 PFY851930 OWC851930 OMG851930 OCK851930 NSO851930 NIS851930 MYW851930 MPA851930 MFE851930 LVI851930 LLM851930 LBQ851930 KRU851930 KHY851930 JYC851930 JOG851930 JEK851930 IUO851930 IKS851930 IAW851930 HRA851930 HHE851930 GXI851930 GNM851930 GDQ851930 FTU851930 FJY851930 FAC851930 EQG851930 EGK851930 DWO851930 DMS851930 DCW851930 CTA851930 CJE851930 BZI851930 BPM851930 BFQ851930 AVU851930 ALY851930 ACC851930 SG851930 IK851930 WUW786394 WLA786394 WBE786394 VRI786394 VHM786394 UXQ786394 UNU786394 UDY786394 TUC786394 TKG786394 TAK786394 SQO786394 SGS786394 RWW786394 RNA786394 RDE786394 QTI786394 QJM786394 PZQ786394 PPU786394 PFY786394 OWC786394 OMG786394 OCK786394 NSO786394 NIS786394 MYW786394 MPA786394 MFE786394 LVI786394 LLM786394 LBQ786394 KRU786394 KHY786394 JYC786394 JOG786394 JEK786394 IUO786394 IKS786394 IAW786394 HRA786394 HHE786394 GXI786394 GNM786394 GDQ786394 FTU786394 FJY786394 FAC786394 EQG786394 EGK786394 DWO786394 DMS786394 DCW786394 CTA786394 CJE786394 BZI786394 BPM786394 BFQ786394 AVU786394 ALY786394 ACC786394 SG786394 IK786394 WUW720858 WLA720858 WBE720858 VRI720858 VHM720858 UXQ720858 UNU720858 UDY720858 TUC720858 TKG720858 TAK720858 SQO720858 SGS720858 RWW720858 RNA720858 RDE720858 QTI720858 QJM720858 PZQ720858 PPU720858 PFY720858 OWC720858 OMG720858 OCK720858 NSO720858 NIS720858 MYW720858 MPA720858 MFE720858 LVI720858 LLM720858 LBQ720858 KRU720858 KHY720858 JYC720858 JOG720858 JEK720858 IUO720858 IKS720858 IAW720858 HRA720858 HHE720858 GXI720858 GNM720858 GDQ720858 FTU720858 FJY720858 FAC720858 EQG720858 EGK720858 DWO720858 DMS720858 DCW720858 CTA720858 CJE720858 BZI720858 BPM720858 BFQ720858 AVU720858 ALY720858 ACC720858 SG720858 IK720858 WUW655322 WLA655322 WBE655322 VRI655322 VHM655322 UXQ655322 UNU655322 UDY655322 TUC655322 TKG655322 TAK655322 SQO655322 SGS655322 RWW655322 RNA655322 RDE655322 QTI655322 QJM655322 PZQ655322 PPU655322 PFY655322 OWC655322 OMG655322 OCK655322 NSO655322 NIS655322 MYW655322 MPA655322 MFE655322 LVI655322 LLM655322 LBQ655322 KRU655322 KHY655322 JYC655322 JOG655322 JEK655322 IUO655322 IKS655322 IAW655322 HRA655322 HHE655322 GXI655322 GNM655322 GDQ655322 FTU655322 FJY655322 FAC655322 EQG655322 EGK655322 DWO655322 DMS655322 DCW655322 CTA655322 CJE655322 BZI655322 BPM655322 BFQ655322 AVU655322 ALY655322 ACC655322 SG655322 IK655322 WUW589786 WLA589786 WBE589786 VRI589786 VHM589786 UXQ589786 UNU589786 UDY589786 TUC589786 TKG589786 TAK589786 SQO589786 SGS589786 RWW589786 RNA589786 RDE589786 QTI589786 QJM589786 PZQ589786 PPU589786 PFY589786 OWC589786 OMG589786 OCK589786 NSO589786 NIS589786 MYW589786 MPA589786 MFE589786 LVI589786 LLM589786 LBQ589786 KRU589786 KHY589786 JYC589786 JOG589786 JEK589786 IUO589786 IKS589786 IAW589786 HRA589786 HHE589786 GXI589786 GNM589786 GDQ589786 FTU589786 FJY589786 FAC589786 EQG589786 EGK589786 DWO589786 DMS589786 DCW589786 CTA589786 CJE589786 BZI589786 BPM589786 BFQ589786 AVU589786 ALY589786 ACC589786 SG589786 IK589786 WUW524250 WLA524250 WBE524250 VRI524250 VHM524250 UXQ524250 UNU524250 UDY524250 TUC524250 TKG524250 TAK524250 SQO524250 SGS524250 RWW524250 RNA524250 RDE524250 QTI524250 QJM524250 PZQ524250 PPU524250 PFY524250 OWC524250 OMG524250 OCK524250 NSO524250 NIS524250 MYW524250 MPA524250 MFE524250 LVI524250 LLM524250 LBQ524250 KRU524250 KHY524250 JYC524250 JOG524250 JEK524250 IUO524250 IKS524250 IAW524250 HRA524250 HHE524250 GXI524250 GNM524250 GDQ524250 FTU524250 FJY524250 FAC524250 EQG524250 EGK524250 DWO524250 DMS524250 DCW524250 CTA524250 CJE524250 BZI524250 BPM524250 BFQ524250 AVU524250 ALY524250 ACC524250 SG524250 IK524250 WUW458714 WLA458714 WBE458714 VRI458714 VHM458714 UXQ458714 UNU458714 UDY458714 TUC458714 TKG458714 TAK458714 SQO458714 SGS458714 RWW458714 RNA458714 RDE458714 QTI458714 QJM458714 PZQ458714 PPU458714 PFY458714 OWC458714 OMG458714 OCK458714 NSO458714 NIS458714 MYW458714 MPA458714 MFE458714 LVI458714 LLM458714 LBQ458714 KRU458714 KHY458714 JYC458714 JOG458714 JEK458714 IUO458714 IKS458714 IAW458714 HRA458714 HHE458714 GXI458714 GNM458714 GDQ458714 FTU458714 FJY458714 FAC458714 EQG458714 EGK458714 DWO458714 DMS458714 DCW458714 CTA458714 CJE458714 BZI458714 BPM458714 BFQ458714 AVU458714 ALY458714 ACC458714 SG458714 IK458714 WUW393178 WLA393178 WBE393178 VRI393178 VHM393178 UXQ393178 UNU393178 UDY393178 TUC393178 TKG393178 TAK393178 SQO393178 SGS393178 RWW393178 RNA393178 RDE393178 QTI393178 QJM393178 PZQ393178 PPU393178 PFY393178 OWC393178 OMG393178 OCK393178 NSO393178 NIS393178 MYW393178 MPA393178 MFE393178 LVI393178 LLM393178 LBQ393178 KRU393178 KHY393178 JYC393178 JOG393178 JEK393178 IUO393178 IKS393178 IAW393178 HRA393178 HHE393178 GXI393178 GNM393178 GDQ393178 FTU393178 FJY393178 FAC393178 EQG393178 EGK393178 DWO393178 DMS393178 DCW393178 CTA393178 CJE393178 BZI393178 BPM393178 BFQ393178 AVU393178 ALY393178 ACC393178 SG393178 IK393178 WUW327642 WLA327642 WBE327642 VRI327642 VHM327642 UXQ327642 UNU327642 UDY327642 TUC327642 TKG327642 TAK327642 SQO327642 SGS327642 RWW327642 RNA327642 RDE327642 QTI327642 QJM327642 PZQ327642 PPU327642 PFY327642 OWC327642 OMG327642 OCK327642 NSO327642 NIS327642 MYW327642 MPA327642 MFE327642 LVI327642 LLM327642 LBQ327642 KRU327642 KHY327642 JYC327642 JOG327642 JEK327642 IUO327642 IKS327642 IAW327642 HRA327642 HHE327642 GXI327642 GNM327642 GDQ327642 FTU327642 FJY327642 FAC327642 EQG327642 EGK327642 DWO327642 DMS327642 DCW327642 CTA327642 CJE327642 BZI327642 BPM327642 BFQ327642 AVU327642 ALY327642 ACC327642 SG327642 IK327642 WUW262106 WLA262106 WBE262106 VRI262106 VHM262106 UXQ262106 UNU262106 UDY262106 TUC262106 TKG262106 TAK262106 SQO262106 SGS262106 RWW262106 RNA262106 RDE262106 QTI262106 QJM262106 PZQ262106 PPU262106 PFY262106 OWC262106 OMG262106 OCK262106 NSO262106 NIS262106 MYW262106 MPA262106 MFE262106 LVI262106 LLM262106 LBQ262106 KRU262106 KHY262106 JYC262106 JOG262106 JEK262106 IUO262106 IKS262106 IAW262106 HRA262106 HHE262106 GXI262106 GNM262106 GDQ262106 FTU262106 FJY262106 FAC262106 EQG262106 EGK262106 DWO262106 DMS262106 DCW262106 CTA262106 CJE262106 BZI262106 BPM262106 BFQ262106 AVU262106 ALY262106 ACC262106 SG262106 IK262106 WUW196570 WLA196570 WBE196570 VRI196570 VHM196570 UXQ196570 UNU196570 UDY196570 TUC196570 TKG196570 TAK196570 SQO196570 SGS196570 RWW196570 RNA196570 RDE196570 QTI196570 QJM196570 PZQ196570 PPU196570 PFY196570 OWC196570 OMG196570 OCK196570 NSO196570 NIS196570 MYW196570 MPA196570 MFE196570 LVI196570 LLM196570 LBQ196570 KRU196570 KHY196570 JYC196570 JOG196570 JEK196570 IUO196570 IKS196570 IAW196570 HRA196570 HHE196570 GXI196570 GNM196570 GDQ196570 FTU196570 FJY196570 FAC196570 EQG196570 EGK196570 DWO196570 DMS196570 DCW196570 CTA196570 CJE196570 BZI196570 BPM196570 BFQ196570 AVU196570 ALY196570 ACC196570 SG196570 IK196570 WUW131034 WLA131034 WBE131034 VRI131034 VHM131034 UXQ131034 UNU131034 UDY131034 TUC131034 TKG131034 TAK131034 SQO131034 SGS131034 RWW131034 RNA131034 RDE131034 QTI131034 QJM131034 PZQ131034 PPU131034 PFY131034 OWC131034 OMG131034 OCK131034 NSO131034 NIS131034 MYW131034 MPA131034 MFE131034 LVI131034 LLM131034 LBQ131034 KRU131034 KHY131034 JYC131034 JOG131034 JEK131034 IUO131034 IKS131034 IAW131034 HRA131034 HHE131034 GXI131034 GNM131034 GDQ131034 FTU131034 FJY131034 FAC131034 EQG131034 EGK131034 DWO131034 DMS131034 DCW131034 CTA131034 CJE131034 BZI131034 BPM131034 BFQ131034 AVU131034 ALY131034 ACC131034 SG131034 IK131034 WUW65498 WLA65498 WBE65498 VRI65498 VHM65498 UXQ65498 UNU65498 UDY65498 TUC65498 TKG65498 TAK65498 SQO65498 SGS65498 RWW65498 RNA65498 RDE65498 QTI65498 QJM65498 PZQ65498 PPU65498 PFY65498 OWC65498 OMG65498 OCK65498 NSO65498 NIS65498 MYW65498 MPA65498 MFE65498 LVI65498 LLM65498 LBQ65498 KRU65498 KHY65498 JYC65498 JOG65498 JEK65498 IUO65498 IKS65498 IAW65498 HRA65498 HHE65498 GXI65498 GNM65498 GDQ65498 FTU65498 FJY65498 FAC65498 EQG65498 EGK65498 DWO65498 DMS65498 DCW65498 CTA65498 CJE65498 BZI65498 BPM65498 BFQ65498 AVU65498 ALY65498 ACC65498 SG65498 IK65498">
      <formula1>#REF!</formula1>
    </dataValidation>
  </dataValidations>
  <pageMargins left="0.7" right="0.7" top="0.75" bottom="0.75" header="0.3" footer="0.3"/>
  <pageSetup scale="87" orientation="landscape" r:id="rId1"/>
  <headerFooter>
    <oddHeader>&amp;C&amp;"Arial,Bold"&amp;14Sanford</oddHeader>
    <oddFooter>&amp;CPage &amp;P of &amp;N</oddFooter>
  </headerFooter>
</worksheet>
</file>

<file path=xl/worksheets/sheet13.xml><?xml version="1.0" encoding="utf-8"?>
<worksheet xmlns="http://schemas.openxmlformats.org/spreadsheetml/2006/main" xmlns:r="http://schemas.openxmlformats.org/officeDocument/2006/relationships">
  <dimension ref="A1:Y17"/>
  <sheetViews>
    <sheetView zoomScaleNormal="100" workbookViewId="0">
      <pane ySplit="1" topLeftCell="A2" activePane="bottomLeft" state="frozen"/>
      <selection pane="bottomLeft" activeCell="O9" sqref="O9"/>
    </sheetView>
  </sheetViews>
  <sheetFormatPr defaultRowHeight="15"/>
  <cols>
    <col min="1" max="1" width="8" style="72" customWidth="1"/>
    <col min="2" max="2" width="7.7109375" style="72" customWidth="1"/>
    <col min="3" max="3" width="9.42578125" style="72" customWidth="1"/>
    <col min="4" max="4" width="9.5703125" style="72" bestFit="1" customWidth="1"/>
    <col min="5" max="5" width="10.140625" style="72" bestFit="1" customWidth="1"/>
    <col min="6" max="6" width="13.28515625" style="72" customWidth="1"/>
    <col min="7" max="7" width="14.5703125" style="81" bestFit="1" customWidth="1"/>
    <col min="8" max="8" width="20" style="72" customWidth="1"/>
    <col min="9" max="9" width="10.28515625" style="72" customWidth="1"/>
    <col min="10" max="10" width="17.7109375" style="72" customWidth="1"/>
    <col min="11" max="11" width="9.140625" style="73"/>
    <col min="12" max="12" width="11.85546875" style="73" customWidth="1"/>
    <col min="13" max="13" width="16.7109375" style="73" customWidth="1"/>
    <col min="14" max="14" width="13.42578125" style="72" customWidth="1"/>
    <col min="15" max="15" width="15.42578125" style="72" customWidth="1"/>
    <col min="16" max="16" width="10" style="72" customWidth="1"/>
    <col min="17" max="17" width="13.140625" style="72" customWidth="1"/>
    <col min="18" max="18" width="9.140625" style="72"/>
    <col min="19" max="19" width="10.5703125" style="75" customWidth="1"/>
    <col min="20" max="20" width="10.7109375" style="75" customWidth="1"/>
    <col min="21" max="21" width="12" style="75" customWidth="1"/>
    <col min="22" max="22" width="11.7109375" style="75" customWidth="1"/>
    <col min="23" max="23" width="13.28515625" style="75" customWidth="1"/>
    <col min="24" max="16384" width="9.140625" style="75"/>
  </cols>
  <sheetData>
    <row r="1" spans="1:25" s="74" customFormat="1" ht="64.5">
      <c r="A1" s="47" t="s">
        <v>166</v>
      </c>
      <c r="B1" s="47" t="s">
        <v>0</v>
      </c>
      <c r="C1" s="47" t="s">
        <v>1</v>
      </c>
      <c r="D1" s="180" t="s">
        <v>348</v>
      </c>
      <c r="E1" s="186"/>
      <c r="F1" s="47" t="s">
        <v>2</v>
      </c>
      <c r="G1" s="70" t="s">
        <v>600</v>
      </c>
      <c r="H1" s="48" t="s">
        <v>3</v>
      </c>
      <c r="I1" s="48" t="s">
        <v>4</v>
      </c>
      <c r="J1" s="47" t="s">
        <v>5</v>
      </c>
      <c r="K1" s="49" t="s">
        <v>167</v>
      </c>
      <c r="L1" s="49" t="s">
        <v>50</v>
      </c>
      <c r="M1" s="47" t="s">
        <v>6</v>
      </c>
      <c r="N1" s="47" t="s">
        <v>8</v>
      </c>
      <c r="O1" s="48" t="s">
        <v>388</v>
      </c>
      <c r="P1" s="48" t="s">
        <v>729</v>
      </c>
      <c r="Q1" s="47" t="s">
        <v>25</v>
      </c>
      <c r="R1" s="47" t="s">
        <v>26</v>
      </c>
      <c r="S1" s="47" t="s">
        <v>27</v>
      </c>
      <c r="T1" s="47" t="s">
        <v>51</v>
      </c>
      <c r="U1" s="47" t="s">
        <v>28</v>
      </c>
      <c r="V1" s="47" t="s">
        <v>46</v>
      </c>
      <c r="W1" s="47" t="s">
        <v>29</v>
      </c>
      <c r="X1" s="72"/>
      <c r="Y1" s="72"/>
    </row>
    <row r="2" spans="1:25" s="120" customFormat="1" ht="102.75">
      <c r="A2" s="22" t="s">
        <v>396</v>
      </c>
      <c r="B2" s="22" t="s">
        <v>352</v>
      </c>
      <c r="C2" s="22" t="s">
        <v>371</v>
      </c>
      <c r="D2" s="22">
        <v>81.329800000000006</v>
      </c>
      <c r="E2" s="22">
        <v>28.622900000000001</v>
      </c>
      <c r="F2" s="61" t="s">
        <v>363</v>
      </c>
      <c r="G2" s="61"/>
      <c r="H2" s="22" t="s">
        <v>378</v>
      </c>
      <c r="I2" s="22" t="s">
        <v>12</v>
      </c>
      <c r="J2" s="22" t="s">
        <v>379</v>
      </c>
      <c r="K2" s="23" t="s">
        <v>383</v>
      </c>
      <c r="L2" s="23" t="s">
        <v>385</v>
      </c>
      <c r="M2" s="23" t="s">
        <v>353</v>
      </c>
      <c r="N2" s="22" t="s">
        <v>378</v>
      </c>
      <c r="O2" s="61">
        <v>153.5</v>
      </c>
      <c r="P2" s="96">
        <v>54</v>
      </c>
      <c r="Q2" s="22" t="s">
        <v>389</v>
      </c>
      <c r="R2" s="61">
        <v>10</v>
      </c>
      <c r="S2" s="61">
        <v>830</v>
      </c>
      <c r="T2" s="61" t="s">
        <v>37</v>
      </c>
      <c r="U2" s="61" t="s">
        <v>364</v>
      </c>
      <c r="V2" s="22" t="s">
        <v>740</v>
      </c>
      <c r="W2" s="96" t="s">
        <v>693</v>
      </c>
      <c r="X2" s="119"/>
      <c r="Y2" s="119"/>
    </row>
    <row r="3" spans="1:25" s="120" customFormat="1" ht="51.75">
      <c r="A3" s="22" t="s">
        <v>397</v>
      </c>
      <c r="B3" s="22">
        <v>2997</v>
      </c>
      <c r="C3" s="22" t="s">
        <v>371</v>
      </c>
      <c r="D3" s="22">
        <v>81.313599999999994</v>
      </c>
      <c r="E3" s="22">
        <v>28.633099999999999</v>
      </c>
      <c r="F3" s="61" t="s">
        <v>373</v>
      </c>
      <c r="G3" s="135" t="s">
        <v>601</v>
      </c>
      <c r="H3" s="22" t="s">
        <v>378</v>
      </c>
      <c r="I3" s="22" t="s">
        <v>12</v>
      </c>
      <c r="J3" s="61" t="s">
        <v>380</v>
      </c>
      <c r="K3" s="23" t="s">
        <v>355</v>
      </c>
      <c r="L3" s="23" t="s">
        <v>356</v>
      </c>
      <c r="M3" s="23" t="s">
        <v>357</v>
      </c>
      <c r="N3" s="22" t="s">
        <v>378</v>
      </c>
      <c r="O3" s="61">
        <v>13</v>
      </c>
      <c r="P3" s="96">
        <v>10</v>
      </c>
      <c r="Q3" s="22" t="s">
        <v>390</v>
      </c>
      <c r="R3" s="61">
        <v>0.1</v>
      </c>
      <c r="S3" s="61">
        <v>322</v>
      </c>
      <c r="T3" s="61" t="s">
        <v>35</v>
      </c>
      <c r="U3" s="61" t="s">
        <v>364</v>
      </c>
      <c r="V3" s="61" t="s">
        <v>30</v>
      </c>
      <c r="W3" s="61"/>
      <c r="X3" s="119"/>
      <c r="Y3" s="119"/>
    </row>
    <row r="4" spans="1:25" s="120" customFormat="1" ht="102.75">
      <c r="A4" s="22" t="s">
        <v>398</v>
      </c>
      <c r="B4" s="22">
        <v>2997</v>
      </c>
      <c r="C4" s="22" t="s">
        <v>371</v>
      </c>
      <c r="D4" s="22">
        <v>81.311899999999994</v>
      </c>
      <c r="E4" s="22">
        <v>28.645800000000001</v>
      </c>
      <c r="F4" s="61" t="s">
        <v>374</v>
      </c>
      <c r="G4" s="136"/>
      <c r="H4" s="22" t="s">
        <v>378</v>
      </c>
      <c r="I4" s="22" t="s">
        <v>12</v>
      </c>
      <c r="J4" s="22" t="s">
        <v>379</v>
      </c>
      <c r="K4" s="23" t="s">
        <v>384</v>
      </c>
      <c r="L4" s="23" t="s">
        <v>386</v>
      </c>
      <c r="M4" s="23" t="s">
        <v>358</v>
      </c>
      <c r="N4" s="22" t="s">
        <v>387</v>
      </c>
      <c r="O4" s="61">
        <v>88.9</v>
      </c>
      <c r="P4" s="96">
        <v>51</v>
      </c>
      <c r="Q4" s="22" t="s">
        <v>389</v>
      </c>
      <c r="R4" s="61">
        <v>9</v>
      </c>
      <c r="S4" s="61">
        <v>1050</v>
      </c>
      <c r="T4" s="61" t="s">
        <v>37</v>
      </c>
      <c r="U4" s="61" t="s">
        <v>364</v>
      </c>
      <c r="V4" s="22" t="s">
        <v>694</v>
      </c>
      <c r="W4" s="96" t="s">
        <v>693</v>
      </c>
      <c r="X4" s="119"/>
      <c r="Y4" s="119"/>
    </row>
    <row r="5" spans="1:25" s="120" customFormat="1" ht="77.25">
      <c r="A5" s="22" t="s">
        <v>399</v>
      </c>
      <c r="B5" s="22">
        <v>2982</v>
      </c>
      <c r="C5" s="22" t="s">
        <v>372</v>
      </c>
      <c r="D5" s="22">
        <v>28.751999999999999</v>
      </c>
      <c r="E5" s="22">
        <v>81.233000000000004</v>
      </c>
      <c r="F5" s="22" t="s">
        <v>375</v>
      </c>
      <c r="G5" s="135" t="s">
        <v>602</v>
      </c>
      <c r="H5" s="22" t="s">
        <v>378</v>
      </c>
      <c r="I5" s="22" t="s">
        <v>12</v>
      </c>
      <c r="J5" s="22" t="s">
        <v>379</v>
      </c>
      <c r="K5" s="23" t="s">
        <v>359</v>
      </c>
      <c r="L5" s="23" t="s">
        <v>360</v>
      </c>
      <c r="M5" s="23" t="s">
        <v>394</v>
      </c>
      <c r="N5" s="22" t="s">
        <v>738</v>
      </c>
      <c r="O5" s="61">
        <v>309.3</v>
      </c>
      <c r="P5" s="22">
        <v>67</v>
      </c>
      <c r="Q5" s="22" t="s">
        <v>389</v>
      </c>
      <c r="R5" s="23" t="s">
        <v>365</v>
      </c>
      <c r="S5" s="23" t="s">
        <v>366</v>
      </c>
      <c r="T5" s="23" t="s">
        <v>37</v>
      </c>
      <c r="U5" s="22" t="s">
        <v>364</v>
      </c>
      <c r="V5" s="61" t="s">
        <v>30</v>
      </c>
      <c r="W5" s="61" t="s">
        <v>392</v>
      </c>
      <c r="X5" s="119"/>
      <c r="Y5" s="119"/>
    </row>
    <row r="6" spans="1:25" s="120" customFormat="1" ht="90">
      <c r="A6" s="22" t="s">
        <v>400</v>
      </c>
      <c r="B6" s="22" t="s">
        <v>361</v>
      </c>
      <c r="C6" s="22" t="s">
        <v>372</v>
      </c>
      <c r="D6" s="22">
        <v>28.759</v>
      </c>
      <c r="E6" s="22">
        <v>81.212999999999994</v>
      </c>
      <c r="F6" s="22" t="s">
        <v>376</v>
      </c>
      <c r="G6" s="137" t="s">
        <v>603</v>
      </c>
      <c r="H6" s="22" t="s">
        <v>378</v>
      </c>
      <c r="I6" s="22" t="s">
        <v>12</v>
      </c>
      <c r="J6" s="22" t="s">
        <v>379</v>
      </c>
      <c r="K6" s="23" t="s">
        <v>362</v>
      </c>
      <c r="L6" s="23" t="s">
        <v>360</v>
      </c>
      <c r="M6" s="23" t="s">
        <v>395</v>
      </c>
      <c r="N6" s="22" t="s">
        <v>739</v>
      </c>
      <c r="O6" s="61">
        <v>73.7</v>
      </c>
      <c r="P6" s="22">
        <v>76</v>
      </c>
      <c r="Q6" s="22" t="s">
        <v>389</v>
      </c>
      <c r="R6" s="23" t="s">
        <v>367</v>
      </c>
      <c r="S6" s="23" t="s">
        <v>368</v>
      </c>
      <c r="T6" s="61" t="s">
        <v>393</v>
      </c>
      <c r="U6" s="22" t="s">
        <v>364</v>
      </c>
      <c r="V6" s="61" t="s">
        <v>30</v>
      </c>
      <c r="W6" s="61" t="s">
        <v>392</v>
      </c>
      <c r="X6" s="119"/>
      <c r="Y6" s="119"/>
    </row>
    <row r="7" spans="1:25" s="120" customFormat="1" ht="77.25">
      <c r="A7" s="22" t="s">
        <v>401</v>
      </c>
      <c r="B7" s="22"/>
      <c r="C7" s="22" t="s">
        <v>10</v>
      </c>
      <c r="D7" s="22">
        <v>28.628</v>
      </c>
      <c r="E7" s="22">
        <v>81.325000000000003</v>
      </c>
      <c r="F7" s="22" t="s">
        <v>377</v>
      </c>
      <c r="G7" s="138" t="s">
        <v>604</v>
      </c>
      <c r="H7" s="22" t="s">
        <v>378</v>
      </c>
      <c r="I7" s="22" t="s">
        <v>354</v>
      </c>
      <c r="J7" s="22" t="s">
        <v>381</v>
      </c>
      <c r="K7" s="23" t="s">
        <v>382</v>
      </c>
      <c r="L7" s="65">
        <v>39387</v>
      </c>
      <c r="M7" s="23" t="s">
        <v>354</v>
      </c>
      <c r="N7" s="22" t="s">
        <v>378</v>
      </c>
      <c r="O7" s="61">
        <v>7</v>
      </c>
      <c r="P7" s="96">
        <v>63</v>
      </c>
      <c r="Q7" s="22" t="s">
        <v>391</v>
      </c>
      <c r="R7" s="23" t="s">
        <v>369</v>
      </c>
      <c r="S7" s="23" t="s">
        <v>370</v>
      </c>
      <c r="T7" s="23" t="s">
        <v>37</v>
      </c>
      <c r="U7" s="22" t="s">
        <v>364</v>
      </c>
      <c r="V7" s="61" t="s">
        <v>30</v>
      </c>
      <c r="W7" s="61"/>
    </row>
    <row r="8" spans="1:25" s="120" customFormat="1" ht="77.25">
      <c r="A8" s="96" t="s">
        <v>695</v>
      </c>
      <c r="B8" s="22"/>
      <c r="C8" s="63" t="s">
        <v>668</v>
      </c>
      <c r="D8" s="22"/>
      <c r="E8" s="22"/>
      <c r="F8" s="63" t="s">
        <v>669</v>
      </c>
      <c r="G8" s="139"/>
      <c r="H8" s="63" t="s">
        <v>670</v>
      </c>
      <c r="I8" s="22"/>
      <c r="J8" s="63" t="s">
        <v>671</v>
      </c>
      <c r="K8" s="123" t="s">
        <v>672</v>
      </c>
      <c r="L8" s="123" t="s">
        <v>673</v>
      </c>
      <c r="M8" s="124">
        <v>2400000</v>
      </c>
      <c r="N8" s="63" t="s">
        <v>674</v>
      </c>
      <c r="O8" s="63">
        <v>230</v>
      </c>
      <c r="P8" s="63"/>
      <c r="Q8" s="22" t="s">
        <v>389</v>
      </c>
      <c r="R8" s="127">
        <v>12.7</v>
      </c>
      <c r="S8" s="96">
        <v>1471</v>
      </c>
      <c r="T8" s="96" t="s">
        <v>393</v>
      </c>
      <c r="U8" s="63" t="s">
        <v>696</v>
      </c>
      <c r="V8" s="63" t="s">
        <v>675</v>
      </c>
      <c r="W8" s="63"/>
    </row>
    <row r="9" spans="1:25" s="120" customFormat="1" ht="90">
      <c r="A9" s="22" t="s">
        <v>575</v>
      </c>
      <c r="B9" s="27" t="s">
        <v>513</v>
      </c>
      <c r="C9" s="22" t="s">
        <v>499</v>
      </c>
      <c r="D9" s="22">
        <v>28.664338999999998</v>
      </c>
      <c r="E9" s="22">
        <v>-81.345596999999998</v>
      </c>
      <c r="F9" s="22" t="s">
        <v>514</v>
      </c>
      <c r="G9" s="22"/>
      <c r="H9" s="178" t="s">
        <v>378</v>
      </c>
      <c r="I9" s="178"/>
      <c r="J9" s="22" t="s">
        <v>515</v>
      </c>
      <c r="K9" s="79">
        <v>39356</v>
      </c>
      <c r="L9" s="79">
        <v>40087</v>
      </c>
      <c r="M9" s="24">
        <v>2000000</v>
      </c>
      <c r="N9" s="23" t="s">
        <v>516</v>
      </c>
      <c r="O9" s="64">
        <v>5.6</v>
      </c>
      <c r="P9" s="22">
        <v>60</v>
      </c>
      <c r="Q9" s="22" t="s">
        <v>517</v>
      </c>
      <c r="R9" s="23" t="s">
        <v>165</v>
      </c>
      <c r="S9" s="23" t="s">
        <v>518</v>
      </c>
      <c r="T9" s="27" t="s">
        <v>37</v>
      </c>
      <c r="U9" s="63"/>
      <c r="V9" s="27" t="s">
        <v>460</v>
      </c>
      <c r="W9" s="27"/>
    </row>
    <row r="10" spans="1:25" s="120" customFormat="1" ht="39">
      <c r="A10" s="96" t="s">
        <v>784</v>
      </c>
      <c r="B10" s="22"/>
      <c r="C10" s="22"/>
      <c r="D10" s="22"/>
      <c r="E10" s="22"/>
      <c r="F10" s="22" t="s">
        <v>135</v>
      </c>
      <c r="G10" s="22"/>
      <c r="H10" s="22" t="s">
        <v>854</v>
      </c>
      <c r="I10" s="22"/>
      <c r="J10" s="22" t="s">
        <v>786</v>
      </c>
      <c r="K10" s="23"/>
      <c r="L10" s="23" t="s">
        <v>13</v>
      </c>
      <c r="M10" s="23"/>
      <c r="N10" s="22"/>
      <c r="O10" s="96">
        <v>13.1</v>
      </c>
      <c r="P10" s="96" t="s">
        <v>787</v>
      </c>
      <c r="Q10" s="96"/>
      <c r="R10" s="96"/>
      <c r="S10" s="63"/>
      <c r="T10" s="63"/>
      <c r="U10" s="63"/>
      <c r="V10" s="63" t="s">
        <v>13</v>
      </c>
      <c r="W10" s="63"/>
    </row>
    <row r="11" spans="1:25" s="120" customFormat="1" ht="64.5">
      <c r="A11" s="96" t="s">
        <v>785</v>
      </c>
      <c r="B11" s="112"/>
      <c r="C11" s="112"/>
      <c r="D11" s="22"/>
      <c r="E11" s="22"/>
      <c r="F11" s="22" t="s">
        <v>754</v>
      </c>
      <c r="G11" s="22"/>
      <c r="H11" s="22" t="s">
        <v>378</v>
      </c>
      <c r="I11" s="22"/>
      <c r="J11" s="22" t="s">
        <v>779</v>
      </c>
      <c r="K11" s="23"/>
      <c r="L11" s="23" t="s">
        <v>13</v>
      </c>
      <c r="M11" s="23"/>
      <c r="N11" s="22"/>
      <c r="O11" s="96">
        <v>558.29999999999995</v>
      </c>
      <c r="P11" s="96">
        <v>5.5</v>
      </c>
      <c r="Q11" s="96"/>
      <c r="R11" s="96"/>
      <c r="S11" s="63"/>
      <c r="T11" s="63"/>
      <c r="U11" s="63"/>
      <c r="V11" s="63" t="s">
        <v>13</v>
      </c>
      <c r="W11" s="63"/>
    </row>
    <row r="12" spans="1:25" ht="39">
      <c r="A12" s="96" t="s">
        <v>812</v>
      </c>
      <c r="B12" s="22"/>
      <c r="C12" s="22"/>
      <c r="D12" s="22"/>
      <c r="E12" s="22"/>
      <c r="F12" s="22" t="s">
        <v>802</v>
      </c>
      <c r="G12" s="22"/>
      <c r="H12" s="22" t="s">
        <v>378</v>
      </c>
      <c r="I12" s="22"/>
      <c r="J12" s="63" t="s">
        <v>807</v>
      </c>
      <c r="K12" s="23"/>
      <c r="L12" s="23"/>
      <c r="M12" s="23"/>
      <c r="N12" s="22"/>
      <c r="O12" s="96">
        <v>1807.4</v>
      </c>
      <c r="P12" s="93"/>
      <c r="Q12" s="93"/>
      <c r="R12" s="93"/>
      <c r="S12" s="151"/>
      <c r="T12" s="151"/>
      <c r="U12" s="151"/>
      <c r="V12" s="151" t="s">
        <v>749</v>
      </c>
      <c r="W12" s="159"/>
    </row>
    <row r="13" spans="1:25">
      <c r="A13" s="19"/>
      <c r="B13" s="19"/>
      <c r="C13" s="19"/>
      <c r="D13" s="19"/>
      <c r="E13" s="19"/>
      <c r="F13" s="19"/>
      <c r="G13" s="33"/>
      <c r="H13" s="19"/>
      <c r="I13" s="19"/>
      <c r="J13" s="19"/>
      <c r="K13" s="18"/>
      <c r="L13" s="18"/>
      <c r="M13" s="18"/>
      <c r="N13" s="19"/>
      <c r="O13" s="175">
        <f>SUM(O2:O12)</f>
        <v>3259.8</v>
      </c>
    </row>
    <row r="14" spans="1:25">
      <c r="A14" s="19"/>
      <c r="B14" s="19"/>
      <c r="C14" s="19"/>
      <c r="D14" s="19"/>
      <c r="E14" s="19"/>
      <c r="F14" s="19"/>
      <c r="G14" s="33"/>
      <c r="H14" s="19"/>
      <c r="I14" s="19"/>
      <c r="J14" s="19"/>
      <c r="K14" s="18"/>
      <c r="L14" s="18"/>
      <c r="M14" s="18"/>
      <c r="N14" s="19"/>
      <c r="O14" s="71"/>
    </row>
    <row r="15" spans="1:25">
      <c r="A15" s="19"/>
      <c r="B15" s="19"/>
      <c r="C15" s="19"/>
      <c r="D15" s="19"/>
      <c r="E15" s="19"/>
      <c r="F15" s="19"/>
      <c r="G15" s="33"/>
      <c r="H15" s="19"/>
      <c r="I15" s="19"/>
      <c r="J15" s="19"/>
      <c r="K15" s="18"/>
      <c r="L15" s="18"/>
      <c r="M15" s="18"/>
      <c r="N15" s="19"/>
      <c r="O15" s="71"/>
    </row>
    <row r="16" spans="1:25">
      <c r="A16" s="19"/>
      <c r="B16" s="19"/>
      <c r="C16" s="19"/>
      <c r="D16" s="19"/>
      <c r="E16" s="19"/>
      <c r="F16" s="19"/>
      <c r="G16" s="33"/>
      <c r="H16" s="19"/>
      <c r="I16" s="19"/>
      <c r="J16" s="19"/>
      <c r="K16" s="18"/>
      <c r="L16" s="18"/>
      <c r="M16" s="18"/>
      <c r="N16" s="19"/>
      <c r="O16" s="71"/>
    </row>
    <row r="17" spans="1:15">
      <c r="A17" s="19"/>
      <c r="B17" s="19"/>
      <c r="C17" s="19"/>
      <c r="D17" s="19"/>
      <c r="E17" s="19"/>
      <c r="F17" s="19"/>
      <c r="G17" s="33"/>
      <c r="H17" s="19"/>
      <c r="I17" s="19"/>
      <c r="J17" s="19"/>
      <c r="K17" s="18"/>
      <c r="L17" s="18"/>
      <c r="M17" s="18"/>
      <c r="O17" s="71"/>
    </row>
  </sheetData>
  <mergeCells count="1">
    <mergeCell ref="D1:E1"/>
  </mergeCells>
  <dataValidations count="2">
    <dataValidation type="list" allowBlank="1" showInputMessage="1" showErrorMessage="1" sqref="T9">
      <formula1>$B$60:$B$75</formula1>
    </dataValidation>
    <dataValidation type="list" allowBlank="1" showInputMessage="1" showErrorMessage="1" sqref="V9">
      <formula1>$E$60:$E$64</formula1>
    </dataValidation>
  </dataValidations>
  <pageMargins left="0.45" right="0.45" top="0.75" bottom="0.75" header="0.3" footer="0.3"/>
  <pageSetup scale="50" orientation="landscape" r:id="rId1"/>
  <headerFooter>
    <oddHeader>&amp;C&amp;"Arial,Bold"&amp;14Seminole County</oddHeader>
    <oddFooter>&amp;CPage &amp;P of &amp;N</oddFooter>
  </headerFooter>
</worksheet>
</file>

<file path=xl/worksheets/sheet14.xml><?xml version="1.0" encoding="utf-8"?>
<worksheet xmlns="http://schemas.openxmlformats.org/spreadsheetml/2006/main" xmlns:r="http://schemas.openxmlformats.org/officeDocument/2006/relationships">
  <dimension ref="A1:K5"/>
  <sheetViews>
    <sheetView zoomScaleNormal="100" workbookViewId="0">
      <selection activeCell="J2" sqref="J2"/>
    </sheetView>
  </sheetViews>
  <sheetFormatPr defaultRowHeight="15"/>
  <cols>
    <col min="2" max="2" width="15.7109375" customWidth="1"/>
    <col min="4" max="4" width="17.7109375" customWidth="1"/>
    <col min="9" max="9" width="11.5703125" customWidth="1"/>
    <col min="10" max="10" width="10.28515625" customWidth="1"/>
    <col min="11" max="11" width="11.7109375" customWidth="1"/>
  </cols>
  <sheetData>
    <row r="1" spans="1:11" ht="51.75">
      <c r="A1" s="144" t="s">
        <v>47</v>
      </c>
      <c r="B1" s="144" t="s">
        <v>2</v>
      </c>
      <c r="C1" s="48" t="s">
        <v>493</v>
      </c>
      <c r="D1" s="144" t="s">
        <v>5</v>
      </c>
      <c r="E1" s="49" t="s">
        <v>167</v>
      </c>
      <c r="F1" s="49" t="s">
        <v>50</v>
      </c>
      <c r="G1" s="144" t="s">
        <v>6</v>
      </c>
      <c r="H1" s="144" t="s">
        <v>8</v>
      </c>
      <c r="I1" s="84" t="s">
        <v>388</v>
      </c>
      <c r="J1" s="48" t="s">
        <v>729</v>
      </c>
      <c r="K1" s="144" t="s">
        <v>46</v>
      </c>
    </row>
    <row r="2" spans="1:11" ht="39">
      <c r="A2" s="22" t="s">
        <v>799</v>
      </c>
      <c r="B2" s="22" t="s">
        <v>802</v>
      </c>
      <c r="C2" s="22" t="s">
        <v>803</v>
      </c>
      <c r="D2" s="63" t="s">
        <v>807</v>
      </c>
      <c r="E2" s="22"/>
      <c r="F2" s="22"/>
      <c r="G2" s="24"/>
      <c r="H2" s="22"/>
      <c r="I2" s="64">
        <v>261.3</v>
      </c>
      <c r="J2" s="93" t="s">
        <v>747</v>
      </c>
      <c r="K2" s="93" t="s">
        <v>749</v>
      </c>
    </row>
    <row r="3" spans="1:11" ht="26.25">
      <c r="A3" s="22" t="s">
        <v>800</v>
      </c>
      <c r="B3" s="22" t="s">
        <v>135</v>
      </c>
      <c r="C3" s="22" t="s">
        <v>803</v>
      </c>
      <c r="D3" s="22" t="s">
        <v>772</v>
      </c>
      <c r="E3" s="22"/>
      <c r="F3" s="22" t="s">
        <v>13</v>
      </c>
      <c r="G3" s="24"/>
      <c r="H3" s="22"/>
      <c r="I3" s="64">
        <v>3.2</v>
      </c>
      <c r="J3" s="93">
        <v>3</v>
      </c>
      <c r="K3" s="93" t="s">
        <v>13</v>
      </c>
    </row>
    <row r="4" spans="1:11" ht="26.25">
      <c r="A4" s="22" t="s">
        <v>801</v>
      </c>
      <c r="B4" s="145" t="s">
        <v>754</v>
      </c>
      <c r="C4" s="22" t="s">
        <v>803</v>
      </c>
      <c r="D4" s="145" t="s">
        <v>804</v>
      </c>
      <c r="E4" s="145"/>
      <c r="F4" s="145" t="s">
        <v>13</v>
      </c>
      <c r="G4" s="145"/>
      <c r="H4" s="145"/>
      <c r="I4" s="145">
        <v>9</v>
      </c>
      <c r="J4" s="145">
        <v>2</v>
      </c>
      <c r="K4" s="145" t="s">
        <v>13</v>
      </c>
    </row>
    <row r="5" spans="1:11">
      <c r="I5" s="88">
        <f>SUM(I2:I4)</f>
        <v>273.5</v>
      </c>
    </row>
  </sheetData>
  <pageMargins left="0.7" right="0.7" top="0.75" bottom="0.75" header="0.3" footer="0.3"/>
  <pageSetup scale="91" orientation="landscape" horizontalDpi="4294967293" verticalDpi="0" r:id="rId1"/>
  <headerFooter>
    <oddHeader>&amp;C&amp;"Arial,Bold"Turnpike</oddHeader>
    <oddFooter>&amp;C&amp;"Arial,Regular"&amp;10Page &amp;P of &amp;N</oddFooter>
  </headerFooter>
</worksheet>
</file>

<file path=xl/worksheets/sheet15.xml><?xml version="1.0" encoding="utf-8"?>
<worksheet xmlns="http://schemas.openxmlformats.org/spreadsheetml/2006/main" xmlns:r="http://schemas.openxmlformats.org/officeDocument/2006/relationships">
  <dimension ref="A1:U85"/>
  <sheetViews>
    <sheetView zoomScaleNormal="100" workbookViewId="0">
      <pane ySplit="1" topLeftCell="A2" activePane="bottomLeft" state="frozen"/>
      <selection pane="bottomLeft" activeCell="F4" sqref="F4"/>
    </sheetView>
  </sheetViews>
  <sheetFormatPr defaultRowHeight="12.75"/>
  <cols>
    <col min="1" max="1" width="8.140625" style="29" bestFit="1" customWidth="1"/>
    <col min="2" max="2" width="9.42578125" style="29" customWidth="1"/>
    <col min="3" max="4" width="12.140625" style="29" bestFit="1" customWidth="1"/>
    <col min="5" max="5" width="12.7109375" style="29" customWidth="1"/>
    <col min="6" max="6" width="15" style="29" customWidth="1"/>
    <col min="7" max="7" width="11.42578125" style="29" customWidth="1"/>
    <col min="8" max="8" width="9.42578125" style="29" customWidth="1"/>
    <col min="9" max="9" width="19" style="29" customWidth="1"/>
    <col min="10" max="10" width="8.42578125" style="29" customWidth="1"/>
    <col min="11" max="11" width="7.7109375" style="29" customWidth="1"/>
    <col min="12" max="12" width="10.42578125" style="39" customWidth="1"/>
    <col min="13" max="13" width="10.7109375" style="39" bestFit="1" customWidth="1"/>
    <col min="14" max="14" width="11.42578125" style="39" customWidth="1"/>
    <col min="15" max="15" width="13.42578125" style="29" bestFit="1" customWidth="1"/>
    <col min="16" max="16" width="10.140625" style="30" bestFit="1" customWidth="1"/>
    <col min="17" max="17" width="13" style="30" customWidth="1"/>
    <col min="18" max="18" width="9.140625" style="41"/>
    <col min="19" max="19" width="10.28515625" style="41" bestFit="1" customWidth="1"/>
    <col min="20" max="20" width="14.28515625" style="46" customWidth="1"/>
    <col min="21" max="21" width="12" style="46" bestFit="1" customWidth="1"/>
    <col min="22" max="16384" width="9.140625" style="41"/>
  </cols>
  <sheetData>
    <row r="1" spans="1:21" s="40" customFormat="1" ht="51">
      <c r="A1" s="47" t="s">
        <v>47</v>
      </c>
      <c r="B1" s="47" t="s">
        <v>1</v>
      </c>
      <c r="C1" s="180" t="s">
        <v>348</v>
      </c>
      <c r="D1" s="181"/>
      <c r="E1" s="47" t="s">
        <v>2</v>
      </c>
      <c r="F1" s="70" t="s">
        <v>600</v>
      </c>
      <c r="G1" s="48" t="s">
        <v>3</v>
      </c>
      <c r="H1" s="48" t="s">
        <v>4</v>
      </c>
      <c r="I1" s="47" t="s">
        <v>5</v>
      </c>
      <c r="J1" s="49" t="s">
        <v>49</v>
      </c>
      <c r="K1" s="49" t="s">
        <v>64</v>
      </c>
      <c r="L1" s="47" t="s">
        <v>6</v>
      </c>
      <c r="M1" s="47" t="s">
        <v>52</v>
      </c>
      <c r="N1" s="47" t="s">
        <v>8</v>
      </c>
      <c r="O1" s="48" t="s">
        <v>388</v>
      </c>
      <c r="P1" s="48" t="s">
        <v>729</v>
      </c>
      <c r="Q1" s="47" t="s">
        <v>25</v>
      </c>
      <c r="R1" s="47" t="s">
        <v>26</v>
      </c>
      <c r="S1" s="47" t="s">
        <v>27</v>
      </c>
      <c r="T1" s="47" t="s">
        <v>51</v>
      </c>
      <c r="U1" s="47" t="s">
        <v>46</v>
      </c>
    </row>
    <row r="2" spans="1:21" s="45" customFormat="1" ht="89.25">
      <c r="A2" s="22" t="s">
        <v>462</v>
      </c>
      <c r="B2" s="22" t="s">
        <v>10</v>
      </c>
      <c r="C2" s="51">
        <v>25.781539175999999</v>
      </c>
      <c r="D2" s="51">
        <v>77.810679511000004</v>
      </c>
      <c r="E2" s="22" t="s">
        <v>402</v>
      </c>
      <c r="F2" s="121" t="s">
        <v>606</v>
      </c>
      <c r="G2" s="22" t="s">
        <v>403</v>
      </c>
      <c r="H2" s="22" t="s">
        <v>354</v>
      </c>
      <c r="I2" s="22" t="s">
        <v>404</v>
      </c>
      <c r="J2" s="65">
        <v>37408</v>
      </c>
      <c r="K2" s="103">
        <v>37865</v>
      </c>
      <c r="L2" s="24">
        <v>408009</v>
      </c>
      <c r="M2" s="24">
        <v>0</v>
      </c>
      <c r="N2" s="22" t="s">
        <v>18</v>
      </c>
      <c r="O2" s="59">
        <v>9.4</v>
      </c>
      <c r="P2" s="129" t="s">
        <v>748</v>
      </c>
      <c r="Q2" s="22" t="s">
        <v>448</v>
      </c>
      <c r="R2" s="53" t="s">
        <v>449</v>
      </c>
      <c r="S2" s="53">
        <v>74.5</v>
      </c>
      <c r="T2" s="61" t="s">
        <v>37</v>
      </c>
      <c r="U2" s="61" t="s">
        <v>30</v>
      </c>
    </row>
    <row r="3" spans="1:21" s="45" customFormat="1" ht="89.25">
      <c r="A3" s="22" t="s">
        <v>463</v>
      </c>
      <c r="B3" s="22" t="s">
        <v>10</v>
      </c>
      <c r="C3" s="51">
        <v>25.803664485999999</v>
      </c>
      <c r="D3" s="51">
        <v>77.790849402999996</v>
      </c>
      <c r="E3" s="22" t="s">
        <v>405</v>
      </c>
      <c r="F3" s="22"/>
      <c r="G3" s="22" t="s">
        <v>403</v>
      </c>
      <c r="H3" s="53" t="s">
        <v>354</v>
      </c>
      <c r="I3" s="22" t="s">
        <v>406</v>
      </c>
      <c r="J3" s="65">
        <v>35339</v>
      </c>
      <c r="K3" s="103">
        <v>35735</v>
      </c>
      <c r="L3" s="54">
        <v>200000</v>
      </c>
      <c r="M3" s="24">
        <v>0</v>
      </c>
      <c r="N3" s="22" t="s">
        <v>18</v>
      </c>
      <c r="O3" s="59">
        <v>1.3</v>
      </c>
      <c r="P3" s="129">
        <v>30</v>
      </c>
      <c r="Q3" s="22" t="s">
        <v>450</v>
      </c>
      <c r="R3" s="53" t="s">
        <v>449</v>
      </c>
      <c r="S3" s="53">
        <v>25.3</v>
      </c>
      <c r="T3" s="61" t="s">
        <v>36</v>
      </c>
      <c r="U3" s="61" t="s">
        <v>30</v>
      </c>
    </row>
    <row r="4" spans="1:21" s="45" customFormat="1" ht="89.25">
      <c r="A4" s="22" t="s">
        <v>464</v>
      </c>
      <c r="B4" s="22" t="s">
        <v>10</v>
      </c>
      <c r="C4" s="51">
        <v>25.785339309000001</v>
      </c>
      <c r="D4" s="51">
        <v>77.795624023000002</v>
      </c>
      <c r="E4" s="61" t="s">
        <v>407</v>
      </c>
      <c r="F4" s="61"/>
      <c r="G4" s="22" t="s">
        <v>403</v>
      </c>
      <c r="H4" s="53" t="s">
        <v>354</v>
      </c>
      <c r="I4" s="22" t="s">
        <v>406</v>
      </c>
      <c r="J4" s="65">
        <v>38139</v>
      </c>
      <c r="K4" s="103">
        <v>38261</v>
      </c>
      <c r="L4" s="24">
        <v>250000</v>
      </c>
      <c r="M4" s="24">
        <v>0</v>
      </c>
      <c r="N4" s="22" t="s">
        <v>18</v>
      </c>
      <c r="O4" s="59">
        <v>6.6</v>
      </c>
      <c r="P4" s="129">
        <v>30</v>
      </c>
      <c r="Q4" s="22" t="s">
        <v>450</v>
      </c>
      <c r="R4" s="53" t="s">
        <v>449</v>
      </c>
      <c r="S4" s="104">
        <v>21.439761248852157</v>
      </c>
      <c r="T4" s="61" t="s">
        <v>36</v>
      </c>
      <c r="U4" s="61" t="s">
        <v>30</v>
      </c>
    </row>
    <row r="5" spans="1:21" s="45" customFormat="1" ht="114.75">
      <c r="A5" s="22" t="s">
        <v>465</v>
      </c>
      <c r="B5" s="22" t="s">
        <v>10</v>
      </c>
      <c r="C5" s="51">
        <v>25.792501293000001</v>
      </c>
      <c r="D5" s="51">
        <v>77.798303998999998</v>
      </c>
      <c r="E5" s="61" t="s">
        <v>408</v>
      </c>
      <c r="F5" s="61"/>
      <c r="G5" s="22" t="s">
        <v>403</v>
      </c>
      <c r="H5" s="22" t="s">
        <v>730</v>
      </c>
      <c r="I5" s="22" t="s">
        <v>406</v>
      </c>
      <c r="J5" s="65">
        <v>39022</v>
      </c>
      <c r="K5" s="103">
        <v>39356</v>
      </c>
      <c r="L5" s="24">
        <v>1000000</v>
      </c>
      <c r="M5" s="24">
        <v>0</v>
      </c>
      <c r="N5" s="22" t="s">
        <v>410</v>
      </c>
      <c r="O5" s="59">
        <v>5.5</v>
      </c>
      <c r="P5" s="129">
        <v>30</v>
      </c>
      <c r="Q5" s="22" t="s">
        <v>451</v>
      </c>
      <c r="R5" s="53" t="s">
        <v>449</v>
      </c>
      <c r="S5" s="104">
        <v>57.394742883379244</v>
      </c>
      <c r="T5" s="61" t="s">
        <v>36</v>
      </c>
      <c r="U5" s="61" t="s">
        <v>30</v>
      </c>
    </row>
    <row r="6" spans="1:21" s="45" customFormat="1" ht="63.75">
      <c r="A6" s="22" t="s">
        <v>466</v>
      </c>
      <c r="B6" s="22" t="s">
        <v>10</v>
      </c>
      <c r="C6" s="51">
        <v>25.798694174000001</v>
      </c>
      <c r="D6" s="51">
        <v>77.796801482999996</v>
      </c>
      <c r="E6" s="61" t="s">
        <v>411</v>
      </c>
      <c r="F6" s="61"/>
      <c r="G6" s="22" t="s">
        <v>403</v>
      </c>
      <c r="H6" s="22" t="s">
        <v>412</v>
      </c>
      <c r="I6" s="22" t="s">
        <v>413</v>
      </c>
      <c r="J6" s="65">
        <v>38108</v>
      </c>
      <c r="K6" s="103">
        <v>38504</v>
      </c>
      <c r="L6" s="24"/>
      <c r="M6" s="24">
        <v>0</v>
      </c>
      <c r="N6" s="22" t="s">
        <v>414</v>
      </c>
      <c r="O6" s="59">
        <v>0.1</v>
      </c>
      <c r="P6" s="129">
        <v>5</v>
      </c>
      <c r="Q6" s="22" t="s">
        <v>452</v>
      </c>
      <c r="R6" s="53" t="s">
        <v>453</v>
      </c>
      <c r="S6" s="104">
        <v>5.5761566460055096</v>
      </c>
      <c r="T6" s="61" t="s">
        <v>35</v>
      </c>
      <c r="U6" s="61" t="s">
        <v>30</v>
      </c>
    </row>
    <row r="7" spans="1:21" s="45" customFormat="1" ht="63.75">
      <c r="A7" s="22" t="s">
        <v>467</v>
      </c>
      <c r="B7" s="22" t="s">
        <v>10</v>
      </c>
      <c r="C7" s="51">
        <v>25.803172112999999</v>
      </c>
      <c r="D7" s="51">
        <v>77.788099231000004</v>
      </c>
      <c r="E7" s="61" t="s">
        <v>415</v>
      </c>
      <c r="F7" s="61"/>
      <c r="G7" s="22" t="s">
        <v>403</v>
      </c>
      <c r="H7" s="22" t="s">
        <v>354</v>
      </c>
      <c r="I7" s="22" t="s">
        <v>416</v>
      </c>
      <c r="J7" s="65">
        <v>38108</v>
      </c>
      <c r="K7" s="103">
        <v>38504</v>
      </c>
      <c r="L7" s="24"/>
      <c r="M7" s="24">
        <v>0</v>
      </c>
      <c r="N7" s="22" t="s">
        <v>18</v>
      </c>
      <c r="O7" s="59">
        <v>0.6</v>
      </c>
      <c r="P7" s="129">
        <v>5</v>
      </c>
      <c r="Q7" s="22" t="s">
        <v>452</v>
      </c>
      <c r="R7" s="53" t="s">
        <v>453</v>
      </c>
      <c r="S7" s="104">
        <v>64.780367231404952</v>
      </c>
      <c r="T7" s="61" t="s">
        <v>35</v>
      </c>
      <c r="U7" s="61" t="s">
        <v>30</v>
      </c>
    </row>
    <row r="8" spans="1:21" s="45" customFormat="1" ht="63.75">
      <c r="A8" s="22" t="s">
        <v>468</v>
      </c>
      <c r="B8" s="22" t="s">
        <v>10</v>
      </c>
      <c r="C8" s="51">
        <v>25.793711559999998</v>
      </c>
      <c r="D8" s="51">
        <v>77.796844323000002</v>
      </c>
      <c r="E8" s="61" t="s">
        <v>417</v>
      </c>
      <c r="F8" s="61"/>
      <c r="G8" s="22" t="s">
        <v>403</v>
      </c>
      <c r="H8" s="22" t="s">
        <v>354</v>
      </c>
      <c r="I8" s="22" t="s">
        <v>418</v>
      </c>
      <c r="J8" s="65">
        <v>36008</v>
      </c>
      <c r="K8" s="103">
        <v>36465</v>
      </c>
      <c r="L8" s="24"/>
      <c r="M8" s="24">
        <v>0</v>
      </c>
      <c r="N8" s="22" t="s">
        <v>18</v>
      </c>
      <c r="O8" s="59">
        <v>0.2</v>
      </c>
      <c r="P8" s="129">
        <v>5</v>
      </c>
      <c r="Q8" s="22" t="s">
        <v>452</v>
      </c>
      <c r="R8" s="53" t="s">
        <v>453</v>
      </c>
      <c r="S8" s="104">
        <v>22.824521315426999</v>
      </c>
      <c r="T8" s="61" t="s">
        <v>35</v>
      </c>
      <c r="U8" s="61" t="s">
        <v>30</v>
      </c>
    </row>
    <row r="9" spans="1:21" s="45" customFormat="1" ht="63.75">
      <c r="A9" s="22" t="s">
        <v>469</v>
      </c>
      <c r="B9" s="22" t="s">
        <v>10</v>
      </c>
      <c r="C9" s="51">
        <v>25.800814452000001</v>
      </c>
      <c r="D9" s="51">
        <v>77.780316033000005</v>
      </c>
      <c r="E9" s="96" t="s">
        <v>743</v>
      </c>
      <c r="F9" s="61"/>
      <c r="G9" s="22" t="s">
        <v>403</v>
      </c>
      <c r="H9" s="22" t="s">
        <v>354</v>
      </c>
      <c r="I9" s="22" t="s">
        <v>419</v>
      </c>
      <c r="J9" s="65">
        <v>36557</v>
      </c>
      <c r="K9" s="103">
        <v>39142</v>
      </c>
      <c r="L9" s="24"/>
      <c r="M9" s="24">
        <v>0</v>
      </c>
      <c r="N9" s="22" t="s">
        <v>18</v>
      </c>
      <c r="O9" s="59">
        <v>0.1</v>
      </c>
      <c r="P9" s="129">
        <v>10</v>
      </c>
      <c r="Q9" s="22" t="s">
        <v>454</v>
      </c>
      <c r="R9" s="53" t="s">
        <v>453</v>
      </c>
      <c r="S9" s="104">
        <v>3.0189669559228651</v>
      </c>
      <c r="T9" s="61" t="s">
        <v>35</v>
      </c>
      <c r="U9" s="61" t="s">
        <v>30</v>
      </c>
    </row>
    <row r="10" spans="1:21" s="45" customFormat="1" ht="63.75">
      <c r="A10" s="22" t="s">
        <v>470</v>
      </c>
      <c r="B10" s="22" t="s">
        <v>10</v>
      </c>
      <c r="C10" s="51">
        <v>25.789798374</v>
      </c>
      <c r="D10" s="51">
        <v>77.793654984</v>
      </c>
      <c r="E10" s="61" t="s">
        <v>420</v>
      </c>
      <c r="F10" s="61"/>
      <c r="G10" s="22" t="s">
        <v>403</v>
      </c>
      <c r="H10" s="22" t="s">
        <v>412</v>
      </c>
      <c r="I10" s="22" t="s">
        <v>421</v>
      </c>
      <c r="J10" s="65">
        <v>38108</v>
      </c>
      <c r="K10" s="103">
        <v>38869</v>
      </c>
      <c r="L10" s="24"/>
      <c r="M10" s="24">
        <v>0</v>
      </c>
      <c r="N10" s="22" t="s">
        <v>414</v>
      </c>
      <c r="O10" s="59">
        <v>0.1</v>
      </c>
      <c r="P10" s="129">
        <v>5</v>
      </c>
      <c r="Q10" s="22" t="s">
        <v>452</v>
      </c>
      <c r="R10" s="53" t="s">
        <v>453</v>
      </c>
      <c r="S10" s="104">
        <v>11.350686900826446</v>
      </c>
      <c r="T10" s="61" t="s">
        <v>35</v>
      </c>
      <c r="U10" s="61" t="s">
        <v>30</v>
      </c>
    </row>
    <row r="11" spans="1:21" s="45" customFormat="1" ht="102">
      <c r="A11" s="22" t="s">
        <v>471</v>
      </c>
      <c r="B11" s="22" t="s">
        <v>10</v>
      </c>
      <c r="C11" s="51">
        <v>25.805634445999999</v>
      </c>
      <c r="D11" s="51">
        <v>77.808889733000001</v>
      </c>
      <c r="E11" s="96" t="s">
        <v>741</v>
      </c>
      <c r="F11" s="121" t="s">
        <v>607</v>
      </c>
      <c r="G11" s="22" t="s">
        <v>403</v>
      </c>
      <c r="H11" s="22" t="s">
        <v>354</v>
      </c>
      <c r="I11" s="22" t="s">
        <v>422</v>
      </c>
      <c r="J11" s="65"/>
      <c r="K11" s="103"/>
      <c r="L11" s="24"/>
      <c r="M11" s="24">
        <v>0</v>
      </c>
      <c r="N11" s="22" t="s">
        <v>18</v>
      </c>
      <c r="O11" s="59">
        <v>21.2</v>
      </c>
      <c r="P11" s="129">
        <v>90</v>
      </c>
      <c r="Q11" s="22" t="s">
        <v>455</v>
      </c>
      <c r="R11" s="53" t="s">
        <v>449</v>
      </c>
      <c r="S11" s="104">
        <v>88.083736260330582</v>
      </c>
      <c r="T11" s="61" t="s">
        <v>45</v>
      </c>
      <c r="U11" s="61" t="s">
        <v>30</v>
      </c>
    </row>
    <row r="12" spans="1:21" s="45" customFormat="1" ht="89.25">
      <c r="A12" s="22" t="s">
        <v>472</v>
      </c>
      <c r="B12" s="22" t="s">
        <v>10</v>
      </c>
      <c r="C12" s="51">
        <v>25.810635392999998</v>
      </c>
      <c r="D12" s="51">
        <v>77.814310362000001</v>
      </c>
      <c r="E12" s="96" t="s">
        <v>742</v>
      </c>
      <c r="F12" s="61" t="s">
        <v>627</v>
      </c>
      <c r="G12" s="22" t="s">
        <v>403</v>
      </c>
      <c r="H12" s="22" t="s">
        <v>423</v>
      </c>
      <c r="I12" s="22" t="s">
        <v>424</v>
      </c>
      <c r="J12" s="65"/>
      <c r="K12" s="103"/>
      <c r="L12" s="24"/>
      <c r="M12" s="24">
        <v>0</v>
      </c>
      <c r="N12" s="22" t="s">
        <v>18</v>
      </c>
      <c r="O12" s="59">
        <v>4.0999999999999996</v>
      </c>
      <c r="P12" s="129">
        <v>20</v>
      </c>
      <c r="Q12" s="22" t="s">
        <v>456</v>
      </c>
      <c r="R12" s="53">
        <v>2.75</v>
      </c>
      <c r="S12" s="104">
        <v>84.545453397612491</v>
      </c>
      <c r="T12" s="61" t="s">
        <v>37</v>
      </c>
      <c r="U12" s="61" t="s">
        <v>30</v>
      </c>
    </row>
    <row r="13" spans="1:21" s="45" customFormat="1" ht="102">
      <c r="A13" s="22" t="s">
        <v>473</v>
      </c>
      <c r="B13" s="22" t="s">
        <v>10</v>
      </c>
      <c r="C13" s="51">
        <v>25.797173783000002</v>
      </c>
      <c r="D13" s="51">
        <v>77.808897712999993</v>
      </c>
      <c r="E13" s="61" t="s">
        <v>425</v>
      </c>
      <c r="F13" s="121" t="s">
        <v>609</v>
      </c>
      <c r="G13" s="22" t="s">
        <v>403</v>
      </c>
      <c r="H13" s="22" t="s">
        <v>354</v>
      </c>
      <c r="I13" s="22" t="s">
        <v>426</v>
      </c>
      <c r="J13" s="65"/>
      <c r="K13" s="103"/>
      <c r="L13" s="24"/>
      <c r="M13" s="24">
        <v>0</v>
      </c>
      <c r="N13" s="22" t="s">
        <v>18</v>
      </c>
      <c r="O13" s="59">
        <v>37.700000000000003</v>
      </c>
      <c r="P13" s="129">
        <v>90</v>
      </c>
      <c r="Q13" s="22" t="s">
        <v>455</v>
      </c>
      <c r="R13" s="53" t="s">
        <v>449</v>
      </c>
      <c r="S13" s="104">
        <v>17.587330622130395</v>
      </c>
      <c r="T13" s="61" t="s">
        <v>45</v>
      </c>
      <c r="U13" s="61" t="s">
        <v>30</v>
      </c>
    </row>
    <row r="14" spans="1:21" s="45" customFormat="1" ht="102">
      <c r="A14" s="22" t="s">
        <v>474</v>
      </c>
      <c r="B14" s="22" t="s">
        <v>10</v>
      </c>
      <c r="C14" s="51">
        <v>25.797173783000002</v>
      </c>
      <c r="D14" s="51">
        <v>77.808897712999993</v>
      </c>
      <c r="E14" s="96" t="s">
        <v>788</v>
      </c>
      <c r="F14" s="61" t="s">
        <v>626</v>
      </c>
      <c r="G14" s="22" t="s">
        <v>403</v>
      </c>
      <c r="H14" s="22" t="s">
        <v>354</v>
      </c>
      <c r="I14" s="22" t="s">
        <v>426</v>
      </c>
      <c r="J14" s="65"/>
      <c r="K14" s="103"/>
      <c r="L14" s="24"/>
      <c r="M14" s="24">
        <v>0</v>
      </c>
      <c r="N14" s="22" t="s">
        <v>18</v>
      </c>
      <c r="O14" s="59">
        <v>35</v>
      </c>
      <c r="P14" s="129">
        <v>90</v>
      </c>
      <c r="Q14" s="22" t="s">
        <v>455</v>
      </c>
      <c r="R14" s="53" t="s">
        <v>449</v>
      </c>
      <c r="S14" s="104">
        <v>24.612411023875115</v>
      </c>
      <c r="T14" s="61" t="s">
        <v>45</v>
      </c>
      <c r="U14" s="61" t="s">
        <v>30</v>
      </c>
    </row>
    <row r="15" spans="1:21" s="45" customFormat="1" ht="102">
      <c r="A15" s="22" t="s">
        <v>475</v>
      </c>
      <c r="B15" s="22" t="s">
        <v>10</v>
      </c>
      <c r="C15" s="51">
        <v>25.797173783000002</v>
      </c>
      <c r="D15" s="51">
        <v>77.808897712999993</v>
      </c>
      <c r="E15" s="61" t="s">
        <v>427</v>
      </c>
      <c r="F15" s="61"/>
      <c r="G15" s="22" t="s">
        <v>403</v>
      </c>
      <c r="H15" s="22" t="s">
        <v>354</v>
      </c>
      <c r="I15" s="22" t="s">
        <v>426</v>
      </c>
      <c r="J15" s="65"/>
      <c r="K15" s="103"/>
      <c r="L15" s="24"/>
      <c r="M15" s="24">
        <v>0</v>
      </c>
      <c r="N15" s="22" t="s">
        <v>18</v>
      </c>
      <c r="O15" s="59">
        <v>6.9</v>
      </c>
      <c r="P15" s="129">
        <v>90</v>
      </c>
      <c r="Q15" s="22" t="s">
        <v>455</v>
      </c>
      <c r="R15" s="53" t="s">
        <v>449</v>
      </c>
      <c r="S15" s="104">
        <v>57.127000470615251</v>
      </c>
      <c r="T15" s="61" t="s">
        <v>45</v>
      </c>
      <c r="U15" s="61" t="s">
        <v>30</v>
      </c>
    </row>
    <row r="16" spans="1:21" s="45" customFormat="1" ht="89.25">
      <c r="A16" s="22" t="s">
        <v>476</v>
      </c>
      <c r="B16" s="22" t="s">
        <v>10</v>
      </c>
      <c r="C16" s="51">
        <v>25.802754433</v>
      </c>
      <c r="D16" s="51">
        <v>77.805298472999993</v>
      </c>
      <c r="E16" s="61" t="s">
        <v>428</v>
      </c>
      <c r="F16" s="61"/>
      <c r="G16" s="22" t="s">
        <v>403</v>
      </c>
      <c r="H16" s="22" t="s">
        <v>354</v>
      </c>
      <c r="I16" s="22" t="s">
        <v>406</v>
      </c>
      <c r="J16" s="65"/>
      <c r="K16" s="103"/>
      <c r="L16" s="24"/>
      <c r="M16" s="24">
        <v>0</v>
      </c>
      <c r="N16" s="22" t="s">
        <v>18</v>
      </c>
      <c r="O16" s="59">
        <v>0.4</v>
      </c>
      <c r="P16" s="129">
        <v>30</v>
      </c>
      <c r="Q16" s="22" t="s">
        <v>450</v>
      </c>
      <c r="R16" s="53" t="s">
        <v>449</v>
      </c>
      <c r="S16" s="104">
        <v>7.3524716505968772</v>
      </c>
      <c r="T16" s="61" t="s">
        <v>36</v>
      </c>
      <c r="U16" s="61" t="s">
        <v>30</v>
      </c>
    </row>
    <row r="17" spans="1:21" s="45" customFormat="1" ht="63.75">
      <c r="A17" s="22" t="s">
        <v>477</v>
      </c>
      <c r="B17" s="22" t="s">
        <v>10</v>
      </c>
      <c r="C17" s="51">
        <v>25.801743139999999</v>
      </c>
      <c r="D17" s="51">
        <v>77.804311323999997</v>
      </c>
      <c r="E17" s="61" t="s">
        <v>429</v>
      </c>
      <c r="F17" s="61"/>
      <c r="G17" s="22" t="s">
        <v>403</v>
      </c>
      <c r="H17" s="22" t="s">
        <v>354</v>
      </c>
      <c r="I17" s="22" t="s">
        <v>430</v>
      </c>
      <c r="J17" s="65"/>
      <c r="K17" s="103"/>
      <c r="L17" s="24"/>
      <c r="M17" s="24">
        <v>0</v>
      </c>
      <c r="N17" s="22" t="s">
        <v>18</v>
      </c>
      <c r="O17" s="59">
        <v>0</v>
      </c>
      <c r="P17" s="129">
        <v>5</v>
      </c>
      <c r="Q17" s="22" t="s">
        <v>452</v>
      </c>
      <c r="R17" s="53" t="s">
        <v>453</v>
      </c>
      <c r="S17" s="104">
        <v>0.39141952479338837</v>
      </c>
      <c r="T17" s="61" t="s">
        <v>35</v>
      </c>
      <c r="U17" s="61" t="s">
        <v>30</v>
      </c>
    </row>
    <row r="18" spans="1:21" s="45" customFormat="1" ht="51">
      <c r="A18" s="22" t="s">
        <v>478</v>
      </c>
      <c r="B18" s="22" t="s">
        <v>10</v>
      </c>
      <c r="C18" s="51">
        <v>25.802181010000002</v>
      </c>
      <c r="D18" s="51">
        <v>77.806971915000005</v>
      </c>
      <c r="E18" s="96" t="s">
        <v>728</v>
      </c>
      <c r="F18" s="61"/>
      <c r="G18" s="22" t="s">
        <v>403</v>
      </c>
      <c r="H18" s="22" t="s">
        <v>354</v>
      </c>
      <c r="I18" s="22" t="s">
        <v>431</v>
      </c>
      <c r="J18" s="65"/>
      <c r="K18" s="103"/>
      <c r="L18" s="24"/>
      <c r="M18" s="24">
        <v>0</v>
      </c>
      <c r="N18" s="22" t="s">
        <v>18</v>
      </c>
      <c r="O18" s="59">
        <v>0</v>
      </c>
      <c r="P18" s="129">
        <v>10</v>
      </c>
      <c r="Q18" s="22" t="s">
        <v>454</v>
      </c>
      <c r="R18" s="53" t="s">
        <v>453</v>
      </c>
      <c r="S18" s="104">
        <v>1.8425128558310377</v>
      </c>
      <c r="T18" s="61" t="s">
        <v>35</v>
      </c>
      <c r="U18" s="61" t="s">
        <v>30</v>
      </c>
    </row>
    <row r="19" spans="1:21" s="45" customFormat="1" ht="51">
      <c r="A19" s="22" t="s">
        <v>479</v>
      </c>
      <c r="B19" s="22" t="s">
        <v>10</v>
      </c>
      <c r="C19" s="51">
        <v>25.808384544999999</v>
      </c>
      <c r="D19" s="51">
        <v>77.799832889000001</v>
      </c>
      <c r="E19" s="61" t="s">
        <v>432</v>
      </c>
      <c r="F19" s="61"/>
      <c r="G19" s="22" t="s">
        <v>403</v>
      </c>
      <c r="H19" s="22" t="s">
        <v>354</v>
      </c>
      <c r="I19" s="22" t="s">
        <v>433</v>
      </c>
      <c r="J19" s="65">
        <v>38108</v>
      </c>
      <c r="K19" s="103">
        <v>38869</v>
      </c>
      <c r="L19" s="24"/>
      <c r="M19" s="24">
        <v>0</v>
      </c>
      <c r="N19" s="22" t="s">
        <v>18</v>
      </c>
      <c r="O19" s="59">
        <v>0.1</v>
      </c>
      <c r="P19" s="129">
        <v>25</v>
      </c>
      <c r="Q19" s="22" t="s">
        <v>457</v>
      </c>
      <c r="R19" s="53" t="s">
        <v>453</v>
      </c>
      <c r="S19" s="104">
        <v>2.351205183654729</v>
      </c>
      <c r="T19" s="61" t="s">
        <v>35</v>
      </c>
      <c r="U19" s="61" t="s">
        <v>30</v>
      </c>
    </row>
    <row r="20" spans="1:21" s="45" customFormat="1" ht="38.25">
      <c r="A20" s="22" t="s">
        <v>480</v>
      </c>
      <c r="B20" s="22" t="s">
        <v>10</v>
      </c>
      <c r="C20" s="51">
        <v>25.796173568</v>
      </c>
      <c r="D20" s="51">
        <v>77.830502714000005</v>
      </c>
      <c r="E20" s="61" t="s">
        <v>434</v>
      </c>
      <c r="F20" s="61"/>
      <c r="G20" s="22" t="s">
        <v>403</v>
      </c>
      <c r="H20" s="22" t="s">
        <v>354</v>
      </c>
      <c r="I20" s="61" t="s">
        <v>435</v>
      </c>
      <c r="J20" s="65">
        <v>37867</v>
      </c>
      <c r="K20" s="103">
        <v>37995</v>
      </c>
      <c r="L20" s="24"/>
      <c r="M20" s="24">
        <v>0</v>
      </c>
      <c r="N20" s="22" t="s">
        <v>18</v>
      </c>
      <c r="O20" s="59">
        <v>0</v>
      </c>
      <c r="P20" s="129">
        <v>10</v>
      </c>
      <c r="Q20" s="22" t="s">
        <v>454</v>
      </c>
      <c r="R20" s="53" t="s">
        <v>453</v>
      </c>
      <c r="S20" s="104">
        <v>28.648741505968776</v>
      </c>
      <c r="T20" s="61" t="s">
        <v>35</v>
      </c>
      <c r="U20" s="61" t="s">
        <v>30</v>
      </c>
    </row>
    <row r="21" spans="1:21" s="45" customFormat="1" ht="63.75">
      <c r="A21" s="22" t="s">
        <v>481</v>
      </c>
      <c r="B21" s="22" t="s">
        <v>10</v>
      </c>
      <c r="C21" s="51">
        <v>25.793406957999998</v>
      </c>
      <c r="D21" s="51">
        <v>77.817497846999999</v>
      </c>
      <c r="E21" s="61" t="s">
        <v>436</v>
      </c>
      <c r="F21" s="61"/>
      <c r="G21" s="22" t="s">
        <v>403</v>
      </c>
      <c r="H21" s="22" t="s">
        <v>354</v>
      </c>
      <c r="I21" s="22" t="s">
        <v>437</v>
      </c>
      <c r="J21" s="65">
        <v>38777</v>
      </c>
      <c r="K21" s="103"/>
      <c r="L21" s="24"/>
      <c r="M21" s="24">
        <v>0</v>
      </c>
      <c r="N21" s="22" t="s">
        <v>18</v>
      </c>
      <c r="O21" s="59">
        <v>0.1</v>
      </c>
      <c r="P21" s="129">
        <v>5</v>
      </c>
      <c r="Q21" s="22" t="s">
        <v>452</v>
      </c>
      <c r="R21" s="53" t="s">
        <v>453</v>
      </c>
      <c r="S21" s="104">
        <v>9.5250654269972443</v>
      </c>
      <c r="T21" s="61" t="s">
        <v>35</v>
      </c>
      <c r="U21" s="61" t="s">
        <v>30</v>
      </c>
    </row>
    <row r="22" spans="1:21" s="45" customFormat="1" ht="127.5">
      <c r="A22" s="22" t="s">
        <v>482</v>
      </c>
      <c r="B22" s="22" t="s">
        <v>10</v>
      </c>
      <c r="C22" s="51">
        <v>25.786256844</v>
      </c>
      <c r="D22" s="51">
        <v>77.823129914999996</v>
      </c>
      <c r="E22" s="61" t="s">
        <v>438</v>
      </c>
      <c r="F22" s="121" t="s">
        <v>605</v>
      </c>
      <c r="G22" s="22" t="s">
        <v>403</v>
      </c>
      <c r="H22" s="22" t="s">
        <v>409</v>
      </c>
      <c r="I22" s="22" t="s">
        <v>750</v>
      </c>
      <c r="J22" s="65">
        <v>38843</v>
      </c>
      <c r="K22" s="103">
        <v>38961</v>
      </c>
      <c r="L22" s="24"/>
      <c r="M22" s="24">
        <v>560000</v>
      </c>
      <c r="N22" s="22" t="s">
        <v>439</v>
      </c>
      <c r="O22" s="59">
        <v>3.4</v>
      </c>
      <c r="P22" s="129" t="s">
        <v>748</v>
      </c>
      <c r="Q22" s="22" t="s">
        <v>458</v>
      </c>
      <c r="R22" s="53">
        <v>1</v>
      </c>
      <c r="S22" s="104">
        <v>62.056559857667587</v>
      </c>
      <c r="T22" s="61" t="s">
        <v>43</v>
      </c>
      <c r="U22" s="61" t="s">
        <v>30</v>
      </c>
    </row>
    <row r="23" spans="1:21" s="45" customFormat="1" ht="38.25">
      <c r="A23" s="22" t="s">
        <v>483</v>
      </c>
      <c r="B23" s="22" t="s">
        <v>10</v>
      </c>
      <c r="C23" s="51">
        <v>25.795051933</v>
      </c>
      <c r="D23" s="51">
        <v>77.823955261999998</v>
      </c>
      <c r="E23" s="61" t="s">
        <v>440</v>
      </c>
      <c r="F23" s="61"/>
      <c r="G23" s="22" t="s">
        <v>403</v>
      </c>
      <c r="H23" s="22" t="s">
        <v>354</v>
      </c>
      <c r="I23" s="22" t="s">
        <v>751</v>
      </c>
      <c r="J23" s="65">
        <v>39142</v>
      </c>
      <c r="K23" s="103">
        <v>39234</v>
      </c>
      <c r="L23" s="24"/>
      <c r="M23" s="24">
        <v>0</v>
      </c>
      <c r="N23" s="22" t="s">
        <v>18</v>
      </c>
      <c r="O23" s="59">
        <v>0.1</v>
      </c>
      <c r="P23" s="129">
        <v>10</v>
      </c>
      <c r="Q23" s="22" t="s">
        <v>454</v>
      </c>
      <c r="R23" s="53" t="s">
        <v>453</v>
      </c>
      <c r="S23" s="104">
        <v>3.3894004269972453</v>
      </c>
      <c r="T23" s="61" t="s">
        <v>35</v>
      </c>
      <c r="U23" s="61" t="s">
        <v>30</v>
      </c>
    </row>
    <row r="24" spans="1:21" s="45" customFormat="1" ht="89.25">
      <c r="A24" s="22" t="s">
        <v>484</v>
      </c>
      <c r="B24" s="22" t="s">
        <v>10</v>
      </c>
      <c r="C24" s="51">
        <v>25.799908635000001</v>
      </c>
      <c r="D24" s="51">
        <v>77.82418414</v>
      </c>
      <c r="E24" s="96" t="s">
        <v>855</v>
      </c>
      <c r="F24" s="96"/>
      <c r="G24" s="22" t="s">
        <v>403</v>
      </c>
      <c r="H24" s="22" t="s">
        <v>354</v>
      </c>
      <c r="I24" s="22" t="s">
        <v>856</v>
      </c>
      <c r="J24" s="65">
        <v>36281</v>
      </c>
      <c r="K24" s="164">
        <v>36951</v>
      </c>
      <c r="L24" s="24"/>
      <c r="M24" s="24">
        <v>0</v>
      </c>
      <c r="N24" s="22" t="s">
        <v>857</v>
      </c>
      <c r="O24" s="59">
        <v>1.2</v>
      </c>
      <c r="P24" s="129">
        <v>20</v>
      </c>
      <c r="Q24" s="22" t="s">
        <v>450</v>
      </c>
      <c r="R24" s="129" t="s">
        <v>449</v>
      </c>
      <c r="S24" s="189">
        <v>17.14632648301194</v>
      </c>
      <c r="T24" s="96" t="s">
        <v>36</v>
      </c>
      <c r="U24" s="96" t="s">
        <v>30</v>
      </c>
    </row>
    <row r="25" spans="1:21" s="45" customFormat="1" ht="102">
      <c r="A25" s="22" t="s">
        <v>485</v>
      </c>
      <c r="B25" s="22" t="s">
        <v>10</v>
      </c>
      <c r="C25" s="51">
        <v>25.798049575</v>
      </c>
      <c r="D25" s="51">
        <v>77.814106409999994</v>
      </c>
      <c r="E25" s="96" t="s">
        <v>744</v>
      </c>
      <c r="F25" s="51" t="s">
        <v>608</v>
      </c>
      <c r="G25" s="22" t="s">
        <v>403</v>
      </c>
      <c r="H25" s="22" t="s">
        <v>354</v>
      </c>
      <c r="I25" s="22" t="s">
        <v>441</v>
      </c>
      <c r="J25" s="65">
        <v>34700</v>
      </c>
      <c r="K25" s="103"/>
      <c r="L25" s="24"/>
      <c r="M25" s="24">
        <v>0</v>
      </c>
      <c r="N25" s="22" t="s">
        <v>18</v>
      </c>
      <c r="O25" s="59">
        <v>26.8</v>
      </c>
      <c r="P25" s="129">
        <v>90</v>
      </c>
      <c r="Q25" s="22" t="s">
        <v>455</v>
      </c>
      <c r="R25" s="53" t="s">
        <v>449</v>
      </c>
      <c r="S25" s="104">
        <v>72.98917686179982</v>
      </c>
      <c r="T25" s="61" t="s">
        <v>45</v>
      </c>
      <c r="U25" s="61" t="s">
        <v>30</v>
      </c>
    </row>
    <row r="26" spans="1:21" s="45" customFormat="1" ht="76.5">
      <c r="A26" s="22" t="s">
        <v>486</v>
      </c>
      <c r="B26" s="22" t="s">
        <v>10</v>
      </c>
      <c r="C26" s="51">
        <v>25.791787479</v>
      </c>
      <c r="D26" s="51">
        <v>77.818482407999994</v>
      </c>
      <c r="E26" s="96" t="s">
        <v>858</v>
      </c>
      <c r="F26" s="121" t="s">
        <v>859</v>
      </c>
      <c r="G26" s="22" t="s">
        <v>403</v>
      </c>
      <c r="H26" s="22" t="s">
        <v>354</v>
      </c>
      <c r="I26" s="22" t="s">
        <v>860</v>
      </c>
      <c r="J26" s="65" t="s">
        <v>861</v>
      </c>
      <c r="K26" s="164" t="s">
        <v>861</v>
      </c>
      <c r="L26" s="24"/>
      <c r="M26" s="24">
        <v>0</v>
      </c>
      <c r="N26" s="22" t="s">
        <v>18</v>
      </c>
      <c r="O26" s="59">
        <v>10.1</v>
      </c>
      <c r="P26" s="129">
        <v>20</v>
      </c>
      <c r="Q26" s="22" t="s">
        <v>862</v>
      </c>
      <c r="R26" s="129">
        <v>1</v>
      </c>
      <c r="S26" s="189">
        <v>110.80227507116621</v>
      </c>
      <c r="T26" s="96" t="s">
        <v>37</v>
      </c>
      <c r="U26" s="96" t="s">
        <v>30</v>
      </c>
    </row>
    <row r="27" spans="1:21" s="45" customFormat="1" ht="38.25">
      <c r="A27" s="22" t="s">
        <v>487</v>
      </c>
      <c r="B27" s="22" t="s">
        <v>10</v>
      </c>
      <c r="C27" s="51">
        <v>25.793910312000001</v>
      </c>
      <c r="D27" s="51">
        <v>77.817010702999994</v>
      </c>
      <c r="E27" s="61" t="s">
        <v>442</v>
      </c>
      <c r="F27" s="61"/>
      <c r="G27" s="22" t="s">
        <v>403</v>
      </c>
      <c r="H27" s="22" t="s">
        <v>354</v>
      </c>
      <c r="I27" s="22" t="s">
        <v>751</v>
      </c>
      <c r="J27" s="65">
        <v>38384</v>
      </c>
      <c r="K27" s="103">
        <v>39022</v>
      </c>
      <c r="L27" s="24"/>
      <c r="M27" s="24">
        <v>0</v>
      </c>
      <c r="N27" s="22" t="s">
        <v>18</v>
      </c>
      <c r="O27" s="59">
        <v>0.1</v>
      </c>
      <c r="P27" s="129">
        <v>10</v>
      </c>
      <c r="Q27" s="22" t="s">
        <v>454</v>
      </c>
      <c r="R27" s="53">
        <v>0.2</v>
      </c>
      <c r="S27" s="104">
        <v>6.9686010101010103</v>
      </c>
      <c r="T27" s="61" t="s">
        <v>35</v>
      </c>
      <c r="U27" s="61" t="s">
        <v>30</v>
      </c>
    </row>
    <row r="28" spans="1:21" s="45" customFormat="1" ht="38.25">
      <c r="A28" s="22" t="s">
        <v>488</v>
      </c>
      <c r="B28" s="22" t="s">
        <v>10</v>
      </c>
      <c r="C28" s="51">
        <v>25.793289988000002</v>
      </c>
      <c r="D28" s="51">
        <v>77.820063813000004</v>
      </c>
      <c r="E28" s="61" t="s">
        <v>443</v>
      </c>
      <c r="F28" s="61"/>
      <c r="G28" s="22" t="s">
        <v>403</v>
      </c>
      <c r="H28" s="22" t="s">
        <v>354</v>
      </c>
      <c r="I28" s="22" t="s">
        <v>751</v>
      </c>
      <c r="J28" s="65">
        <v>38930</v>
      </c>
      <c r="K28" s="103">
        <v>39022</v>
      </c>
      <c r="L28" s="24"/>
      <c r="M28" s="24">
        <v>0</v>
      </c>
      <c r="N28" s="22" t="s">
        <v>18</v>
      </c>
      <c r="O28" s="59">
        <v>0.1</v>
      </c>
      <c r="P28" s="129">
        <v>10</v>
      </c>
      <c r="Q28" s="22" t="s">
        <v>454</v>
      </c>
      <c r="R28" s="53" t="s">
        <v>453</v>
      </c>
      <c r="S28" s="104">
        <v>5.2763643250688705</v>
      </c>
      <c r="T28" s="61" t="s">
        <v>35</v>
      </c>
      <c r="U28" s="61" t="s">
        <v>30</v>
      </c>
    </row>
    <row r="29" spans="1:21" s="45" customFormat="1" ht="89.25">
      <c r="A29" s="22" t="s">
        <v>489</v>
      </c>
      <c r="B29" s="22" t="s">
        <v>10</v>
      </c>
      <c r="C29" s="51">
        <v>25.793942785999999</v>
      </c>
      <c r="D29" s="51">
        <v>77.812600759999995</v>
      </c>
      <c r="E29" s="61" t="s">
        <v>444</v>
      </c>
      <c r="F29" s="61"/>
      <c r="G29" s="22" t="s">
        <v>403</v>
      </c>
      <c r="H29" s="22" t="s">
        <v>354</v>
      </c>
      <c r="I29" s="22" t="s">
        <v>445</v>
      </c>
      <c r="J29" s="65">
        <v>33239</v>
      </c>
      <c r="K29" s="164" t="s">
        <v>13</v>
      </c>
      <c r="L29" s="24"/>
      <c r="M29" s="24">
        <v>0</v>
      </c>
      <c r="N29" s="22" t="s">
        <v>446</v>
      </c>
      <c r="O29" s="130" t="s">
        <v>745</v>
      </c>
      <c r="P29" s="129">
        <v>4</v>
      </c>
      <c r="Q29" s="22" t="s">
        <v>459</v>
      </c>
      <c r="R29" s="53" t="s">
        <v>354</v>
      </c>
      <c r="S29" s="104">
        <v>5.2763643250688705</v>
      </c>
      <c r="T29" s="61" t="s">
        <v>44</v>
      </c>
      <c r="U29" s="61" t="s">
        <v>34</v>
      </c>
    </row>
    <row r="30" spans="1:21" s="45" customFormat="1" ht="127.5">
      <c r="A30" s="22" t="s">
        <v>490</v>
      </c>
      <c r="B30" s="22" t="s">
        <v>10</v>
      </c>
      <c r="C30" s="51">
        <v>25.783823255000001</v>
      </c>
      <c r="D30" s="51">
        <v>77.811046531000002</v>
      </c>
      <c r="E30" s="96" t="s">
        <v>863</v>
      </c>
      <c r="F30" s="121" t="s">
        <v>864</v>
      </c>
      <c r="G30" s="22" t="s">
        <v>403</v>
      </c>
      <c r="H30" s="22" t="s">
        <v>354</v>
      </c>
      <c r="I30" s="96" t="s">
        <v>865</v>
      </c>
      <c r="J30" s="129" t="s">
        <v>861</v>
      </c>
      <c r="K30" s="164">
        <v>35125</v>
      </c>
      <c r="L30" s="190"/>
      <c r="M30" s="24">
        <v>0</v>
      </c>
      <c r="N30" s="191" t="s">
        <v>403</v>
      </c>
      <c r="O30" s="59">
        <v>30.5</v>
      </c>
      <c r="P30" s="129">
        <v>20</v>
      </c>
      <c r="Q30" s="22" t="s">
        <v>866</v>
      </c>
      <c r="R30" s="129">
        <v>25</v>
      </c>
      <c r="S30" s="189">
        <v>256</v>
      </c>
      <c r="T30" s="96" t="s">
        <v>37</v>
      </c>
      <c r="U30" s="96" t="s">
        <v>30</v>
      </c>
    </row>
    <row r="31" spans="1:21" s="45" customFormat="1" ht="63.75">
      <c r="A31" s="22" t="s">
        <v>491</v>
      </c>
      <c r="B31" s="22" t="s">
        <v>10</v>
      </c>
      <c r="C31" s="51">
        <v>25.803009357000001</v>
      </c>
      <c r="D31" s="51">
        <v>77.796907141999995</v>
      </c>
      <c r="E31" s="61" t="s">
        <v>447</v>
      </c>
      <c r="F31" s="61"/>
      <c r="G31" s="22" t="s">
        <v>403</v>
      </c>
      <c r="H31" s="22" t="s">
        <v>354</v>
      </c>
      <c r="I31" s="22" t="s">
        <v>751</v>
      </c>
      <c r="J31" s="65">
        <v>39264</v>
      </c>
      <c r="K31" s="103"/>
      <c r="L31" s="24"/>
      <c r="M31" s="24">
        <v>0</v>
      </c>
      <c r="N31" s="22" t="s">
        <v>18</v>
      </c>
      <c r="O31" s="59">
        <v>0.3</v>
      </c>
      <c r="P31" s="129">
        <v>10</v>
      </c>
      <c r="Q31" s="22" t="s">
        <v>452</v>
      </c>
      <c r="R31" s="53" t="s">
        <v>453</v>
      </c>
      <c r="S31" s="104">
        <v>18.329999999999998</v>
      </c>
      <c r="T31" s="61" t="s">
        <v>35</v>
      </c>
      <c r="U31" s="61" t="s">
        <v>30</v>
      </c>
    </row>
    <row r="32" spans="1:21" s="45" customFormat="1" ht="38.25">
      <c r="A32" s="22" t="s">
        <v>492</v>
      </c>
      <c r="B32" s="53"/>
      <c r="C32" s="53"/>
      <c r="D32" s="53"/>
      <c r="E32" s="150" t="s">
        <v>658</v>
      </c>
      <c r="F32" s="53"/>
      <c r="G32" s="22" t="s">
        <v>403</v>
      </c>
      <c r="H32" s="53"/>
      <c r="I32" s="86" t="s">
        <v>661</v>
      </c>
      <c r="J32" s="53"/>
      <c r="K32" s="53">
        <v>2008</v>
      </c>
      <c r="L32" s="76"/>
      <c r="M32" s="76"/>
      <c r="N32" s="76"/>
      <c r="O32" s="131">
        <v>0.4</v>
      </c>
      <c r="P32" s="98">
        <v>30</v>
      </c>
      <c r="Q32" s="56"/>
      <c r="R32" s="51"/>
      <c r="S32" s="51"/>
      <c r="T32" s="122"/>
      <c r="U32" s="61" t="s">
        <v>30</v>
      </c>
    </row>
    <row r="33" spans="1:21" s="45" customFormat="1" ht="25.5">
      <c r="A33" s="22" t="s">
        <v>655</v>
      </c>
      <c r="B33" s="22"/>
      <c r="C33" s="22"/>
      <c r="D33" s="22"/>
      <c r="E33" s="150" t="s">
        <v>659</v>
      </c>
      <c r="F33" s="22"/>
      <c r="G33" s="22" t="s">
        <v>403</v>
      </c>
      <c r="H33" s="22"/>
      <c r="I33" s="86" t="s">
        <v>662</v>
      </c>
      <c r="J33" s="22"/>
      <c r="K33" s="22">
        <v>2008</v>
      </c>
      <c r="L33" s="23"/>
      <c r="M33" s="23"/>
      <c r="N33" s="23"/>
      <c r="O33" s="64">
        <v>0.2</v>
      </c>
      <c r="P33" s="98">
        <v>5</v>
      </c>
      <c r="Q33" s="56"/>
      <c r="R33" s="51"/>
      <c r="S33" s="51"/>
      <c r="T33" s="122"/>
      <c r="U33" s="61" t="s">
        <v>30</v>
      </c>
    </row>
    <row r="34" spans="1:21" s="45" customFormat="1" ht="25.5">
      <c r="A34" s="22" t="s">
        <v>656</v>
      </c>
      <c r="B34" s="22"/>
      <c r="C34" s="22"/>
      <c r="D34" s="22"/>
      <c r="E34" s="150" t="s">
        <v>660</v>
      </c>
      <c r="F34" s="22"/>
      <c r="G34" s="22" t="s">
        <v>403</v>
      </c>
      <c r="H34" s="22"/>
      <c r="I34" s="86" t="s">
        <v>662</v>
      </c>
      <c r="J34" s="22"/>
      <c r="K34" s="22">
        <v>2008</v>
      </c>
      <c r="L34" s="23"/>
      <c r="M34" s="23"/>
      <c r="N34" s="23"/>
      <c r="O34" s="64">
        <v>0.1</v>
      </c>
      <c r="P34" s="98">
        <v>5</v>
      </c>
      <c r="Q34" s="56"/>
      <c r="R34" s="51"/>
      <c r="S34" s="51"/>
      <c r="T34" s="122"/>
      <c r="U34" s="61" t="s">
        <v>30</v>
      </c>
    </row>
    <row r="35" spans="1:21" s="45" customFormat="1" ht="38.25">
      <c r="A35" s="22" t="s">
        <v>657</v>
      </c>
      <c r="B35" s="22"/>
      <c r="C35" s="22"/>
      <c r="D35" s="22"/>
      <c r="E35" s="22" t="s">
        <v>752</v>
      </c>
      <c r="F35" s="22"/>
      <c r="G35" s="22" t="s">
        <v>403</v>
      </c>
      <c r="H35" s="22"/>
      <c r="I35" s="22" t="s">
        <v>753</v>
      </c>
      <c r="J35" s="22"/>
      <c r="K35" s="22"/>
      <c r="L35" s="23"/>
      <c r="M35" s="23"/>
      <c r="N35" s="23"/>
      <c r="O35" s="64">
        <v>1.1000000000000001</v>
      </c>
      <c r="P35" s="56">
        <v>10</v>
      </c>
      <c r="Q35" s="56"/>
      <c r="R35" s="51"/>
      <c r="S35" s="51"/>
      <c r="T35" s="122"/>
      <c r="U35" s="61" t="s">
        <v>30</v>
      </c>
    </row>
    <row r="36" spans="1:21" s="45" customFormat="1" ht="25.5">
      <c r="A36" s="22" t="s">
        <v>867</v>
      </c>
      <c r="B36" s="112"/>
      <c r="C36" s="22"/>
      <c r="D36" s="22"/>
      <c r="E36" s="22" t="s">
        <v>135</v>
      </c>
      <c r="F36" s="22"/>
      <c r="G36" s="22" t="s">
        <v>403</v>
      </c>
      <c r="H36" s="22"/>
      <c r="I36" s="22" t="s">
        <v>789</v>
      </c>
      <c r="J36" s="22"/>
      <c r="K36" s="22" t="s">
        <v>13</v>
      </c>
      <c r="L36" s="23"/>
      <c r="M36" s="23"/>
      <c r="N36" s="23"/>
      <c r="O36" s="22">
        <v>13.6</v>
      </c>
      <c r="P36" s="56">
        <v>4</v>
      </c>
      <c r="Q36" s="56"/>
      <c r="R36" s="51"/>
      <c r="S36" s="51"/>
      <c r="T36" s="122"/>
      <c r="U36" s="122" t="s">
        <v>13</v>
      </c>
    </row>
    <row r="37" spans="1:21" ht="76.5">
      <c r="A37" s="22" t="s">
        <v>868</v>
      </c>
      <c r="B37" s="22"/>
      <c r="C37" s="22"/>
      <c r="D37" s="22"/>
      <c r="E37" s="22" t="s">
        <v>754</v>
      </c>
      <c r="F37" s="22"/>
      <c r="G37" s="22" t="s">
        <v>403</v>
      </c>
      <c r="H37" s="22"/>
      <c r="I37" s="22" t="s">
        <v>827</v>
      </c>
      <c r="J37" s="22"/>
      <c r="K37" s="22" t="s">
        <v>13</v>
      </c>
      <c r="L37" s="23"/>
      <c r="M37" s="23"/>
      <c r="N37" s="23"/>
      <c r="O37" s="22">
        <v>106.3</v>
      </c>
      <c r="P37" s="26">
        <v>6</v>
      </c>
      <c r="Q37" s="26"/>
      <c r="R37" s="77"/>
      <c r="S37" s="77"/>
      <c r="T37" s="146"/>
      <c r="U37" s="146" t="s">
        <v>13</v>
      </c>
    </row>
    <row r="38" spans="1:21" ht="38.25">
      <c r="A38" s="22" t="s">
        <v>869</v>
      </c>
      <c r="B38" s="22"/>
      <c r="C38" s="22"/>
      <c r="D38" s="22"/>
      <c r="E38" s="22" t="s">
        <v>802</v>
      </c>
      <c r="F38" s="22"/>
      <c r="G38" s="22" t="s">
        <v>403</v>
      </c>
      <c r="H38" s="22"/>
      <c r="I38" s="63" t="s">
        <v>807</v>
      </c>
      <c r="J38" s="22"/>
      <c r="K38" s="22"/>
      <c r="L38" s="23"/>
      <c r="M38" s="23"/>
      <c r="N38" s="23"/>
      <c r="O38" s="22">
        <v>152.5</v>
      </c>
      <c r="P38" s="26"/>
      <c r="Q38" s="26"/>
      <c r="R38" s="77"/>
      <c r="S38" s="77"/>
      <c r="T38" s="152"/>
      <c r="U38" s="152" t="s">
        <v>749</v>
      </c>
    </row>
    <row r="39" spans="1:21">
      <c r="A39" s="33"/>
      <c r="B39" s="33"/>
      <c r="C39" s="33"/>
      <c r="D39" s="33"/>
      <c r="E39" s="33"/>
      <c r="F39" s="33"/>
      <c r="G39" s="33"/>
      <c r="H39" s="33"/>
      <c r="I39" s="33"/>
      <c r="J39" s="33"/>
      <c r="K39" s="33"/>
      <c r="L39" s="32"/>
      <c r="M39" s="32"/>
      <c r="N39" s="32"/>
      <c r="O39" s="160">
        <f>SUM(O2:O38)</f>
        <v>476.2</v>
      </c>
    </row>
    <row r="40" spans="1:21">
      <c r="A40" s="33"/>
      <c r="B40" s="33"/>
      <c r="C40" s="33"/>
      <c r="D40" s="33"/>
      <c r="E40" s="33"/>
      <c r="F40" s="33"/>
      <c r="G40" s="33"/>
      <c r="H40" s="33"/>
      <c r="I40" s="33"/>
      <c r="J40" s="33"/>
      <c r="K40" s="33"/>
      <c r="L40" s="32"/>
      <c r="M40" s="32"/>
      <c r="N40" s="32"/>
      <c r="O40" s="33"/>
    </row>
    <row r="41" spans="1:21">
      <c r="A41" s="33"/>
      <c r="B41" s="33"/>
      <c r="C41" s="33"/>
      <c r="D41" s="33"/>
      <c r="E41" s="33"/>
      <c r="F41" s="33"/>
      <c r="G41" s="33"/>
      <c r="H41" s="33"/>
      <c r="I41" s="33"/>
      <c r="J41" s="33"/>
      <c r="K41" s="33"/>
      <c r="L41" s="32"/>
      <c r="M41" s="32"/>
      <c r="N41" s="32"/>
      <c r="O41" s="33"/>
    </row>
    <row r="42" spans="1:21">
      <c r="A42" s="33"/>
      <c r="B42" s="33"/>
      <c r="C42" s="33"/>
      <c r="D42" s="33"/>
      <c r="E42" s="33"/>
      <c r="F42" s="33"/>
      <c r="G42" s="33"/>
      <c r="H42" s="33"/>
      <c r="I42" s="33"/>
      <c r="J42" s="33"/>
      <c r="K42" s="33"/>
      <c r="L42" s="32"/>
      <c r="M42" s="32"/>
      <c r="N42" s="32"/>
      <c r="O42" s="33"/>
    </row>
    <row r="43" spans="1:21">
      <c r="A43" s="33"/>
      <c r="B43" s="33"/>
      <c r="C43" s="33"/>
      <c r="D43" s="33"/>
      <c r="E43" s="33"/>
      <c r="F43" s="33"/>
      <c r="G43" s="33"/>
      <c r="H43" s="33"/>
      <c r="I43" s="33"/>
      <c r="J43" s="33"/>
      <c r="K43" s="33"/>
      <c r="L43" s="32"/>
      <c r="M43" s="32"/>
      <c r="N43" s="32"/>
      <c r="O43" s="33"/>
    </row>
    <row r="44" spans="1:21">
      <c r="A44" s="33"/>
      <c r="B44" s="33"/>
      <c r="C44" s="33"/>
      <c r="D44" s="33"/>
      <c r="E44" s="33"/>
      <c r="F44" s="33"/>
      <c r="G44" s="33"/>
      <c r="H44" s="33"/>
      <c r="I44" s="33"/>
      <c r="J44" s="33"/>
      <c r="K44" s="33"/>
      <c r="L44" s="32"/>
      <c r="M44" s="32"/>
      <c r="N44" s="32"/>
      <c r="O44" s="33"/>
    </row>
    <row r="45" spans="1:21">
      <c r="A45" s="33"/>
      <c r="B45" s="33"/>
      <c r="C45" s="33"/>
      <c r="D45" s="33"/>
      <c r="E45" s="33"/>
      <c r="F45" s="33"/>
      <c r="G45" s="33"/>
      <c r="H45" s="33"/>
      <c r="I45" s="33"/>
      <c r="J45" s="33"/>
      <c r="K45" s="33"/>
      <c r="L45" s="32"/>
      <c r="M45" s="32"/>
      <c r="N45" s="32"/>
      <c r="O45" s="33"/>
    </row>
    <row r="46" spans="1:21">
      <c r="A46" s="33"/>
      <c r="B46" s="33"/>
      <c r="C46" s="33"/>
      <c r="D46" s="33"/>
      <c r="E46" s="33"/>
      <c r="F46" s="33"/>
      <c r="G46" s="33"/>
      <c r="H46" s="33"/>
      <c r="I46" s="33"/>
      <c r="J46" s="33"/>
      <c r="K46" s="33"/>
      <c r="L46" s="32"/>
      <c r="M46" s="32"/>
      <c r="N46" s="32"/>
      <c r="O46" s="33"/>
    </row>
    <row r="47" spans="1:21">
      <c r="A47" s="33"/>
      <c r="B47" s="33"/>
      <c r="C47" s="33"/>
      <c r="D47" s="33"/>
      <c r="E47" s="33"/>
      <c r="F47" s="33"/>
      <c r="G47" s="33"/>
      <c r="H47" s="33"/>
      <c r="I47" s="33"/>
      <c r="J47" s="33"/>
      <c r="K47" s="33"/>
      <c r="L47" s="32"/>
      <c r="M47" s="32"/>
      <c r="N47" s="32"/>
      <c r="O47" s="33"/>
    </row>
    <row r="48" spans="1:21">
      <c r="A48" s="33"/>
      <c r="B48" s="33"/>
      <c r="C48" s="33"/>
      <c r="D48" s="33"/>
      <c r="E48" s="33"/>
      <c r="F48" s="33"/>
      <c r="G48" s="33"/>
      <c r="H48" s="33"/>
      <c r="I48" s="33"/>
      <c r="J48" s="33"/>
      <c r="K48" s="33"/>
      <c r="L48" s="32"/>
      <c r="M48" s="32"/>
      <c r="N48" s="32"/>
      <c r="O48" s="33"/>
    </row>
    <row r="49" spans="1:15">
      <c r="A49" s="33"/>
      <c r="B49" s="33"/>
      <c r="C49" s="33"/>
      <c r="D49" s="33"/>
      <c r="E49" s="33"/>
      <c r="F49" s="33"/>
      <c r="G49" s="33"/>
      <c r="H49" s="33"/>
      <c r="I49" s="33"/>
      <c r="J49" s="33"/>
      <c r="K49" s="33"/>
      <c r="L49" s="32"/>
      <c r="M49" s="32"/>
      <c r="N49" s="32"/>
      <c r="O49" s="33"/>
    </row>
    <row r="50" spans="1:15">
      <c r="A50" s="33"/>
      <c r="B50" s="33"/>
      <c r="C50" s="33"/>
      <c r="D50" s="33"/>
      <c r="E50" s="33"/>
      <c r="F50" s="33"/>
      <c r="G50" s="33"/>
      <c r="H50" s="33"/>
      <c r="I50" s="33"/>
      <c r="J50" s="33"/>
      <c r="K50" s="33"/>
      <c r="L50" s="32"/>
      <c r="M50" s="32"/>
      <c r="N50" s="32"/>
      <c r="O50" s="33"/>
    </row>
    <row r="51" spans="1:15">
      <c r="A51" s="33"/>
      <c r="B51" s="33"/>
      <c r="C51" s="33"/>
      <c r="D51" s="33"/>
      <c r="E51" s="33"/>
      <c r="F51" s="33"/>
      <c r="G51" s="33"/>
      <c r="H51" s="33"/>
      <c r="I51" s="33"/>
      <c r="J51" s="33"/>
      <c r="K51" s="33"/>
      <c r="L51" s="32"/>
      <c r="M51" s="32"/>
      <c r="N51" s="32"/>
      <c r="O51" s="33"/>
    </row>
    <row r="52" spans="1:15">
      <c r="A52" s="33"/>
      <c r="B52" s="33"/>
      <c r="C52" s="33"/>
      <c r="D52" s="33"/>
      <c r="E52" s="33"/>
      <c r="F52" s="33"/>
      <c r="G52" s="33"/>
      <c r="H52" s="33"/>
      <c r="I52" s="33"/>
      <c r="J52" s="33"/>
      <c r="K52" s="33"/>
      <c r="L52" s="32"/>
      <c r="M52" s="32"/>
      <c r="N52" s="32"/>
      <c r="O52" s="33"/>
    </row>
    <row r="53" spans="1:15">
      <c r="A53" s="33"/>
      <c r="B53" s="33"/>
      <c r="C53" s="33"/>
      <c r="D53" s="33"/>
      <c r="E53" s="33"/>
      <c r="F53" s="33"/>
      <c r="G53" s="33"/>
      <c r="H53" s="33"/>
      <c r="I53" s="33"/>
      <c r="J53" s="33"/>
      <c r="K53" s="33"/>
      <c r="L53" s="32"/>
      <c r="M53" s="32"/>
      <c r="N53" s="32"/>
      <c r="O53" s="33"/>
    </row>
    <row r="54" spans="1:15">
      <c r="A54" s="33"/>
      <c r="B54" s="33"/>
      <c r="C54" s="33"/>
      <c r="D54" s="33"/>
      <c r="E54" s="33"/>
      <c r="F54" s="33"/>
      <c r="G54" s="33"/>
      <c r="H54" s="33"/>
      <c r="I54" s="33"/>
      <c r="J54" s="33"/>
      <c r="K54" s="33"/>
      <c r="L54" s="32"/>
      <c r="M54" s="32"/>
      <c r="N54" s="32"/>
      <c r="O54" s="33"/>
    </row>
    <row r="55" spans="1:15">
      <c r="A55" s="33"/>
      <c r="B55" s="33"/>
      <c r="C55" s="33"/>
      <c r="D55" s="33"/>
      <c r="E55" s="33"/>
      <c r="F55" s="33"/>
      <c r="G55" s="33"/>
      <c r="H55" s="33"/>
      <c r="I55" s="33"/>
      <c r="J55" s="33"/>
      <c r="K55" s="33"/>
      <c r="L55" s="32"/>
      <c r="M55" s="32"/>
      <c r="N55" s="32"/>
      <c r="O55" s="33"/>
    </row>
    <row r="56" spans="1:15">
      <c r="A56" s="33"/>
      <c r="B56" s="33"/>
      <c r="C56" s="33"/>
      <c r="D56" s="33"/>
      <c r="E56" s="33"/>
      <c r="F56" s="33"/>
      <c r="G56" s="33"/>
      <c r="H56" s="33"/>
      <c r="I56" s="33"/>
      <c r="J56" s="33"/>
      <c r="K56" s="33"/>
      <c r="L56" s="32"/>
      <c r="M56" s="32"/>
      <c r="N56" s="32"/>
      <c r="O56" s="33"/>
    </row>
    <row r="57" spans="1:15">
      <c r="A57" s="33"/>
      <c r="B57" s="33"/>
      <c r="C57" s="33"/>
      <c r="D57" s="33"/>
      <c r="E57" s="33"/>
      <c r="F57" s="33"/>
      <c r="G57" s="33"/>
      <c r="H57" s="33"/>
      <c r="I57" s="33"/>
      <c r="J57" s="33"/>
      <c r="K57" s="33"/>
      <c r="L57" s="32"/>
      <c r="M57" s="32"/>
      <c r="N57" s="32"/>
      <c r="O57" s="33"/>
    </row>
    <row r="58" spans="1:15">
      <c r="A58" s="33"/>
      <c r="B58" s="33"/>
      <c r="C58" s="33"/>
      <c r="D58" s="33"/>
      <c r="E58" s="33"/>
      <c r="F58" s="33"/>
      <c r="G58" s="33"/>
      <c r="H58" s="33"/>
      <c r="I58" s="33"/>
      <c r="J58" s="33"/>
      <c r="K58" s="33"/>
      <c r="L58" s="32"/>
      <c r="M58" s="32"/>
      <c r="N58" s="32"/>
      <c r="O58" s="33"/>
    </row>
    <row r="59" spans="1:15">
      <c r="A59" s="33"/>
      <c r="B59" s="33"/>
      <c r="C59" s="33"/>
      <c r="D59" s="33"/>
      <c r="E59" s="33"/>
      <c r="F59" s="33"/>
      <c r="G59" s="33"/>
      <c r="H59" s="33"/>
      <c r="I59" s="33"/>
      <c r="J59" s="33"/>
      <c r="K59" s="33"/>
      <c r="L59" s="32"/>
      <c r="M59" s="32"/>
      <c r="N59" s="32"/>
      <c r="O59" s="33"/>
    </row>
    <row r="60" spans="1:15">
      <c r="A60" s="33"/>
      <c r="B60" s="33"/>
      <c r="C60" s="33"/>
      <c r="D60" s="33"/>
      <c r="E60" s="33"/>
      <c r="F60" s="33"/>
      <c r="G60" s="33"/>
      <c r="H60" s="33"/>
      <c r="I60" s="33"/>
      <c r="J60" s="33"/>
      <c r="K60" s="33"/>
      <c r="L60" s="32"/>
      <c r="M60" s="32"/>
      <c r="N60" s="32"/>
      <c r="O60" s="33"/>
    </row>
    <row r="61" spans="1:15">
      <c r="A61" s="33"/>
      <c r="B61" s="33"/>
      <c r="C61" s="33"/>
      <c r="D61" s="33"/>
      <c r="E61" s="33"/>
      <c r="F61" s="33"/>
      <c r="G61" s="33"/>
      <c r="H61" s="33"/>
      <c r="I61" s="33"/>
      <c r="J61" s="33"/>
      <c r="K61" s="33"/>
      <c r="L61" s="32"/>
      <c r="M61" s="32"/>
      <c r="N61" s="32"/>
      <c r="O61" s="33"/>
    </row>
    <row r="62" spans="1:15">
      <c r="A62" s="33"/>
      <c r="B62" s="33"/>
      <c r="C62" s="33"/>
      <c r="D62" s="33"/>
      <c r="E62" s="33"/>
      <c r="F62" s="33"/>
      <c r="G62" s="33"/>
      <c r="H62" s="33"/>
      <c r="I62" s="33"/>
      <c r="J62" s="33"/>
      <c r="K62" s="33"/>
      <c r="L62" s="32"/>
      <c r="M62" s="32"/>
      <c r="N62" s="32"/>
      <c r="O62" s="33"/>
    </row>
    <row r="63" spans="1:15">
      <c r="A63" s="33"/>
      <c r="B63" s="33"/>
      <c r="C63" s="33"/>
      <c r="D63" s="33"/>
      <c r="E63" s="33"/>
      <c r="F63" s="33"/>
      <c r="G63" s="33"/>
      <c r="H63" s="33"/>
      <c r="I63" s="33"/>
      <c r="J63" s="33"/>
      <c r="K63" s="33"/>
      <c r="L63" s="32"/>
      <c r="M63" s="32"/>
      <c r="N63" s="32"/>
      <c r="O63" s="33"/>
    </row>
    <row r="64" spans="1:15">
      <c r="A64" s="33"/>
      <c r="B64" s="33"/>
      <c r="C64" s="33"/>
      <c r="D64" s="33"/>
      <c r="E64" s="33"/>
      <c r="F64" s="33"/>
      <c r="G64" s="33"/>
      <c r="H64" s="33"/>
      <c r="I64" s="33"/>
      <c r="J64" s="33"/>
      <c r="K64" s="33"/>
      <c r="L64" s="32"/>
      <c r="M64" s="32"/>
      <c r="N64" s="32"/>
      <c r="O64" s="33"/>
    </row>
    <row r="65" spans="1:15">
      <c r="A65" s="33"/>
      <c r="B65" s="33"/>
      <c r="C65" s="33"/>
      <c r="D65" s="33"/>
      <c r="E65" s="33"/>
      <c r="F65" s="33"/>
      <c r="G65" s="33"/>
      <c r="H65" s="33"/>
      <c r="I65" s="33"/>
      <c r="J65" s="33"/>
      <c r="K65" s="33"/>
      <c r="L65" s="32"/>
      <c r="M65" s="32"/>
      <c r="N65" s="32"/>
      <c r="O65" s="33"/>
    </row>
    <row r="66" spans="1:15">
      <c r="A66" s="33"/>
      <c r="B66" s="33"/>
      <c r="C66" s="33"/>
      <c r="D66" s="33"/>
      <c r="E66" s="33"/>
      <c r="F66" s="33"/>
      <c r="G66" s="33"/>
      <c r="H66" s="33"/>
      <c r="I66" s="33"/>
      <c r="J66" s="33"/>
      <c r="K66" s="33"/>
      <c r="L66" s="32"/>
      <c r="M66" s="32"/>
      <c r="N66" s="32"/>
      <c r="O66" s="33"/>
    </row>
    <row r="67" spans="1:15">
      <c r="A67" s="33"/>
      <c r="B67" s="33"/>
      <c r="C67" s="33"/>
      <c r="D67" s="33"/>
      <c r="E67" s="33"/>
      <c r="F67" s="33"/>
      <c r="G67" s="33"/>
      <c r="H67" s="33"/>
      <c r="I67" s="33"/>
      <c r="J67" s="33"/>
      <c r="K67" s="33"/>
      <c r="L67" s="32"/>
      <c r="M67" s="32"/>
      <c r="N67" s="32"/>
      <c r="O67" s="33"/>
    </row>
    <row r="68" spans="1:15">
      <c r="A68" s="33"/>
      <c r="B68" s="33"/>
      <c r="C68" s="33"/>
      <c r="D68" s="33"/>
      <c r="E68" s="33"/>
      <c r="F68" s="33"/>
      <c r="G68" s="33"/>
      <c r="H68" s="33"/>
      <c r="I68" s="33"/>
      <c r="J68" s="33"/>
      <c r="K68" s="33"/>
      <c r="L68" s="32"/>
      <c r="M68" s="32"/>
      <c r="N68" s="32"/>
      <c r="O68" s="33"/>
    </row>
    <row r="69" spans="1:15">
      <c r="A69" s="33"/>
      <c r="B69" s="33"/>
      <c r="C69" s="33"/>
      <c r="D69" s="33"/>
      <c r="E69" s="33"/>
      <c r="F69" s="33"/>
      <c r="G69" s="33"/>
      <c r="H69" s="33"/>
      <c r="I69" s="33"/>
      <c r="J69" s="33"/>
      <c r="K69" s="33"/>
      <c r="L69" s="32"/>
      <c r="M69" s="32"/>
      <c r="N69" s="32"/>
      <c r="O69" s="33"/>
    </row>
    <row r="70" spans="1:15">
      <c r="A70" s="33"/>
      <c r="B70" s="33"/>
      <c r="C70" s="33"/>
      <c r="D70" s="33"/>
      <c r="E70" s="33"/>
      <c r="F70" s="33"/>
      <c r="G70" s="33"/>
      <c r="H70" s="33"/>
      <c r="I70" s="33"/>
      <c r="J70" s="33"/>
      <c r="K70" s="33"/>
      <c r="L70" s="32"/>
      <c r="M70" s="32"/>
      <c r="N70" s="32"/>
      <c r="O70" s="33"/>
    </row>
    <row r="71" spans="1:15">
      <c r="A71" s="33"/>
      <c r="B71" s="33"/>
      <c r="C71" s="33"/>
      <c r="D71" s="33"/>
      <c r="E71" s="33"/>
      <c r="F71" s="33"/>
      <c r="G71" s="33"/>
      <c r="H71" s="33"/>
      <c r="I71" s="33"/>
      <c r="J71" s="33"/>
      <c r="K71" s="33"/>
      <c r="L71" s="32"/>
      <c r="M71" s="32"/>
      <c r="N71" s="32"/>
      <c r="O71" s="33"/>
    </row>
    <row r="72" spans="1:15">
      <c r="A72" s="33"/>
      <c r="B72" s="33"/>
      <c r="C72" s="33"/>
      <c r="D72" s="33"/>
      <c r="E72" s="33"/>
      <c r="F72" s="33"/>
      <c r="G72" s="33"/>
      <c r="H72" s="33"/>
      <c r="I72" s="33"/>
      <c r="J72" s="33"/>
      <c r="K72" s="33"/>
      <c r="L72" s="32"/>
      <c r="M72" s="32"/>
      <c r="N72" s="32"/>
      <c r="O72" s="33"/>
    </row>
    <row r="73" spans="1:15">
      <c r="A73" s="33"/>
      <c r="B73" s="33"/>
      <c r="C73" s="33"/>
      <c r="D73" s="33"/>
      <c r="E73" s="33"/>
      <c r="F73" s="33"/>
      <c r="G73" s="33"/>
      <c r="H73" s="33"/>
      <c r="I73" s="33"/>
      <c r="J73" s="33"/>
      <c r="K73" s="33"/>
      <c r="L73" s="32"/>
      <c r="M73" s="32"/>
      <c r="N73" s="32"/>
      <c r="O73" s="33"/>
    </row>
    <row r="74" spans="1:15">
      <c r="A74" s="33"/>
      <c r="B74" s="33"/>
      <c r="C74" s="33"/>
      <c r="D74" s="33"/>
      <c r="E74" s="33"/>
      <c r="F74" s="33"/>
      <c r="G74" s="33"/>
      <c r="H74" s="33"/>
      <c r="I74" s="33"/>
      <c r="J74" s="33"/>
      <c r="K74" s="33"/>
      <c r="L74" s="32"/>
      <c r="M74" s="32"/>
      <c r="N74" s="32"/>
      <c r="O74" s="33"/>
    </row>
    <row r="75" spans="1:15">
      <c r="A75" s="33"/>
      <c r="B75" s="33"/>
      <c r="C75" s="33"/>
      <c r="D75" s="33"/>
      <c r="E75" s="33"/>
      <c r="F75" s="33"/>
      <c r="G75" s="33"/>
      <c r="H75" s="33"/>
      <c r="I75" s="33"/>
      <c r="J75" s="33"/>
      <c r="K75" s="33"/>
      <c r="L75" s="32"/>
      <c r="M75" s="32"/>
      <c r="N75" s="32"/>
      <c r="O75" s="33"/>
    </row>
    <row r="76" spans="1:15">
      <c r="A76" s="33"/>
      <c r="B76" s="33"/>
      <c r="C76" s="33"/>
      <c r="D76" s="33"/>
      <c r="E76" s="33"/>
      <c r="F76" s="33"/>
      <c r="G76" s="33"/>
      <c r="H76" s="33"/>
      <c r="I76" s="33"/>
      <c r="J76" s="33"/>
      <c r="K76" s="33"/>
      <c r="L76" s="32"/>
      <c r="M76" s="32"/>
      <c r="N76" s="32"/>
      <c r="O76" s="33"/>
    </row>
    <row r="77" spans="1:15">
      <c r="A77" s="33"/>
      <c r="B77" s="33"/>
      <c r="C77" s="33"/>
      <c r="D77" s="33"/>
      <c r="E77" s="33"/>
      <c r="F77" s="33"/>
      <c r="G77" s="33"/>
      <c r="H77" s="33"/>
      <c r="I77" s="33"/>
      <c r="J77" s="33"/>
      <c r="K77" s="33"/>
      <c r="L77" s="32"/>
      <c r="M77" s="32"/>
      <c r="N77" s="32"/>
      <c r="O77" s="33"/>
    </row>
    <row r="78" spans="1:15">
      <c r="A78" s="33"/>
      <c r="B78" s="33"/>
      <c r="C78" s="33"/>
      <c r="D78" s="33"/>
      <c r="E78" s="33"/>
      <c r="F78" s="33"/>
      <c r="G78" s="33"/>
      <c r="H78" s="33"/>
      <c r="I78" s="33"/>
      <c r="J78" s="33"/>
      <c r="K78" s="33"/>
      <c r="L78" s="32"/>
      <c r="M78" s="32"/>
      <c r="N78" s="32"/>
      <c r="O78" s="33"/>
    </row>
    <row r="79" spans="1:15">
      <c r="A79" s="33"/>
      <c r="B79" s="33"/>
      <c r="C79" s="33"/>
      <c r="D79" s="33"/>
      <c r="E79" s="33"/>
      <c r="F79" s="33"/>
      <c r="G79" s="33"/>
      <c r="H79" s="33"/>
      <c r="I79" s="33"/>
      <c r="J79" s="33"/>
      <c r="K79" s="33"/>
      <c r="L79" s="32"/>
      <c r="M79" s="32"/>
      <c r="N79" s="32"/>
      <c r="O79" s="33"/>
    </row>
    <row r="80" spans="1:15">
      <c r="A80" s="33"/>
      <c r="B80" s="33"/>
      <c r="C80" s="33"/>
      <c r="D80" s="33"/>
      <c r="E80" s="33"/>
      <c r="F80" s="33"/>
      <c r="G80" s="33"/>
      <c r="H80" s="33"/>
      <c r="I80" s="33"/>
      <c r="J80" s="33"/>
      <c r="K80" s="33"/>
      <c r="L80" s="32"/>
      <c r="M80" s="32"/>
      <c r="N80" s="32"/>
      <c r="O80" s="33"/>
    </row>
    <row r="81" spans="1:15">
      <c r="A81" s="33"/>
      <c r="B81" s="33"/>
      <c r="C81" s="33"/>
      <c r="D81" s="33"/>
      <c r="E81" s="33"/>
      <c r="F81" s="33"/>
      <c r="G81" s="33"/>
      <c r="H81" s="33"/>
      <c r="I81" s="33"/>
      <c r="J81" s="33"/>
      <c r="K81" s="33"/>
      <c r="L81" s="32"/>
      <c r="M81" s="32"/>
      <c r="N81" s="32"/>
      <c r="O81" s="33"/>
    </row>
    <row r="82" spans="1:15">
      <c r="A82" s="33"/>
      <c r="B82" s="33"/>
      <c r="C82" s="33"/>
      <c r="D82" s="33"/>
      <c r="E82" s="33"/>
      <c r="F82" s="33"/>
      <c r="G82" s="33"/>
      <c r="H82" s="33"/>
      <c r="I82" s="33"/>
      <c r="J82" s="33"/>
      <c r="K82" s="33"/>
      <c r="L82" s="32"/>
      <c r="M82" s="32"/>
      <c r="N82" s="32"/>
      <c r="O82" s="33"/>
    </row>
    <row r="83" spans="1:15">
      <c r="A83" s="33"/>
      <c r="B83" s="33"/>
      <c r="C83" s="33"/>
      <c r="D83" s="33"/>
      <c r="E83" s="33"/>
      <c r="F83" s="33"/>
      <c r="G83" s="33"/>
      <c r="H83" s="33"/>
      <c r="I83" s="33"/>
      <c r="J83" s="33"/>
      <c r="K83" s="33"/>
      <c r="L83" s="32"/>
      <c r="M83" s="32"/>
      <c r="N83" s="32"/>
      <c r="O83" s="33"/>
    </row>
    <row r="84" spans="1:15">
      <c r="A84" s="33"/>
      <c r="B84" s="33"/>
      <c r="C84" s="33"/>
      <c r="D84" s="33"/>
      <c r="E84" s="33"/>
      <c r="F84" s="33"/>
      <c r="G84" s="33"/>
      <c r="H84" s="33"/>
      <c r="I84" s="33"/>
      <c r="J84" s="33"/>
      <c r="K84" s="33"/>
      <c r="L84" s="32"/>
      <c r="M84" s="32"/>
      <c r="N84" s="32"/>
      <c r="O84" s="33"/>
    </row>
    <row r="85" spans="1:15">
      <c r="A85" s="33"/>
      <c r="B85" s="33"/>
      <c r="C85" s="33"/>
      <c r="D85" s="33"/>
      <c r="E85" s="33"/>
      <c r="F85" s="33"/>
      <c r="G85" s="33"/>
      <c r="H85" s="33"/>
      <c r="I85" s="33"/>
      <c r="J85" s="33"/>
      <c r="K85" s="33"/>
      <c r="L85" s="32"/>
      <c r="M85" s="32"/>
      <c r="N85" s="32"/>
      <c r="O85" s="33"/>
    </row>
  </sheetData>
  <mergeCells count="1">
    <mergeCell ref="C1:D1"/>
  </mergeCells>
  <dataValidations count="2">
    <dataValidation type="list" allowBlank="1" showInputMessage="1" showErrorMessage="1" sqref="WVJ983015:WVJ983045 IX65511:IX65541 ST65511:ST65541 ACP65511:ACP65541 AML65511:AML65541 AWH65511:AWH65541 BGD65511:BGD65541 BPZ65511:BPZ65541 BZV65511:BZV65541 CJR65511:CJR65541 CTN65511:CTN65541 DDJ65511:DDJ65541 DNF65511:DNF65541 DXB65511:DXB65541 EGX65511:EGX65541 EQT65511:EQT65541 FAP65511:FAP65541 FKL65511:FKL65541 FUH65511:FUH65541 GED65511:GED65541 GNZ65511:GNZ65541 GXV65511:GXV65541 HHR65511:HHR65541 HRN65511:HRN65541 IBJ65511:IBJ65541 ILF65511:ILF65541 IVB65511:IVB65541 JEX65511:JEX65541 JOT65511:JOT65541 JYP65511:JYP65541 KIL65511:KIL65541 KSH65511:KSH65541 LCD65511:LCD65541 LLZ65511:LLZ65541 LVV65511:LVV65541 MFR65511:MFR65541 MPN65511:MPN65541 MZJ65511:MZJ65541 NJF65511:NJF65541 NTB65511:NTB65541 OCX65511:OCX65541 OMT65511:OMT65541 OWP65511:OWP65541 PGL65511:PGL65541 PQH65511:PQH65541 QAD65511:QAD65541 QJZ65511:QJZ65541 QTV65511:QTV65541 RDR65511:RDR65541 RNN65511:RNN65541 RXJ65511:RXJ65541 SHF65511:SHF65541 SRB65511:SRB65541 TAX65511:TAX65541 TKT65511:TKT65541 TUP65511:TUP65541 UEL65511:UEL65541 UOH65511:UOH65541 UYD65511:UYD65541 VHZ65511:VHZ65541 VRV65511:VRV65541 WBR65511:WBR65541 WLN65511:WLN65541 WVJ65511:WVJ65541 IX131047:IX131077 ST131047:ST131077 ACP131047:ACP131077 AML131047:AML131077 AWH131047:AWH131077 BGD131047:BGD131077 BPZ131047:BPZ131077 BZV131047:BZV131077 CJR131047:CJR131077 CTN131047:CTN131077 DDJ131047:DDJ131077 DNF131047:DNF131077 DXB131047:DXB131077 EGX131047:EGX131077 EQT131047:EQT131077 FAP131047:FAP131077 FKL131047:FKL131077 FUH131047:FUH131077 GED131047:GED131077 GNZ131047:GNZ131077 GXV131047:GXV131077 HHR131047:HHR131077 HRN131047:HRN131077 IBJ131047:IBJ131077 ILF131047:ILF131077 IVB131047:IVB131077 JEX131047:JEX131077 JOT131047:JOT131077 JYP131047:JYP131077 KIL131047:KIL131077 KSH131047:KSH131077 LCD131047:LCD131077 LLZ131047:LLZ131077 LVV131047:LVV131077 MFR131047:MFR131077 MPN131047:MPN131077 MZJ131047:MZJ131077 NJF131047:NJF131077 NTB131047:NTB131077 OCX131047:OCX131077 OMT131047:OMT131077 OWP131047:OWP131077 PGL131047:PGL131077 PQH131047:PQH131077 QAD131047:QAD131077 QJZ131047:QJZ131077 QTV131047:QTV131077 RDR131047:RDR131077 RNN131047:RNN131077 RXJ131047:RXJ131077 SHF131047:SHF131077 SRB131047:SRB131077 TAX131047:TAX131077 TKT131047:TKT131077 TUP131047:TUP131077 UEL131047:UEL131077 UOH131047:UOH131077 UYD131047:UYD131077 VHZ131047:VHZ131077 VRV131047:VRV131077 WBR131047:WBR131077 WLN131047:WLN131077 WVJ131047:WVJ131077 IX196583:IX196613 ST196583:ST196613 ACP196583:ACP196613 AML196583:AML196613 AWH196583:AWH196613 BGD196583:BGD196613 BPZ196583:BPZ196613 BZV196583:BZV196613 CJR196583:CJR196613 CTN196583:CTN196613 DDJ196583:DDJ196613 DNF196583:DNF196613 DXB196583:DXB196613 EGX196583:EGX196613 EQT196583:EQT196613 FAP196583:FAP196613 FKL196583:FKL196613 FUH196583:FUH196613 GED196583:GED196613 GNZ196583:GNZ196613 GXV196583:GXV196613 HHR196583:HHR196613 HRN196583:HRN196613 IBJ196583:IBJ196613 ILF196583:ILF196613 IVB196583:IVB196613 JEX196583:JEX196613 JOT196583:JOT196613 JYP196583:JYP196613 KIL196583:KIL196613 KSH196583:KSH196613 LCD196583:LCD196613 LLZ196583:LLZ196613 LVV196583:LVV196613 MFR196583:MFR196613 MPN196583:MPN196613 MZJ196583:MZJ196613 NJF196583:NJF196613 NTB196583:NTB196613 OCX196583:OCX196613 OMT196583:OMT196613 OWP196583:OWP196613 PGL196583:PGL196613 PQH196583:PQH196613 QAD196583:QAD196613 QJZ196583:QJZ196613 QTV196583:QTV196613 RDR196583:RDR196613 RNN196583:RNN196613 RXJ196583:RXJ196613 SHF196583:SHF196613 SRB196583:SRB196613 TAX196583:TAX196613 TKT196583:TKT196613 TUP196583:TUP196613 UEL196583:UEL196613 UOH196583:UOH196613 UYD196583:UYD196613 VHZ196583:VHZ196613 VRV196583:VRV196613 WBR196583:WBR196613 WLN196583:WLN196613 WVJ196583:WVJ196613 IX262119:IX262149 ST262119:ST262149 ACP262119:ACP262149 AML262119:AML262149 AWH262119:AWH262149 BGD262119:BGD262149 BPZ262119:BPZ262149 BZV262119:BZV262149 CJR262119:CJR262149 CTN262119:CTN262149 DDJ262119:DDJ262149 DNF262119:DNF262149 DXB262119:DXB262149 EGX262119:EGX262149 EQT262119:EQT262149 FAP262119:FAP262149 FKL262119:FKL262149 FUH262119:FUH262149 GED262119:GED262149 GNZ262119:GNZ262149 GXV262119:GXV262149 HHR262119:HHR262149 HRN262119:HRN262149 IBJ262119:IBJ262149 ILF262119:ILF262149 IVB262119:IVB262149 JEX262119:JEX262149 JOT262119:JOT262149 JYP262119:JYP262149 KIL262119:KIL262149 KSH262119:KSH262149 LCD262119:LCD262149 LLZ262119:LLZ262149 LVV262119:LVV262149 MFR262119:MFR262149 MPN262119:MPN262149 MZJ262119:MZJ262149 NJF262119:NJF262149 NTB262119:NTB262149 OCX262119:OCX262149 OMT262119:OMT262149 OWP262119:OWP262149 PGL262119:PGL262149 PQH262119:PQH262149 QAD262119:QAD262149 QJZ262119:QJZ262149 QTV262119:QTV262149 RDR262119:RDR262149 RNN262119:RNN262149 RXJ262119:RXJ262149 SHF262119:SHF262149 SRB262119:SRB262149 TAX262119:TAX262149 TKT262119:TKT262149 TUP262119:TUP262149 UEL262119:UEL262149 UOH262119:UOH262149 UYD262119:UYD262149 VHZ262119:VHZ262149 VRV262119:VRV262149 WBR262119:WBR262149 WLN262119:WLN262149 WVJ262119:WVJ262149 IX327655:IX327685 ST327655:ST327685 ACP327655:ACP327685 AML327655:AML327685 AWH327655:AWH327685 BGD327655:BGD327685 BPZ327655:BPZ327685 BZV327655:BZV327685 CJR327655:CJR327685 CTN327655:CTN327685 DDJ327655:DDJ327685 DNF327655:DNF327685 DXB327655:DXB327685 EGX327655:EGX327685 EQT327655:EQT327685 FAP327655:FAP327685 FKL327655:FKL327685 FUH327655:FUH327685 GED327655:GED327685 GNZ327655:GNZ327685 GXV327655:GXV327685 HHR327655:HHR327685 HRN327655:HRN327685 IBJ327655:IBJ327685 ILF327655:ILF327685 IVB327655:IVB327685 JEX327655:JEX327685 JOT327655:JOT327685 JYP327655:JYP327685 KIL327655:KIL327685 KSH327655:KSH327685 LCD327655:LCD327685 LLZ327655:LLZ327685 LVV327655:LVV327685 MFR327655:MFR327685 MPN327655:MPN327685 MZJ327655:MZJ327685 NJF327655:NJF327685 NTB327655:NTB327685 OCX327655:OCX327685 OMT327655:OMT327685 OWP327655:OWP327685 PGL327655:PGL327685 PQH327655:PQH327685 QAD327655:QAD327685 QJZ327655:QJZ327685 QTV327655:QTV327685 RDR327655:RDR327685 RNN327655:RNN327685 RXJ327655:RXJ327685 SHF327655:SHF327685 SRB327655:SRB327685 TAX327655:TAX327685 TKT327655:TKT327685 TUP327655:TUP327685 UEL327655:UEL327685 UOH327655:UOH327685 UYD327655:UYD327685 VHZ327655:VHZ327685 VRV327655:VRV327685 WBR327655:WBR327685 WLN327655:WLN327685 WVJ327655:WVJ327685 IX393191:IX393221 ST393191:ST393221 ACP393191:ACP393221 AML393191:AML393221 AWH393191:AWH393221 BGD393191:BGD393221 BPZ393191:BPZ393221 BZV393191:BZV393221 CJR393191:CJR393221 CTN393191:CTN393221 DDJ393191:DDJ393221 DNF393191:DNF393221 DXB393191:DXB393221 EGX393191:EGX393221 EQT393191:EQT393221 FAP393191:FAP393221 FKL393191:FKL393221 FUH393191:FUH393221 GED393191:GED393221 GNZ393191:GNZ393221 GXV393191:GXV393221 HHR393191:HHR393221 HRN393191:HRN393221 IBJ393191:IBJ393221 ILF393191:ILF393221 IVB393191:IVB393221 JEX393191:JEX393221 JOT393191:JOT393221 JYP393191:JYP393221 KIL393191:KIL393221 KSH393191:KSH393221 LCD393191:LCD393221 LLZ393191:LLZ393221 LVV393191:LVV393221 MFR393191:MFR393221 MPN393191:MPN393221 MZJ393191:MZJ393221 NJF393191:NJF393221 NTB393191:NTB393221 OCX393191:OCX393221 OMT393191:OMT393221 OWP393191:OWP393221 PGL393191:PGL393221 PQH393191:PQH393221 QAD393191:QAD393221 QJZ393191:QJZ393221 QTV393191:QTV393221 RDR393191:RDR393221 RNN393191:RNN393221 RXJ393191:RXJ393221 SHF393191:SHF393221 SRB393191:SRB393221 TAX393191:TAX393221 TKT393191:TKT393221 TUP393191:TUP393221 UEL393191:UEL393221 UOH393191:UOH393221 UYD393191:UYD393221 VHZ393191:VHZ393221 VRV393191:VRV393221 WBR393191:WBR393221 WLN393191:WLN393221 WVJ393191:WVJ393221 IX458727:IX458757 ST458727:ST458757 ACP458727:ACP458757 AML458727:AML458757 AWH458727:AWH458757 BGD458727:BGD458757 BPZ458727:BPZ458757 BZV458727:BZV458757 CJR458727:CJR458757 CTN458727:CTN458757 DDJ458727:DDJ458757 DNF458727:DNF458757 DXB458727:DXB458757 EGX458727:EGX458757 EQT458727:EQT458757 FAP458727:FAP458757 FKL458727:FKL458757 FUH458727:FUH458757 GED458727:GED458757 GNZ458727:GNZ458757 GXV458727:GXV458757 HHR458727:HHR458757 HRN458727:HRN458757 IBJ458727:IBJ458757 ILF458727:ILF458757 IVB458727:IVB458757 JEX458727:JEX458757 JOT458727:JOT458757 JYP458727:JYP458757 KIL458727:KIL458757 KSH458727:KSH458757 LCD458727:LCD458757 LLZ458727:LLZ458757 LVV458727:LVV458757 MFR458727:MFR458757 MPN458727:MPN458757 MZJ458727:MZJ458757 NJF458727:NJF458757 NTB458727:NTB458757 OCX458727:OCX458757 OMT458727:OMT458757 OWP458727:OWP458757 PGL458727:PGL458757 PQH458727:PQH458757 QAD458727:QAD458757 QJZ458727:QJZ458757 QTV458727:QTV458757 RDR458727:RDR458757 RNN458727:RNN458757 RXJ458727:RXJ458757 SHF458727:SHF458757 SRB458727:SRB458757 TAX458727:TAX458757 TKT458727:TKT458757 TUP458727:TUP458757 UEL458727:UEL458757 UOH458727:UOH458757 UYD458727:UYD458757 VHZ458727:VHZ458757 VRV458727:VRV458757 WBR458727:WBR458757 WLN458727:WLN458757 WVJ458727:WVJ458757 IX524263:IX524293 ST524263:ST524293 ACP524263:ACP524293 AML524263:AML524293 AWH524263:AWH524293 BGD524263:BGD524293 BPZ524263:BPZ524293 BZV524263:BZV524293 CJR524263:CJR524293 CTN524263:CTN524293 DDJ524263:DDJ524293 DNF524263:DNF524293 DXB524263:DXB524293 EGX524263:EGX524293 EQT524263:EQT524293 FAP524263:FAP524293 FKL524263:FKL524293 FUH524263:FUH524293 GED524263:GED524293 GNZ524263:GNZ524293 GXV524263:GXV524293 HHR524263:HHR524293 HRN524263:HRN524293 IBJ524263:IBJ524293 ILF524263:ILF524293 IVB524263:IVB524293 JEX524263:JEX524293 JOT524263:JOT524293 JYP524263:JYP524293 KIL524263:KIL524293 KSH524263:KSH524293 LCD524263:LCD524293 LLZ524263:LLZ524293 LVV524263:LVV524293 MFR524263:MFR524293 MPN524263:MPN524293 MZJ524263:MZJ524293 NJF524263:NJF524293 NTB524263:NTB524293 OCX524263:OCX524293 OMT524263:OMT524293 OWP524263:OWP524293 PGL524263:PGL524293 PQH524263:PQH524293 QAD524263:QAD524293 QJZ524263:QJZ524293 QTV524263:QTV524293 RDR524263:RDR524293 RNN524263:RNN524293 RXJ524263:RXJ524293 SHF524263:SHF524293 SRB524263:SRB524293 TAX524263:TAX524293 TKT524263:TKT524293 TUP524263:TUP524293 UEL524263:UEL524293 UOH524263:UOH524293 UYD524263:UYD524293 VHZ524263:VHZ524293 VRV524263:VRV524293 WBR524263:WBR524293 WLN524263:WLN524293 WVJ524263:WVJ524293 IX589799:IX589829 ST589799:ST589829 ACP589799:ACP589829 AML589799:AML589829 AWH589799:AWH589829 BGD589799:BGD589829 BPZ589799:BPZ589829 BZV589799:BZV589829 CJR589799:CJR589829 CTN589799:CTN589829 DDJ589799:DDJ589829 DNF589799:DNF589829 DXB589799:DXB589829 EGX589799:EGX589829 EQT589799:EQT589829 FAP589799:FAP589829 FKL589799:FKL589829 FUH589799:FUH589829 GED589799:GED589829 GNZ589799:GNZ589829 GXV589799:GXV589829 HHR589799:HHR589829 HRN589799:HRN589829 IBJ589799:IBJ589829 ILF589799:ILF589829 IVB589799:IVB589829 JEX589799:JEX589829 JOT589799:JOT589829 JYP589799:JYP589829 KIL589799:KIL589829 KSH589799:KSH589829 LCD589799:LCD589829 LLZ589799:LLZ589829 LVV589799:LVV589829 MFR589799:MFR589829 MPN589799:MPN589829 MZJ589799:MZJ589829 NJF589799:NJF589829 NTB589799:NTB589829 OCX589799:OCX589829 OMT589799:OMT589829 OWP589799:OWP589829 PGL589799:PGL589829 PQH589799:PQH589829 QAD589799:QAD589829 QJZ589799:QJZ589829 QTV589799:QTV589829 RDR589799:RDR589829 RNN589799:RNN589829 RXJ589799:RXJ589829 SHF589799:SHF589829 SRB589799:SRB589829 TAX589799:TAX589829 TKT589799:TKT589829 TUP589799:TUP589829 UEL589799:UEL589829 UOH589799:UOH589829 UYD589799:UYD589829 VHZ589799:VHZ589829 VRV589799:VRV589829 WBR589799:WBR589829 WLN589799:WLN589829 WVJ589799:WVJ589829 IX655335:IX655365 ST655335:ST655365 ACP655335:ACP655365 AML655335:AML655365 AWH655335:AWH655365 BGD655335:BGD655365 BPZ655335:BPZ655365 BZV655335:BZV655365 CJR655335:CJR655365 CTN655335:CTN655365 DDJ655335:DDJ655365 DNF655335:DNF655365 DXB655335:DXB655365 EGX655335:EGX655365 EQT655335:EQT655365 FAP655335:FAP655365 FKL655335:FKL655365 FUH655335:FUH655365 GED655335:GED655365 GNZ655335:GNZ655365 GXV655335:GXV655365 HHR655335:HHR655365 HRN655335:HRN655365 IBJ655335:IBJ655365 ILF655335:ILF655365 IVB655335:IVB655365 JEX655335:JEX655365 JOT655335:JOT655365 JYP655335:JYP655365 KIL655335:KIL655365 KSH655335:KSH655365 LCD655335:LCD655365 LLZ655335:LLZ655365 LVV655335:LVV655365 MFR655335:MFR655365 MPN655335:MPN655365 MZJ655335:MZJ655365 NJF655335:NJF655365 NTB655335:NTB655365 OCX655335:OCX655365 OMT655335:OMT655365 OWP655335:OWP655365 PGL655335:PGL655365 PQH655335:PQH655365 QAD655335:QAD655365 QJZ655335:QJZ655365 QTV655335:QTV655365 RDR655335:RDR655365 RNN655335:RNN655365 RXJ655335:RXJ655365 SHF655335:SHF655365 SRB655335:SRB655365 TAX655335:TAX655365 TKT655335:TKT655365 TUP655335:TUP655365 UEL655335:UEL655365 UOH655335:UOH655365 UYD655335:UYD655365 VHZ655335:VHZ655365 VRV655335:VRV655365 WBR655335:WBR655365 WLN655335:WLN655365 WVJ655335:WVJ655365 IX720871:IX720901 ST720871:ST720901 ACP720871:ACP720901 AML720871:AML720901 AWH720871:AWH720901 BGD720871:BGD720901 BPZ720871:BPZ720901 BZV720871:BZV720901 CJR720871:CJR720901 CTN720871:CTN720901 DDJ720871:DDJ720901 DNF720871:DNF720901 DXB720871:DXB720901 EGX720871:EGX720901 EQT720871:EQT720901 FAP720871:FAP720901 FKL720871:FKL720901 FUH720871:FUH720901 GED720871:GED720901 GNZ720871:GNZ720901 GXV720871:GXV720901 HHR720871:HHR720901 HRN720871:HRN720901 IBJ720871:IBJ720901 ILF720871:ILF720901 IVB720871:IVB720901 JEX720871:JEX720901 JOT720871:JOT720901 JYP720871:JYP720901 KIL720871:KIL720901 KSH720871:KSH720901 LCD720871:LCD720901 LLZ720871:LLZ720901 LVV720871:LVV720901 MFR720871:MFR720901 MPN720871:MPN720901 MZJ720871:MZJ720901 NJF720871:NJF720901 NTB720871:NTB720901 OCX720871:OCX720901 OMT720871:OMT720901 OWP720871:OWP720901 PGL720871:PGL720901 PQH720871:PQH720901 QAD720871:QAD720901 QJZ720871:QJZ720901 QTV720871:QTV720901 RDR720871:RDR720901 RNN720871:RNN720901 RXJ720871:RXJ720901 SHF720871:SHF720901 SRB720871:SRB720901 TAX720871:TAX720901 TKT720871:TKT720901 TUP720871:TUP720901 UEL720871:UEL720901 UOH720871:UOH720901 UYD720871:UYD720901 VHZ720871:VHZ720901 VRV720871:VRV720901 WBR720871:WBR720901 WLN720871:WLN720901 WVJ720871:WVJ720901 IX786407:IX786437 ST786407:ST786437 ACP786407:ACP786437 AML786407:AML786437 AWH786407:AWH786437 BGD786407:BGD786437 BPZ786407:BPZ786437 BZV786407:BZV786437 CJR786407:CJR786437 CTN786407:CTN786437 DDJ786407:DDJ786437 DNF786407:DNF786437 DXB786407:DXB786437 EGX786407:EGX786437 EQT786407:EQT786437 FAP786407:FAP786437 FKL786407:FKL786437 FUH786407:FUH786437 GED786407:GED786437 GNZ786407:GNZ786437 GXV786407:GXV786437 HHR786407:HHR786437 HRN786407:HRN786437 IBJ786407:IBJ786437 ILF786407:ILF786437 IVB786407:IVB786437 JEX786407:JEX786437 JOT786407:JOT786437 JYP786407:JYP786437 KIL786407:KIL786437 KSH786407:KSH786437 LCD786407:LCD786437 LLZ786407:LLZ786437 LVV786407:LVV786437 MFR786407:MFR786437 MPN786407:MPN786437 MZJ786407:MZJ786437 NJF786407:NJF786437 NTB786407:NTB786437 OCX786407:OCX786437 OMT786407:OMT786437 OWP786407:OWP786437 PGL786407:PGL786437 PQH786407:PQH786437 QAD786407:QAD786437 QJZ786407:QJZ786437 QTV786407:QTV786437 RDR786407:RDR786437 RNN786407:RNN786437 RXJ786407:RXJ786437 SHF786407:SHF786437 SRB786407:SRB786437 TAX786407:TAX786437 TKT786407:TKT786437 TUP786407:TUP786437 UEL786407:UEL786437 UOH786407:UOH786437 UYD786407:UYD786437 VHZ786407:VHZ786437 VRV786407:VRV786437 WBR786407:WBR786437 WLN786407:WLN786437 WVJ786407:WVJ786437 IX851943:IX851973 ST851943:ST851973 ACP851943:ACP851973 AML851943:AML851973 AWH851943:AWH851973 BGD851943:BGD851973 BPZ851943:BPZ851973 BZV851943:BZV851973 CJR851943:CJR851973 CTN851943:CTN851973 DDJ851943:DDJ851973 DNF851943:DNF851973 DXB851943:DXB851973 EGX851943:EGX851973 EQT851943:EQT851973 FAP851943:FAP851973 FKL851943:FKL851973 FUH851943:FUH851973 GED851943:GED851973 GNZ851943:GNZ851973 GXV851943:GXV851973 HHR851943:HHR851973 HRN851943:HRN851973 IBJ851943:IBJ851973 ILF851943:ILF851973 IVB851943:IVB851973 JEX851943:JEX851973 JOT851943:JOT851973 JYP851943:JYP851973 KIL851943:KIL851973 KSH851943:KSH851973 LCD851943:LCD851973 LLZ851943:LLZ851973 LVV851943:LVV851973 MFR851943:MFR851973 MPN851943:MPN851973 MZJ851943:MZJ851973 NJF851943:NJF851973 NTB851943:NTB851973 OCX851943:OCX851973 OMT851943:OMT851973 OWP851943:OWP851973 PGL851943:PGL851973 PQH851943:PQH851973 QAD851943:QAD851973 QJZ851943:QJZ851973 QTV851943:QTV851973 RDR851943:RDR851973 RNN851943:RNN851973 RXJ851943:RXJ851973 SHF851943:SHF851973 SRB851943:SRB851973 TAX851943:TAX851973 TKT851943:TKT851973 TUP851943:TUP851973 UEL851943:UEL851973 UOH851943:UOH851973 UYD851943:UYD851973 VHZ851943:VHZ851973 VRV851943:VRV851973 WBR851943:WBR851973 WLN851943:WLN851973 WVJ851943:WVJ851973 IX917479:IX917509 ST917479:ST917509 ACP917479:ACP917509 AML917479:AML917509 AWH917479:AWH917509 BGD917479:BGD917509 BPZ917479:BPZ917509 BZV917479:BZV917509 CJR917479:CJR917509 CTN917479:CTN917509 DDJ917479:DDJ917509 DNF917479:DNF917509 DXB917479:DXB917509 EGX917479:EGX917509 EQT917479:EQT917509 FAP917479:FAP917509 FKL917479:FKL917509 FUH917479:FUH917509 GED917479:GED917509 GNZ917479:GNZ917509 GXV917479:GXV917509 HHR917479:HHR917509 HRN917479:HRN917509 IBJ917479:IBJ917509 ILF917479:ILF917509 IVB917479:IVB917509 JEX917479:JEX917509 JOT917479:JOT917509 JYP917479:JYP917509 KIL917479:KIL917509 KSH917479:KSH917509 LCD917479:LCD917509 LLZ917479:LLZ917509 LVV917479:LVV917509 MFR917479:MFR917509 MPN917479:MPN917509 MZJ917479:MZJ917509 NJF917479:NJF917509 NTB917479:NTB917509 OCX917479:OCX917509 OMT917479:OMT917509 OWP917479:OWP917509 PGL917479:PGL917509 PQH917479:PQH917509 QAD917479:QAD917509 QJZ917479:QJZ917509 QTV917479:QTV917509 RDR917479:RDR917509 RNN917479:RNN917509 RXJ917479:RXJ917509 SHF917479:SHF917509 SRB917479:SRB917509 TAX917479:TAX917509 TKT917479:TKT917509 TUP917479:TUP917509 UEL917479:UEL917509 UOH917479:UOH917509 UYD917479:UYD917509 VHZ917479:VHZ917509 VRV917479:VRV917509 WBR917479:WBR917509 WLN917479:WLN917509 WVJ917479:WVJ917509 IX983015:IX983045 ST983015:ST983045 ACP983015:ACP983045 AML983015:AML983045 AWH983015:AWH983045 BGD983015:BGD983045 BPZ983015:BPZ983045 BZV983015:BZV983045 CJR983015:CJR983045 CTN983015:CTN983045 DDJ983015:DDJ983045 DNF983015:DNF983045 DXB983015:DXB983045 EGX983015:EGX983045 EQT983015:EQT983045 FAP983015:FAP983045 FKL983015:FKL983045 FUH983015:FUH983045 GED983015:GED983045 GNZ983015:GNZ983045 GXV983015:GXV983045 HHR983015:HHR983045 HRN983015:HRN983045 IBJ983015:IBJ983045 ILF983015:ILF983045 IVB983015:IVB983045 JEX983015:JEX983045 JOT983015:JOT983045 JYP983015:JYP983045 KIL983015:KIL983045 KSH983015:KSH983045 LCD983015:LCD983045 LLZ983015:LLZ983045 LVV983015:LVV983045 MFR983015:MFR983045 MPN983015:MPN983045 MZJ983015:MZJ983045 NJF983015:NJF983045 NTB983015:NTB983045 OCX983015:OCX983045 OMT983015:OMT983045 OWP983015:OWP983045 PGL983015:PGL983045 PQH983015:PQH983045 QAD983015:QAD983045 QJZ983015:QJZ983045 QTV983015:QTV983045 RDR983015:RDR983045 RNN983015:RNN983045 RXJ983015:RXJ983045 SHF983015:SHF983045 SRB983015:SRB983045 TAX983015:TAX983045 TKT983015:TKT983045 TUP983015:TUP983045 UEL983015:UEL983045 UOH983015:UOH983045 UYD983015:UYD983045 VHZ983015:VHZ983045 VRV983015:VRV983045 WBR983015:WBR983045 WLN983015:WLN983045 WVG983015:WVG983045 IU65511:IU65541 SQ65511:SQ65541 ACM65511:ACM65541 AMI65511:AMI65541 AWE65511:AWE65541 BGA65511:BGA65541 BPW65511:BPW65541 BZS65511:BZS65541 CJO65511:CJO65541 CTK65511:CTK65541 DDG65511:DDG65541 DNC65511:DNC65541 DWY65511:DWY65541 EGU65511:EGU65541 EQQ65511:EQQ65541 FAM65511:FAM65541 FKI65511:FKI65541 FUE65511:FUE65541 GEA65511:GEA65541 GNW65511:GNW65541 GXS65511:GXS65541 HHO65511:HHO65541 HRK65511:HRK65541 IBG65511:IBG65541 ILC65511:ILC65541 IUY65511:IUY65541 JEU65511:JEU65541 JOQ65511:JOQ65541 JYM65511:JYM65541 KII65511:KII65541 KSE65511:KSE65541 LCA65511:LCA65541 LLW65511:LLW65541 LVS65511:LVS65541 MFO65511:MFO65541 MPK65511:MPK65541 MZG65511:MZG65541 NJC65511:NJC65541 NSY65511:NSY65541 OCU65511:OCU65541 OMQ65511:OMQ65541 OWM65511:OWM65541 PGI65511:PGI65541 PQE65511:PQE65541 QAA65511:QAA65541 QJW65511:QJW65541 QTS65511:QTS65541 RDO65511:RDO65541 RNK65511:RNK65541 RXG65511:RXG65541 SHC65511:SHC65541 SQY65511:SQY65541 TAU65511:TAU65541 TKQ65511:TKQ65541 TUM65511:TUM65541 UEI65511:UEI65541 UOE65511:UOE65541 UYA65511:UYA65541 VHW65511:VHW65541 VRS65511:VRS65541 WBO65511:WBO65541 WLK65511:WLK65541 WVG65511:WVG65541 IU131047:IU131077 SQ131047:SQ131077 ACM131047:ACM131077 AMI131047:AMI131077 AWE131047:AWE131077 BGA131047:BGA131077 BPW131047:BPW131077 BZS131047:BZS131077 CJO131047:CJO131077 CTK131047:CTK131077 DDG131047:DDG131077 DNC131047:DNC131077 DWY131047:DWY131077 EGU131047:EGU131077 EQQ131047:EQQ131077 FAM131047:FAM131077 FKI131047:FKI131077 FUE131047:FUE131077 GEA131047:GEA131077 GNW131047:GNW131077 GXS131047:GXS131077 HHO131047:HHO131077 HRK131047:HRK131077 IBG131047:IBG131077 ILC131047:ILC131077 IUY131047:IUY131077 JEU131047:JEU131077 JOQ131047:JOQ131077 JYM131047:JYM131077 KII131047:KII131077 KSE131047:KSE131077 LCA131047:LCA131077 LLW131047:LLW131077 LVS131047:LVS131077 MFO131047:MFO131077 MPK131047:MPK131077 MZG131047:MZG131077 NJC131047:NJC131077 NSY131047:NSY131077 OCU131047:OCU131077 OMQ131047:OMQ131077 OWM131047:OWM131077 PGI131047:PGI131077 PQE131047:PQE131077 QAA131047:QAA131077 QJW131047:QJW131077 QTS131047:QTS131077 RDO131047:RDO131077 RNK131047:RNK131077 RXG131047:RXG131077 SHC131047:SHC131077 SQY131047:SQY131077 TAU131047:TAU131077 TKQ131047:TKQ131077 TUM131047:TUM131077 UEI131047:UEI131077 UOE131047:UOE131077 UYA131047:UYA131077 VHW131047:VHW131077 VRS131047:VRS131077 WBO131047:WBO131077 WLK131047:WLK131077 WVG131047:WVG131077 IU196583:IU196613 SQ196583:SQ196613 ACM196583:ACM196613 AMI196583:AMI196613 AWE196583:AWE196613 BGA196583:BGA196613 BPW196583:BPW196613 BZS196583:BZS196613 CJO196583:CJO196613 CTK196583:CTK196613 DDG196583:DDG196613 DNC196583:DNC196613 DWY196583:DWY196613 EGU196583:EGU196613 EQQ196583:EQQ196613 FAM196583:FAM196613 FKI196583:FKI196613 FUE196583:FUE196613 GEA196583:GEA196613 GNW196583:GNW196613 GXS196583:GXS196613 HHO196583:HHO196613 HRK196583:HRK196613 IBG196583:IBG196613 ILC196583:ILC196613 IUY196583:IUY196613 JEU196583:JEU196613 JOQ196583:JOQ196613 JYM196583:JYM196613 KII196583:KII196613 KSE196583:KSE196613 LCA196583:LCA196613 LLW196583:LLW196613 LVS196583:LVS196613 MFO196583:MFO196613 MPK196583:MPK196613 MZG196583:MZG196613 NJC196583:NJC196613 NSY196583:NSY196613 OCU196583:OCU196613 OMQ196583:OMQ196613 OWM196583:OWM196613 PGI196583:PGI196613 PQE196583:PQE196613 QAA196583:QAA196613 QJW196583:QJW196613 QTS196583:QTS196613 RDO196583:RDO196613 RNK196583:RNK196613 RXG196583:RXG196613 SHC196583:SHC196613 SQY196583:SQY196613 TAU196583:TAU196613 TKQ196583:TKQ196613 TUM196583:TUM196613 UEI196583:UEI196613 UOE196583:UOE196613 UYA196583:UYA196613 VHW196583:VHW196613 VRS196583:VRS196613 WBO196583:WBO196613 WLK196583:WLK196613 WVG196583:WVG196613 IU262119:IU262149 SQ262119:SQ262149 ACM262119:ACM262149 AMI262119:AMI262149 AWE262119:AWE262149 BGA262119:BGA262149 BPW262119:BPW262149 BZS262119:BZS262149 CJO262119:CJO262149 CTK262119:CTK262149 DDG262119:DDG262149 DNC262119:DNC262149 DWY262119:DWY262149 EGU262119:EGU262149 EQQ262119:EQQ262149 FAM262119:FAM262149 FKI262119:FKI262149 FUE262119:FUE262149 GEA262119:GEA262149 GNW262119:GNW262149 GXS262119:GXS262149 HHO262119:HHO262149 HRK262119:HRK262149 IBG262119:IBG262149 ILC262119:ILC262149 IUY262119:IUY262149 JEU262119:JEU262149 JOQ262119:JOQ262149 JYM262119:JYM262149 KII262119:KII262149 KSE262119:KSE262149 LCA262119:LCA262149 LLW262119:LLW262149 LVS262119:LVS262149 MFO262119:MFO262149 MPK262119:MPK262149 MZG262119:MZG262149 NJC262119:NJC262149 NSY262119:NSY262149 OCU262119:OCU262149 OMQ262119:OMQ262149 OWM262119:OWM262149 PGI262119:PGI262149 PQE262119:PQE262149 QAA262119:QAA262149 QJW262119:QJW262149 QTS262119:QTS262149 RDO262119:RDO262149 RNK262119:RNK262149 RXG262119:RXG262149 SHC262119:SHC262149 SQY262119:SQY262149 TAU262119:TAU262149 TKQ262119:TKQ262149 TUM262119:TUM262149 UEI262119:UEI262149 UOE262119:UOE262149 UYA262119:UYA262149 VHW262119:VHW262149 VRS262119:VRS262149 WBO262119:WBO262149 WLK262119:WLK262149 WVG262119:WVG262149 IU327655:IU327685 SQ327655:SQ327685 ACM327655:ACM327685 AMI327655:AMI327685 AWE327655:AWE327685 BGA327655:BGA327685 BPW327655:BPW327685 BZS327655:BZS327685 CJO327655:CJO327685 CTK327655:CTK327685 DDG327655:DDG327685 DNC327655:DNC327685 DWY327655:DWY327685 EGU327655:EGU327685 EQQ327655:EQQ327685 FAM327655:FAM327685 FKI327655:FKI327685 FUE327655:FUE327685 GEA327655:GEA327685 GNW327655:GNW327685 GXS327655:GXS327685 HHO327655:HHO327685 HRK327655:HRK327685 IBG327655:IBG327685 ILC327655:ILC327685 IUY327655:IUY327685 JEU327655:JEU327685 JOQ327655:JOQ327685 JYM327655:JYM327685 KII327655:KII327685 KSE327655:KSE327685 LCA327655:LCA327685 LLW327655:LLW327685 LVS327655:LVS327685 MFO327655:MFO327685 MPK327655:MPK327685 MZG327655:MZG327685 NJC327655:NJC327685 NSY327655:NSY327685 OCU327655:OCU327685 OMQ327655:OMQ327685 OWM327655:OWM327685 PGI327655:PGI327685 PQE327655:PQE327685 QAA327655:QAA327685 QJW327655:QJW327685 QTS327655:QTS327685 RDO327655:RDO327685 RNK327655:RNK327685 RXG327655:RXG327685 SHC327655:SHC327685 SQY327655:SQY327685 TAU327655:TAU327685 TKQ327655:TKQ327685 TUM327655:TUM327685 UEI327655:UEI327685 UOE327655:UOE327685 UYA327655:UYA327685 VHW327655:VHW327685 VRS327655:VRS327685 WBO327655:WBO327685 WLK327655:WLK327685 WVG327655:WVG327685 IU393191:IU393221 SQ393191:SQ393221 ACM393191:ACM393221 AMI393191:AMI393221 AWE393191:AWE393221 BGA393191:BGA393221 BPW393191:BPW393221 BZS393191:BZS393221 CJO393191:CJO393221 CTK393191:CTK393221 DDG393191:DDG393221 DNC393191:DNC393221 DWY393191:DWY393221 EGU393191:EGU393221 EQQ393191:EQQ393221 FAM393191:FAM393221 FKI393191:FKI393221 FUE393191:FUE393221 GEA393191:GEA393221 GNW393191:GNW393221 GXS393191:GXS393221 HHO393191:HHO393221 HRK393191:HRK393221 IBG393191:IBG393221 ILC393191:ILC393221 IUY393191:IUY393221 JEU393191:JEU393221 JOQ393191:JOQ393221 JYM393191:JYM393221 KII393191:KII393221 KSE393191:KSE393221 LCA393191:LCA393221 LLW393191:LLW393221 LVS393191:LVS393221 MFO393191:MFO393221 MPK393191:MPK393221 MZG393191:MZG393221 NJC393191:NJC393221 NSY393191:NSY393221 OCU393191:OCU393221 OMQ393191:OMQ393221 OWM393191:OWM393221 PGI393191:PGI393221 PQE393191:PQE393221 QAA393191:QAA393221 QJW393191:QJW393221 QTS393191:QTS393221 RDO393191:RDO393221 RNK393191:RNK393221 RXG393191:RXG393221 SHC393191:SHC393221 SQY393191:SQY393221 TAU393191:TAU393221 TKQ393191:TKQ393221 TUM393191:TUM393221 UEI393191:UEI393221 UOE393191:UOE393221 UYA393191:UYA393221 VHW393191:VHW393221 VRS393191:VRS393221 WBO393191:WBO393221 WLK393191:WLK393221 WVG393191:WVG393221 IU458727:IU458757 SQ458727:SQ458757 ACM458727:ACM458757 AMI458727:AMI458757 AWE458727:AWE458757 BGA458727:BGA458757 BPW458727:BPW458757 BZS458727:BZS458757 CJO458727:CJO458757 CTK458727:CTK458757 DDG458727:DDG458757 DNC458727:DNC458757 DWY458727:DWY458757 EGU458727:EGU458757 EQQ458727:EQQ458757 FAM458727:FAM458757 FKI458727:FKI458757 FUE458727:FUE458757 GEA458727:GEA458757 GNW458727:GNW458757 GXS458727:GXS458757 HHO458727:HHO458757 HRK458727:HRK458757 IBG458727:IBG458757 ILC458727:ILC458757 IUY458727:IUY458757 JEU458727:JEU458757 JOQ458727:JOQ458757 JYM458727:JYM458757 KII458727:KII458757 KSE458727:KSE458757 LCA458727:LCA458757 LLW458727:LLW458757 LVS458727:LVS458757 MFO458727:MFO458757 MPK458727:MPK458757 MZG458727:MZG458757 NJC458727:NJC458757 NSY458727:NSY458757 OCU458727:OCU458757 OMQ458727:OMQ458757 OWM458727:OWM458757 PGI458727:PGI458757 PQE458727:PQE458757 QAA458727:QAA458757 QJW458727:QJW458757 QTS458727:QTS458757 RDO458727:RDO458757 RNK458727:RNK458757 RXG458727:RXG458757 SHC458727:SHC458757 SQY458727:SQY458757 TAU458727:TAU458757 TKQ458727:TKQ458757 TUM458727:TUM458757 UEI458727:UEI458757 UOE458727:UOE458757 UYA458727:UYA458757 VHW458727:VHW458757 VRS458727:VRS458757 WBO458727:WBO458757 WLK458727:WLK458757 WVG458727:WVG458757 IU524263:IU524293 SQ524263:SQ524293 ACM524263:ACM524293 AMI524263:AMI524293 AWE524263:AWE524293 BGA524263:BGA524293 BPW524263:BPW524293 BZS524263:BZS524293 CJO524263:CJO524293 CTK524263:CTK524293 DDG524263:DDG524293 DNC524263:DNC524293 DWY524263:DWY524293 EGU524263:EGU524293 EQQ524263:EQQ524293 FAM524263:FAM524293 FKI524263:FKI524293 FUE524263:FUE524293 GEA524263:GEA524293 GNW524263:GNW524293 GXS524263:GXS524293 HHO524263:HHO524293 HRK524263:HRK524293 IBG524263:IBG524293 ILC524263:ILC524293 IUY524263:IUY524293 JEU524263:JEU524293 JOQ524263:JOQ524293 JYM524263:JYM524293 KII524263:KII524293 KSE524263:KSE524293 LCA524263:LCA524293 LLW524263:LLW524293 LVS524263:LVS524293 MFO524263:MFO524293 MPK524263:MPK524293 MZG524263:MZG524293 NJC524263:NJC524293 NSY524263:NSY524293 OCU524263:OCU524293 OMQ524263:OMQ524293 OWM524263:OWM524293 PGI524263:PGI524293 PQE524263:PQE524293 QAA524263:QAA524293 QJW524263:QJW524293 QTS524263:QTS524293 RDO524263:RDO524293 RNK524263:RNK524293 RXG524263:RXG524293 SHC524263:SHC524293 SQY524263:SQY524293 TAU524263:TAU524293 TKQ524263:TKQ524293 TUM524263:TUM524293 UEI524263:UEI524293 UOE524263:UOE524293 UYA524263:UYA524293 VHW524263:VHW524293 VRS524263:VRS524293 WBO524263:WBO524293 WLK524263:WLK524293 WVG524263:WVG524293 IU589799:IU589829 SQ589799:SQ589829 ACM589799:ACM589829 AMI589799:AMI589829 AWE589799:AWE589829 BGA589799:BGA589829 BPW589799:BPW589829 BZS589799:BZS589829 CJO589799:CJO589829 CTK589799:CTK589829 DDG589799:DDG589829 DNC589799:DNC589829 DWY589799:DWY589829 EGU589799:EGU589829 EQQ589799:EQQ589829 FAM589799:FAM589829 FKI589799:FKI589829 FUE589799:FUE589829 GEA589799:GEA589829 GNW589799:GNW589829 GXS589799:GXS589829 HHO589799:HHO589829 HRK589799:HRK589829 IBG589799:IBG589829 ILC589799:ILC589829 IUY589799:IUY589829 JEU589799:JEU589829 JOQ589799:JOQ589829 JYM589799:JYM589829 KII589799:KII589829 KSE589799:KSE589829 LCA589799:LCA589829 LLW589799:LLW589829 LVS589799:LVS589829 MFO589799:MFO589829 MPK589799:MPK589829 MZG589799:MZG589829 NJC589799:NJC589829 NSY589799:NSY589829 OCU589799:OCU589829 OMQ589799:OMQ589829 OWM589799:OWM589829 PGI589799:PGI589829 PQE589799:PQE589829 QAA589799:QAA589829 QJW589799:QJW589829 QTS589799:QTS589829 RDO589799:RDO589829 RNK589799:RNK589829 RXG589799:RXG589829 SHC589799:SHC589829 SQY589799:SQY589829 TAU589799:TAU589829 TKQ589799:TKQ589829 TUM589799:TUM589829 UEI589799:UEI589829 UOE589799:UOE589829 UYA589799:UYA589829 VHW589799:VHW589829 VRS589799:VRS589829 WBO589799:WBO589829 WLK589799:WLK589829 WVG589799:WVG589829 IU655335:IU655365 SQ655335:SQ655365 ACM655335:ACM655365 AMI655335:AMI655365 AWE655335:AWE655365 BGA655335:BGA655365 BPW655335:BPW655365 BZS655335:BZS655365 CJO655335:CJO655365 CTK655335:CTK655365 DDG655335:DDG655365 DNC655335:DNC655365 DWY655335:DWY655365 EGU655335:EGU655365 EQQ655335:EQQ655365 FAM655335:FAM655365 FKI655335:FKI655365 FUE655335:FUE655365 GEA655335:GEA655365 GNW655335:GNW655365 GXS655335:GXS655365 HHO655335:HHO655365 HRK655335:HRK655365 IBG655335:IBG655365 ILC655335:ILC655365 IUY655335:IUY655365 JEU655335:JEU655365 JOQ655335:JOQ655365 JYM655335:JYM655365 KII655335:KII655365 KSE655335:KSE655365 LCA655335:LCA655365 LLW655335:LLW655365 LVS655335:LVS655365 MFO655335:MFO655365 MPK655335:MPK655365 MZG655335:MZG655365 NJC655335:NJC655365 NSY655335:NSY655365 OCU655335:OCU655365 OMQ655335:OMQ655365 OWM655335:OWM655365 PGI655335:PGI655365 PQE655335:PQE655365 QAA655335:QAA655365 QJW655335:QJW655365 QTS655335:QTS655365 RDO655335:RDO655365 RNK655335:RNK655365 RXG655335:RXG655365 SHC655335:SHC655365 SQY655335:SQY655365 TAU655335:TAU655365 TKQ655335:TKQ655365 TUM655335:TUM655365 UEI655335:UEI655365 UOE655335:UOE655365 UYA655335:UYA655365 VHW655335:VHW655365 VRS655335:VRS655365 WBO655335:WBO655365 WLK655335:WLK655365 WVG655335:WVG655365 IU720871:IU720901 SQ720871:SQ720901 ACM720871:ACM720901 AMI720871:AMI720901 AWE720871:AWE720901 BGA720871:BGA720901 BPW720871:BPW720901 BZS720871:BZS720901 CJO720871:CJO720901 CTK720871:CTK720901 DDG720871:DDG720901 DNC720871:DNC720901 DWY720871:DWY720901 EGU720871:EGU720901 EQQ720871:EQQ720901 FAM720871:FAM720901 FKI720871:FKI720901 FUE720871:FUE720901 GEA720871:GEA720901 GNW720871:GNW720901 GXS720871:GXS720901 HHO720871:HHO720901 HRK720871:HRK720901 IBG720871:IBG720901 ILC720871:ILC720901 IUY720871:IUY720901 JEU720871:JEU720901 JOQ720871:JOQ720901 JYM720871:JYM720901 KII720871:KII720901 KSE720871:KSE720901 LCA720871:LCA720901 LLW720871:LLW720901 LVS720871:LVS720901 MFO720871:MFO720901 MPK720871:MPK720901 MZG720871:MZG720901 NJC720871:NJC720901 NSY720871:NSY720901 OCU720871:OCU720901 OMQ720871:OMQ720901 OWM720871:OWM720901 PGI720871:PGI720901 PQE720871:PQE720901 QAA720871:QAA720901 QJW720871:QJW720901 QTS720871:QTS720901 RDO720871:RDO720901 RNK720871:RNK720901 RXG720871:RXG720901 SHC720871:SHC720901 SQY720871:SQY720901 TAU720871:TAU720901 TKQ720871:TKQ720901 TUM720871:TUM720901 UEI720871:UEI720901 UOE720871:UOE720901 UYA720871:UYA720901 VHW720871:VHW720901 VRS720871:VRS720901 WBO720871:WBO720901 WLK720871:WLK720901 WVG720871:WVG720901 IU786407:IU786437 SQ786407:SQ786437 ACM786407:ACM786437 AMI786407:AMI786437 AWE786407:AWE786437 BGA786407:BGA786437 BPW786407:BPW786437 BZS786407:BZS786437 CJO786407:CJO786437 CTK786407:CTK786437 DDG786407:DDG786437 DNC786407:DNC786437 DWY786407:DWY786437 EGU786407:EGU786437 EQQ786407:EQQ786437 FAM786407:FAM786437 FKI786407:FKI786437 FUE786407:FUE786437 GEA786407:GEA786437 GNW786407:GNW786437 GXS786407:GXS786437 HHO786407:HHO786437 HRK786407:HRK786437 IBG786407:IBG786437 ILC786407:ILC786437 IUY786407:IUY786437 JEU786407:JEU786437 JOQ786407:JOQ786437 JYM786407:JYM786437 KII786407:KII786437 KSE786407:KSE786437 LCA786407:LCA786437 LLW786407:LLW786437 LVS786407:LVS786437 MFO786407:MFO786437 MPK786407:MPK786437 MZG786407:MZG786437 NJC786407:NJC786437 NSY786407:NSY786437 OCU786407:OCU786437 OMQ786407:OMQ786437 OWM786407:OWM786437 PGI786407:PGI786437 PQE786407:PQE786437 QAA786407:QAA786437 QJW786407:QJW786437 QTS786407:QTS786437 RDO786407:RDO786437 RNK786407:RNK786437 RXG786407:RXG786437 SHC786407:SHC786437 SQY786407:SQY786437 TAU786407:TAU786437 TKQ786407:TKQ786437 TUM786407:TUM786437 UEI786407:UEI786437 UOE786407:UOE786437 UYA786407:UYA786437 VHW786407:VHW786437 VRS786407:VRS786437 WBO786407:WBO786437 WLK786407:WLK786437 WVG786407:WVG786437 IU851943:IU851973 SQ851943:SQ851973 ACM851943:ACM851973 AMI851943:AMI851973 AWE851943:AWE851973 BGA851943:BGA851973 BPW851943:BPW851973 BZS851943:BZS851973 CJO851943:CJO851973 CTK851943:CTK851973 DDG851943:DDG851973 DNC851943:DNC851973 DWY851943:DWY851973 EGU851943:EGU851973 EQQ851943:EQQ851973 FAM851943:FAM851973 FKI851943:FKI851973 FUE851943:FUE851973 GEA851943:GEA851973 GNW851943:GNW851973 GXS851943:GXS851973 HHO851943:HHO851973 HRK851943:HRK851973 IBG851943:IBG851973 ILC851943:ILC851973 IUY851943:IUY851973 JEU851943:JEU851973 JOQ851943:JOQ851973 JYM851943:JYM851973 KII851943:KII851973 KSE851943:KSE851973 LCA851943:LCA851973 LLW851943:LLW851973 LVS851943:LVS851973 MFO851943:MFO851973 MPK851943:MPK851973 MZG851943:MZG851973 NJC851943:NJC851973 NSY851943:NSY851973 OCU851943:OCU851973 OMQ851943:OMQ851973 OWM851943:OWM851973 PGI851943:PGI851973 PQE851943:PQE851973 QAA851943:QAA851973 QJW851943:QJW851973 QTS851943:QTS851973 RDO851943:RDO851973 RNK851943:RNK851973 RXG851943:RXG851973 SHC851943:SHC851973 SQY851943:SQY851973 TAU851943:TAU851973 TKQ851943:TKQ851973 TUM851943:TUM851973 UEI851943:UEI851973 UOE851943:UOE851973 UYA851943:UYA851973 VHW851943:VHW851973 VRS851943:VRS851973 WBO851943:WBO851973 WLK851943:WLK851973 WVG851943:WVG851973 IU917479:IU917509 SQ917479:SQ917509 ACM917479:ACM917509 AMI917479:AMI917509 AWE917479:AWE917509 BGA917479:BGA917509 BPW917479:BPW917509 BZS917479:BZS917509 CJO917479:CJO917509 CTK917479:CTK917509 DDG917479:DDG917509 DNC917479:DNC917509 DWY917479:DWY917509 EGU917479:EGU917509 EQQ917479:EQQ917509 FAM917479:FAM917509 FKI917479:FKI917509 FUE917479:FUE917509 GEA917479:GEA917509 GNW917479:GNW917509 GXS917479:GXS917509 HHO917479:HHO917509 HRK917479:HRK917509 IBG917479:IBG917509 ILC917479:ILC917509 IUY917479:IUY917509 JEU917479:JEU917509 JOQ917479:JOQ917509 JYM917479:JYM917509 KII917479:KII917509 KSE917479:KSE917509 LCA917479:LCA917509 LLW917479:LLW917509 LVS917479:LVS917509 MFO917479:MFO917509 MPK917479:MPK917509 MZG917479:MZG917509 NJC917479:NJC917509 NSY917479:NSY917509 OCU917479:OCU917509 OMQ917479:OMQ917509 OWM917479:OWM917509 PGI917479:PGI917509 PQE917479:PQE917509 QAA917479:QAA917509 QJW917479:QJW917509 QTS917479:QTS917509 RDO917479:RDO917509 RNK917479:RNK917509 RXG917479:RXG917509 SHC917479:SHC917509 SQY917479:SQY917509 TAU917479:TAU917509 TKQ917479:TKQ917509 TUM917479:TUM917509 UEI917479:UEI917509 UOE917479:UOE917509 UYA917479:UYA917509 VHW917479:VHW917509 VRS917479:VRS917509 WBO917479:WBO917509 WLK917479:WLK917509 WVG917479:WVG917509 IU983015:IU983045 SQ983015:SQ983045 ACM983015:ACM983045 AMI983015:AMI983045 AWE983015:AWE983045 BGA983015:BGA983045 BPW983015:BPW983045 BZS983015:BZS983045 CJO983015:CJO983045 CTK983015:CTK983045 DDG983015:DDG983045 DNC983015:DNC983045 DWY983015:DWY983045 EGU983015:EGU983045 EQQ983015:EQQ983045 FAM983015:FAM983045 FKI983015:FKI983045 FUE983015:FUE983045 GEA983015:GEA983045 GNW983015:GNW983045 GXS983015:GXS983045 HHO983015:HHO983045 HRK983015:HRK983045 IBG983015:IBG983045 ILC983015:ILC983045 IUY983015:IUY983045 JEU983015:JEU983045 JOQ983015:JOQ983045 JYM983015:JYM983045 KII983015:KII983045 KSE983015:KSE983045 LCA983015:LCA983045 LLW983015:LLW983045 LVS983015:LVS983045 MFO983015:MFO983045 MPK983015:MPK983045 MZG983015:MZG983045 NJC983015:NJC983045 NSY983015:NSY983045 OCU983015:OCU983045 OMQ983015:OMQ983045 OWM983015:OWM983045 PGI983015:PGI983045 PQE983015:PQE983045 QAA983015:QAA983045 QJW983015:QJW983045 QTS983015:QTS983045 RDO983015:RDO983045 RNK983015:RNK983045 RXG983015:RXG983045 SHC983015:SHC983045 SQY983015:SQY983045 TAU983015:TAU983045 TKQ983015:TKQ983045 TUM983015:TUM983045 UEI983015:UEI983045 UOE983015:UOE983045 UYA983015:UYA983045 VHW983015:VHW983045 VRS983015:VRS983045 WBO983015:WBO983045 WLK983015:WLK983045 N65511:O65541 N131047:O131077 N196583:O196613 N262119:O262149 N327655:O327685 N393191:O393221 N458727:O458757 N524263:O524293 N589799:O589829 N655335:O655365 N720871:O720901 N786407:O786437 N851943:O851973 N917479:O917509 N983015:O983045 U32:U35 T2:U23 T25:U25 T27:U29 T31:U31">
      <formula1>#REF!</formula1>
    </dataValidation>
    <dataValidation type="list" allowBlank="1" showInputMessage="1" showErrorMessage="1" sqref="T24:U24 T26:U26 T30:U30">
      <formula1>#REF!</formula1>
    </dataValidation>
  </dataValidations>
  <pageMargins left="0.45" right="0.45" top="0.75" bottom="0.75" header="0.3" footer="0.3"/>
  <pageSetup scale="48" orientation="landscape" r:id="rId1"/>
  <headerFooter>
    <oddHeader>&amp;C&amp;"Arial,Bold"&amp;14Winter Park</oddHeader>
    <oddFooter>&amp;CPage &amp;P of &amp;N</oddFooter>
  </headerFooter>
  <rowBreaks count="2" manualBreakCount="2">
    <brk id="12" max="20" man="1"/>
    <brk id="22" max="20" man="1"/>
  </rowBreaks>
</worksheet>
</file>

<file path=xl/worksheets/sheet16.xml><?xml version="1.0" encoding="utf-8"?>
<worksheet xmlns="http://schemas.openxmlformats.org/spreadsheetml/2006/main" xmlns:r="http://schemas.openxmlformats.org/officeDocument/2006/relationships">
  <dimension ref="A1:L10"/>
  <sheetViews>
    <sheetView zoomScaleNormal="100" workbookViewId="0">
      <selection activeCell="E7" sqref="E7"/>
    </sheetView>
  </sheetViews>
  <sheetFormatPr defaultRowHeight="12.75"/>
  <cols>
    <col min="1" max="1" width="8" style="41" customWidth="1"/>
    <col min="2" max="2" width="13.42578125" style="68" customWidth="1"/>
    <col min="3" max="3" width="14.42578125" style="41" customWidth="1"/>
    <col min="4" max="4" width="9" style="41" customWidth="1"/>
    <col min="5" max="5" width="22" style="41" customWidth="1"/>
    <col min="6" max="6" width="7.85546875" style="41" customWidth="1"/>
    <col min="7" max="7" width="8" style="41" customWidth="1"/>
    <col min="8" max="8" width="10.140625" style="78" bestFit="1" customWidth="1"/>
    <col min="9" max="9" width="13.5703125" style="41" customWidth="1"/>
    <col min="10" max="10" width="12.5703125" style="68" customWidth="1"/>
    <col min="11" max="11" width="11.42578125" style="68" customWidth="1"/>
    <col min="12" max="12" width="13.28515625" style="41" customWidth="1"/>
    <col min="13" max="16384" width="9.140625" style="41"/>
  </cols>
  <sheetData>
    <row r="1" spans="1:12" ht="51">
      <c r="A1" s="91" t="s">
        <v>166</v>
      </c>
      <c r="B1" s="91" t="s">
        <v>1</v>
      </c>
      <c r="C1" s="91" t="s">
        <v>2</v>
      </c>
      <c r="D1" s="91" t="s">
        <v>493</v>
      </c>
      <c r="E1" s="91" t="s">
        <v>5</v>
      </c>
      <c r="F1" s="49" t="s">
        <v>494</v>
      </c>
      <c r="G1" s="49" t="s">
        <v>495</v>
      </c>
      <c r="H1" s="50" t="s">
        <v>6</v>
      </c>
      <c r="I1" s="91" t="s">
        <v>8</v>
      </c>
      <c r="J1" s="91" t="s">
        <v>667</v>
      </c>
      <c r="K1" s="105" t="s">
        <v>729</v>
      </c>
      <c r="L1" s="91" t="s">
        <v>46</v>
      </c>
    </row>
    <row r="2" spans="1:12" ht="76.5">
      <c r="A2" s="92" t="s">
        <v>500</v>
      </c>
      <c r="B2" s="93" t="s">
        <v>668</v>
      </c>
      <c r="C2" s="93" t="s">
        <v>669</v>
      </c>
      <c r="D2" s="93" t="s">
        <v>670</v>
      </c>
      <c r="E2" s="93" t="s">
        <v>671</v>
      </c>
      <c r="F2" s="94" t="s">
        <v>672</v>
      </c>
      <c r="G2" s="94" t="s">
        <v>673</v>
      </c>
      <c r="H2" s="95">
        <v>2400000</v>
      </c>
      <c r="I2" s="93" t="s">
        <v>674</v>
      </c>
      <c r="J2" s="93">
        <v>230</v>
      </c>
      <c r="K2" s="93"/>
      <c r="L2" s="93" t="s">
        <v>675</v>
      </c>
    </row>
    <row r="3" spans="1:12" ht="38.25">
      <c r="A3" s="92" t="s">
        <v>501</v>
      </c>
      <c r="B3" s="93" t="s">
        <v>499</v>
      </c>
      <c r="C3" s="93" t="s">
        <v>676</v>
      </c>
      <c r="D3" s="93" t="s">
        <v>496</v>
      </c>
      <c r="E3" s="93" t="s">
        <v>677</v>
      </c>
      <c r="F3" s="94" t="s">
        <v>678</v>
      </c>
      <c r="G3" s="94" t="s">
        <v>678</v>
      </c>
      <c r="H3" s="95">
        <v>357000</v>
      </c>
      <c r="I3" s="93" t="s">
        <v>498</v>
      </c>
      <c r="J3" s="93">
        <v>210.1</v>
      </c>
      <c r="K3" s="93">
        <v>35</v>
      </c>
      <c r="L3" s="93" t="s">
        <v>679</v>
      </c>
    </row>
    <row r="4" spans="1:12" ht="63.75">
      <c r="A4" s="92" t="s">
        <v>502</v>
      </c>
      <c r="B4" s="93" t="s">
        <v>10</v>
      </c>
      <c r="C4" s="93" t="s">
        <v>680</v>
      </c>
      <c r="D4" s="93" t="s">
        <v>496</v>
      </c>
      <c r="E4" s="93" t="s">
        <v>681</v>
      </c>
      <c r="F4" s="94" t="s">
        <v>678</v>
      </c>
      <c r="G4" s="94" t="s">
        <v>678</v>
      </c>
      <c r="H4" s="95">
        <v>132000</v>
      </c>
      <c r="I4" s="93" t="s">
        <v>498</v>
      </c>
      <c r="J4" s="93">
        <v>24.7</v>
      </c>
      <c r="K4" s="93">
        <v>30</v>
      </c>
      <c r="L4" s="93" t="s">
        <v>679</v>
      </c>
    </row>
    <row r="5" spans="1:12" ht="51">
      <c r="A5" s="92" t="s">
        <v>503</v>
      </c>
      <c r="B5" s="93" t="s">
        <v>499</v>
      </c>
      <c r="C5" s="93" t="s">
        <v>682</v>
      </c>
      <c r="D5" s="93" t="s">
        <v>496</v>
      </c>
      <c r="E5" s="93" t="s">
        <v>683</v>
      </c>
      <c r="F5" s="94" t="s">
        <v>678</v>
      </c>
      <c r="G5" s="94" t="s">
        <v>678</v>
      </c>
      <c r="H5" s="95">
        <v>80000</v>
      </c>
      <c r="I5" s="93" t="s">
        <v>498</v>
      </c>
      <c r="J5" s="93">
        <v>5.2</v>
      </c>
      <c r="K5" s="93">
        <v>30</v>
      </c>
      <c r="L5" s="93" t="s">
        <v>679</v>
      </c>
    </row>
    <row r="6" spans="1:12" ht="51">
      <c r="A6" s="92" t="s">
        <v>504</v>
      </c>
      <c r="B6" s="93" t="s">
        <v>684</v>
      </c>
      <c r="C6" s="93" t="s">
        <v>685</v>
      </c>
      <c r="D6" s="93" t="s">
        <v>496</v>
      </c>
      <c r="E6" s="93" t="s">
        <v>686</v>
      </c>
      <c r="F6" s="94" t="s">
        <v>678</v>
      </c>
      <c r="G6" s="94" t="s">
        <v>678</v>
      </c>
      <c r="H6" s="95">
        <v>1385000</v>
      </c>
      <c r="I6" s="93" t="s">
        <v>687</v>
      </c>
      <c r="J6" s="93">
        <v>64.5</v>
      </c>
      <c r="K6" s="93">
        <v>60</v>
      </c>
      <c r="L6" s="93" t="s">
        <v>679</v>
      </c>
    </row>
    <row r="7" spans="1:12" ht="76.5">
      <c r="A7" s="92" t="s">
        <v>505</v>
      </c>
      <c r="B7" s="93" t="s">
        <v>688</v>
      </c>
      <c r="C7" s="93" t="s">
        <v>689</v>
      </c>
      <c r="D7" s="93" t="s">
        <v>496</v>
      </c>
      <c r="E7" s="93" t="s">
        <v>828</v>
      </c>
      <c r="F7" s="94" t="s">
        <v>13</v>
      </c>
      <c r="G7" s="94" t="s">
        <v>497</v>
      </c>
      <c r="H7" s="95" t="s">
        <v>690</v>
      </c>
      <c r="I7" s="93" t="s">
        <v>498</v>
      </c>
      <c r="J7" s="93">
        <v>92</v>
      </c>
      <c r="K7" s="93">
        <v>4</v>
      </c>
      <c r="L7" s="93" t="s">
        <v>691</v>
      </c>
    </row>
    <row r="8" spans="1:12" ht="38.25">
      <c r="A8" s="92" t="s">
        <v>506</v>
      </c>
      <c r="B8" s="93" t="s">
        <v>688</v>
      </c>
      <c r="C8" s="93" t="s">
        <v>135</v>
      </c>
      <c r="D8" s="93" t="s">
        <v>496</v>
      </c>
      <c r="E8" s="93" t="s">
        <v>692</v>
      </c>
      <c r="F8" s="94" t="s">
        <v>13</v>
      </c>
      <c r="G8" s="94" t="s">
        <v>354</v>
      </c>
      <c r="H8" s="95" t="s">
        <v>354</v>
      </c>
      <c r="I8" s="93" t="s">
        <v>354</v>
      </c>
      <c r="J8" s="93">
        <v>7.3</v>
      </c>
      <c r="K8" s="93">
        <v>2</v>
      </c>
      <c r="L8" s="93" t="s">
        <v>691</v>
      </c>
    </row>
    <row r="9" spans="1:12" ht="25.5">
      <c r="A9" s="92" t="s">
        <v>813</v>
      </c>
      <c r="B9" s="148"/>
      <c r="C9" s="77" t="s">
        <v>802</v>
      </c>
      <c r="D9" s="93" t="s">
        <v>496</v>
      </c>
      <c r="E9" s="63" t="s">
        <v>807</v>
      </c>
      <c r="F9" s="77"/>
      <c r="G9" s="77"/>
      <c r="H9" s="161"/>
      <c r="I9" s="77"/>
      <c r="J9" s="111">
        <v>810.3</v>
      </c>
      <c r="K9" s="148"/>
      <c r="L9" s="77" t="s">
        <v>749</v>
      </c>
    </row>
    <row r="10" spans="1:12">
      <c r="J10" s="68">
        <f>SUM(J2:J9)</f>
        <v>1444.1</v>
      </c>
    </row>
  </sheetData>
  <pageMargins left="0.7" right="0.7" top="0.75" bottom="0.75" header="0.3" footer="0.3"/>
  <pageSetup scale="85" orientation="landscape" r:id="rId1"/>
  <headerFooter>
    <oddHeader>&amp;C&amp;"Arial,Bold"&amp;14Winter Springs</oddHeader>
    <oddFooter>&amp;CPage &amp;P of &amp;N</oddFooter>
  </headerFooter>
</worksheet>
</file>

<file path=xl/worksheets/sheet17.xml><?xml version="1.0" encoding="utf-8"?>
<worksheet xmlns="http://schemas.openxmlformats.org/spreadsheetml/2006/main" xmlns:r="http://schemas.openxmlformats.org/officeDocument/2006/relationships">
  <dimension ref="A1:D17"/>
  <sheetViews>
    <sheetView workbookViewId="0">
      <selection activeCell="C18" sqref="C18"/>
    </sheetView>
  </sheetViews>
  <sheetFormatPr defaultRowHeight="12.75"/>
  <cols>
    <col min="1" max="1" width="16.5703125" style="6" customWidth="1"/>
    <col min="2" max="2" width="11.85546875" style="6" customWidth="1"/>
    <col min="3" max="3" width="11.42578125" style="6" customWidth="1"/>
    <col min="4" max="4" width="10.5703125" style="6" customWidth="1"/>
    <col min="5" max="16384" width="9.140625" style="6"/>
  </cols>
  <sheetData>
    <row r="1" spans="1:4" ht="38.25">
      <c r="A1" s="166" t="s">
        <v>833</v>
      </c>
      <c r="B1" s="167" t="s">
        <v>834</v>
      </c>
      <c r="C1" s="168" t="s">
        <v>835</v>
      </c>
      <c r="D1" s="168" t="s">
        <v>836</v>
      </c>
    </row>
    <row r="2" spans="1:4">
      <c r="A2" s="169" t="s">
        <v>792</v>
      </c>
      <c r="B2" s="170">
        <v>19</v>
      </c>
      <c r="C2" s="77">
        <f>'Altamonte Springs'!G5</f>
        <v>38</v>
      </c>
      <c r="D2" s="171">
        <f t="shared" ref="D2:D17" si="0">C2-B2</f>
        <v>19</v>
      </c>
    </row>
    <row r="3" spans="1:4">
      <c r="A3" s="169" t="s">
        <v>508</v>
      </c>
      <c r="B3" s="170">
        <v>342.7</v>
      </c>
      <c r="C3" s="77">
        <f>Casselberry!M31</f>
        <v>429.4</v>
      </c>
      <c r="D3" s="171">
        <f t="shared" si="0"/>
        <v>86.699999999999989</v>
      </c>
    </row>
    <row r="4" spans="1:4">
      <c r="A4" s="172" t="s">
        <v>837</v>
      </c>
      <c r="B4" s="170">
        <v>132.30000000000001</v>
      </c>
      <c r="C4" s="77">
        <f>FDOT!J9</f>
        <v>317</v>
      </c>
      <c r="D4" s="171">
        <f t="shared" si="0"/>
        <v>184.7</v>
      </c>
    </row>
    <row r="5" spans="1:4">
      <c r="A5" s="169" t="s">
        <v>798</v>
      </c>
      <c r="B5" s="170">
        <v>23.4</v>
      </c>
      <c r="C5" s="51">
        <f>Eatonville!I4</f>
        <v>9.9</v>
      </c>
      <c r="D5" s="173">
        <f t="shared" si="0"/>
        <v>-13.499999999999998</v>
      </c>
    </row>
    <row r="6" spans="1:4">
      <c r="A6" s="169" t="s">
        <v>838</v>
      </c>
      <c r="B6" s="170">
        <v>264.3</v>
      </c>
      <c r="C6" s="51">
        <f>'Lake Mary'!O7</f>
        <v>226.59999999999997</v>
      </c>
      <c r="D6" s="173">
        <f t="shared" si="0"/>
        <v>-37.700000000000045</v>
      </c>
    </row>
    <row r="7" spans="1:4">
      <c r="A7" s="169" t="s">
        <v>839</v>
      </c>
      <c r="B7" s="170">
        <v>205.5</v>
      </c>
      <c r="C7" s="51">
        <f>Longwood!J8</f>
        <v>135.6</v>
      </c>
      <c r="D7" s="173">
        <f t="shared" si="0"/>
        <v>-69.900000000000006</v>
      </c>
    </row>
    <row r="8" spans="1:4">
      <c r="A8" s="169" t="s">
        <v>75</v>
      </c>
      <c r="B8" s="170">
        <v>124.8</v>
      </c>
      <c r="C8" s="77">
        <f>Maitland!P20</f>
        <v>125.66</v>
      </c>
      <c r="D8" s="173">
        <f t="shared" si="0"/>
        <v>0.85999999999999943</v>
      </c>
    </row>
    <row r="9" spans="1:4">
      <c r="A9" s="172" t="s">
        <v>818</v>
      </c>
      <c r="B9" s="170">
        <v>5.2</v>
      </c>
      <c r="C9" s="77">
        <f>OOCEA!I2</f>
        <v>13.9</v>
      </c>
      <c r="D9" s="171">
        <f t="shared" si="0"/>
        <v>8.6999999999999993</v>
      </c>
    </row>
    <row r="10" spans="1:4">
      <c r="A10" s="169" t="s">
        <v>164</v>
      </c>
      <c r="B10" s="170">
        <v>569.29999999999995</v>
      </c>
      <c r="C10" s="51">
        <f>'Orange County'!H8</f>
        <v>228.2</v>
      </c>
      <c r="D10" s="173">
        <f t="shared" si="0"/>
        <v>-341.09999999999997</v>
      </c>
    </row>
    <row r="11" spans="1:4">
      <c r="A11" s="169" t="s">
        <v>11</v>
      </c>
      <c r="B11" s="170">
        <v>326.10000000000002</v>
      </c>
      <c r="C11" s="77">
        <f>Orlando!O32</f>
        <v>956.87</v>
      </c>
      <c r="D11" s="171">
        <f t="shared" si="0"/>
        <v>630.77</v>
      </c>
    </row>
    <row r="12" spans="1:4">
      <c r="A12" s="169" t="s">
        <v>347</v>
      </c>
      <c r="B12" s="170">
        <v>258.7</v>
      </c>
      <c r="C12" s="77">
        <f>Oviedo!I9</f>
        <v>792.3</v>
      </c>
      <c r="D12" s="171">
        <f t="shared" si="0"/>
        <v>533.59999999999991</v>
      </c>
    </row>
    <row r="13" spans="1:4">
      <c r="A13" s="169" t="s">
        <v>840</v>
      </c>
      <c r="B13" s="170">
        <v>602.20000000000005</v>
      </c>
      <c r="C13" s="77">
        <f>Sanford!J7</f>
        <v>602.20000000000005</v>
      </c>
      <c r="D13" s="171">
        <f t="shared" si="0"/>
        <v>0</v>
      </c>
    </row>
    <row r="14" spans="1:4">
      <c r="A14" s="169" t="s">
        <v>378</v>
      </c>
      <c r="B14" s="170">
        <v>2137.3000000000002</v>
      </c>
      <c r="C14" s="77">
        <f>'Seminole County'!O13</f>
        <v>3259.8</v>
      </c>
      <c r="D14" s="171">
        <f t="shared" si="0"/>
        <v>1122.5</v>
      </c>
    </row>
    <row r="15" spans="1:4">
      <c r="A15" s="172" t="s">
        <v>841</v>
      </c>
      <c r="B15" s="170">
        <v>101.1</v>
      </c>
      <c r="C15" s="77">
        <f>Turnpike!I5</f>
        <v>273.5</v>
      </c>
      <c r="D15" s="171">
        <f t="shared" si="0"/>
        <v>172.4</v>
      </c>
    </row>
    <row r="16" spans="1:4">
      <c r="A16" s="169" t="s">
        <v>842</v>
      </c>
      <c r="B16" s="170">
        <v>370.5</v>
      </c>
      <c r="C16" s="77">
        <f>'Winter Park'!O39</f>
        <v>476.2</v>
      </c>
      <c r="D16" s="171">
        <f t="shared" si="0"/>
        <v>105.69999999999999</v>
      </c>
    </row>
    <row r="17" spans="1:4">
      <c r="A17" s="169" t="s">
        <v>496</v>
      </c>
      <c r="B17" s="170">
        <v>513</v>
      </c>
      <c r="C17" s="77">
        <f>'Winter Springs'!J10</f>
        <v>1444.1</v>
      </c>
      <c r="D17" s="171">
        <f t="shared" si="0"/>
        <v>931.09999999999991</v>
      </c>
    </row>
  </sheetData>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dimension ref="A1:T31"/>
  <sheetViews>
    <sheetView zoomScaleNormal="100" workbookViewId="0">
      <pane ySplit="1" topLeftCell="A2" activePane="bottomLeft" state="frozen"/>
      <selection pane="bottomLeft" activeCell="I8" sqref="I8"/>
    </sheetView>
  </sheetViews>
  <sheetFormatPr defaultRowHeight="12.75"/>
  <cols>
    <col min="1" max="1" width="8.7109375" style="80" customWidth="1"/>
    <col min="2" max="2" width="8.140625" style="80" customWidth="1"/>
    <col min="3" max="3" width="10.140625" style="80" bestFit="1" customWidth="1"/>
    <col min="4" max="4" width="11.28515625" style="80" customWidth="1"/>
    <col min="5" max="5" width="11.85546875" style="80" customWidth="1"/>
    <col min="6" max="6" width="24.85546875" style="80" customWidth="1"/>
    <col min="7" max="7" width="11.140625" style="80" customWidth="1"/>
    <col min="8" max="8" width="39.140625" style="80" customWidth="1"/>
    <col min="9" max="9" width="9.85546875" style="80" customWidth="1"/>
    <col min="10" max="10" width="9.42578125" style="80" customWidth="1"/>
    <col min="11" max="11" width="10.5703125" style="80" customWidth="1"/>
    <col min="12" max="12" width="15.140625" style="80" customWidth="1"/>
    <col min="13" max="13" width="16.28515625" style="85" customWidth="1"/>
    <col min="14" max="14" width="10.5703125" style="80" customWidth="1"/>
    <col min="15" max="15" width="17.5703125" style="80" customWidth="1"/>
    <col min="16" max="16" width="9.7109375" style="80" customWidth="1"/>
    <col min="17" max="18" width="11" style="80" customWidth="1"/>
    <col min="19" max="19" width="11.85546875" style="80" customWidth="1"/>
    <col min="20" max="20" width="20.5703125" style="80" customWidth="1"/>
    <col min="21" max="16384" width="9.140625" style="80"/>
  </cols>
  <sheetData>
    <row r="1" spans="1:20" ht="38.25">
      <c r="A1" s="47" t="s">
        <v>47</v>
      </c>
      <c r="B1" s="47" t="s">
        <v>0</v>
      </c>
      <c r="C1" s="47" t="s">
        <v>1</v>
      </c>
      <c r="D1" s="180" t="s">
        <v>48</v>
      </c>
      <c r="E1" s="181"/>
      <c r="F1" s="47" t="s">
        <v>2</v>
      </c>
      <c r="G1" s="48" t="s">
        <v>493</v>
      </c>
      <c r="H1" s="47" t="s">
        <v>5</v>
      </c>
      <c r="I1" s="49" t="s">
        <v>167</v>
      </c>
      <c r="J1" s="49" t="s">
        <v>50</v>
      </c>
      <c r="K1" s="47" t="s">
        <v>6</v>
      </c>
      <c r="L1" s="47" t="s">
        <v>8</v>
      </c>
      <c r="M1" s="84" t="s">
        <v>388</v>
      </c>
      <c r="N1" s="48" t="s">
        <v>729</v>
      </c>
      <c r="O1" s="47" t="s">
        <v>25</v>
      </c>
      <c r="P1" s="47" t="s">
        <v>26</v>
      </c>
      <c r="Q1" s="47" t="s">
        <v>27</v>
      </c>
      <c r="R1" s="142" t="s">
        <v>51</v>
      </c>
      <c r="S1" s="47" t="s">
        <v>46</v>
      </c>
      <c r="T1" s="47" t="s">
        <v>29</v>
      </c>
    </row>
    <row r="2" spans="1:20" ht="89.25">
      <c r="A2" s="22" t="s">
        <v>570</v>
      </c>
      <c r="B2" s="22" t="s">
        <v>507</v>
      </c>
      <c r="C2" s="22" t="s">
        <v>499</v>
      </c>
      <c r="D2" s="22">
        <v>28.670832000000001</v>
      </c>
      <c r="E2" s="22">
        <v>-81.336404000000002</v>
      </c>
      <c r="F2" s="22" t="s">
        <v>610</v>
      </c>
      <c r="G2" s="22" t="s">
        <v>508</v>
      </c>
      <c r="H2" s="22" t="s">
        <v>708</v>
      </c>
      <c r="I2" s="23" t="s">
        <v>210</v>
      </c>
      <c r="J2" s="23" t="s">
        <v>509</v>
      </c>
      <c r="K2" s="24">
        <v>43250</v>
      </c>
      <c r="L2" s="22" t="s">
        <v>819</v>
      </c>
      <c r="M2" s="64">
        <v>0.5</v>
      </c>
      <c r="N2" s="27">
        <v>25</v>
      </c>
      <c r="O2" s="22" t="s">
        <v>510</v>
      </c>
      <c r="P2" s="27">
        <v>4</v>
      </c>
      <c r="Q2" s="27">
        <v>10.83</v>
      </c>
      <c r="R2" s="27" t="s">
        <v>35</v>
      </c>
      <c r="S2" s="27" t="s">
        <v>460</v>
      </c>
      <c r="T2" s="27" t="s">
        <v>511</v>
      </c>
    </row>
    <row r="3" spans="1:20" ht="89.25">
      <c r="A3" s="22" t="s">
        <v>571</v>
      </c>
      <c r="B3" s="22" t="s">
        <v>507</v>
      </c>
      <c r="C3" s="22" t="s">
        <v>499</v>
      </c>
      <c r="D3" s="22">
        <v>28.670832000000001</v>
      </c>
      <c r="E3" s="22">
        <v>-81.336404000000002</v>
      </c>
      <c r="F3" s="22" t="s">
        <v>611</v>
      </c>
      <c r="G3" s="22" t="s">
        <v>508</v>
      </c>
      <c r="H3" s="22" t="s">
        <v>709</v>
      </c>
      <c r="I3" s="23" t="s">
        <v>210</v>
      </c>
      <c r="J3" s="23" t="s">
        <v>509</v>
      </c>
      <c r="K3" s="24">
        <v>143200</v>
      </c>
      <c r="L3" s="22" t="s">
        <v>819</v>
      </c>
      <c r="M3" s="64">
        <v>0</v>
      </c>
      <c r="N3" s="27">
        <v>5</v>
      </c>
      <c r="O3" s="22" t="s">
        <v>510</v>
      </c>
      <c r="P3" s="27">
        <v>4</v>
      </c>
      <c r="Q3" s="27">
        <v>10.83</v>
      </c>
      <c r="R3" s="27" t="s">
        <v>45</v>
      </c>
      <c r="S3" s="27" t="s">
        <v>460</v>
      </c>
      <c r="T3" s="27" t="s">
        <v>511</v>
      </c>
    </row>
    <row r="4" spans="1:20" ht="89.25">
      <c r="A4" s="22" t="s">
        <v>572</v>
      </c>
      <c r="B4" s="22" t="s">
        <v>507</v>
      </c>
      <c r="C4" s="22" t="s">
        <v>499</v>
      </c>
      <c r="D4" s="22">
        <v>28.670832000000001</v>
      </c>
      <c r="E4" s="22">
        <v>-81.336404000000002</v>
      </c>
      <c r="F4" s="22" t="s">
        <v>612</v>
      </c>
      <c r="G4" s="22" t="s">
        <v>508</v>
      </c>
      <c r="H4" s="22" t="s">
        <v>820</v>
      </c>
      <c r="I4" s="23" t="s">
        <v>210</v>
      </c>
      <c r="J4" s="23" t="s">
        <v>509</v>
      </c>
      <c r="K4" s="24">
        <v>75000</v>
      </c>
      <c r="L4" s="22" t="s">
        <v>819</v>
      </c>
      <c r="M4" s="64">
        <v>0</v>
      </c>
      <c r="N4" s="27">
        <v>20</v>
      </c>
      <c r="O4" s="22" t="s">
        <v>510</v>
      </c>
      <c r="P4" s="27">
        <v>4</v>
      </c>
      <c r="Q4" s="27">
        <v>10.83</v>
      </c>
      <c r="R4" s="27" t="s">
        <v>36</v>
      </c>
      <c r="S4" s="27" t="s">
        <v>460</v>
      </c>
      <c r="T4" s="27" t="s">
        <v>511</v>
      </c>
    </row>
    <row r="5" spans="1:20" ht="127.5">
      <c r="A5" s="22" t="s">
        <v>573</v>
      </c>
      <c r="B5" s="22" t="s">
        <v>507</v>
      </c>
      <c r="C5" s="22" t="s">
        <v>499</v>
      </c>
      <c r="D5" s="22">
        <v>28.670832000000001</v>
      </c>
      <c r="E5" s="22">
        <v>-81.336404000000002</v>
      </c>
      <c r="F5" s="22" t="s">
        <v>613</v>
      </c>
      <c r="G5" s="22" t="s">
        <v>508</v>
      </c>
      <c r="H5" s="22" t="s">
        <v>710</v>
      </c>
      <c r="I5" s="23" t="s">
        <v>210</v>
      </c>
      <c r="J5" s="23" t="s">
        <v>509</v>
      </c>
      <c r="K5" s="24">
        <v>742000</v>
      </c>
      <c r="L5" s="22" t="s">
        <v>512</v>
      </c>
      <c r="M5" s="64">
        <v>0</v>
      </c>
      <c r="N5" s="27">
        <v>5</v>
      </c>
      <c r="O5" s="22" t="s">
        <v>510</v>
      </c>
      <c r="P5" s="27">
        <v>4</v>
      </c>
      <c r="Q5" s="27">
        <v>10.83</v>
      </c>
      <c r="R5" s="27" t="s">
        <v>39</v>
      </c>
      <c r="S5" s="27" t="s">
        <v>460</v>
      </c>
      <c r="T5" s="27" t="s">
        <v>511</v>
      </c>
    </row>
    <row r="6" spans="1:20" ht="127.5">
      <c r="A6" s="22" t="s">
        <v>574</v>
      </c>
      <c r="B6" s="22" t="s">
        <v>507</v>
      </c>
      <c r="C6" s="22" t="s">
        <v>499</v>
      </c>
      <c r="D6" s="22">
        <v>28.670832000000001</v>
      </c>
      <c r="E6" s="22">
        <v>-81.336404000000002</v>
      </c>
      <c r="F6" s="22" t="s">
        <v>614</v>
      </c>
      <c r="G6" s="22" t="s">
        <v>508</v>
      </c>
      <c r="H6" s="22" t="s">
        <v>711</v>
      </c>
      <c r="I6" s="23" t="s">
        <v>210</v>
      </c>
      <c r="J6" s="23" t="s">
        <v>509</v>
      </c>
      <c r="K6" s="24">
        <v>226500</v>
      </c>
      <c r="L6" s="22" t="s">
        <v>512</v>
      </c>
      <c r="M6" s="64">
        <v>0.1</v>
      </c>
      <c r="N6" s="27">
        <v>84</v>
      </c>
      <c r="O6" s="22" t="s">
        <v>510</v>
      </c>
      <c r="P6" s="27">
        <v>4</v>
      </c>
      <c r="Q6" s="27">
        <v>10.83</v>
      </c>
      <c r="R6" s="27" t="s">
        <v>45</v>
      </c>
      <c r="S6" s="27" t="s">
        <v>460</v>
      </c>
      <c r="T6" s="27" t="s">
        <v>511</v>
      </c>
    </row>
    <row r="7" spans="1:20" ht="153">
      <c r="A7" s="22" t="s">
        <v>575</v>
      </c>
      <c r="B7" s="27" t="s">
        <v>513</v>
      </c>
      <c r="C7" s="22" t="s">
        <v>499</v>
      </c>
      <c r="D7" s="22">
        <v>28.664338999999998</v>
      </c>
      <c r="E7" s="22">
        <v>-81.345596999999998</v>
      </c>
      <c r="F7" s="22" t="s">
        <v>514</v>
      </c>
      <c r="G7" s="22" t="s">
        <v>508</v>
      </c>
      <c r="H7" s="22" t="s">
        <v>515</v>
      </c>
      <c r="I7" s="79">
        <v>39356</v>
      </c>
      <c r="J7" s="79">
        <v>40087</v>
      </c>
      <c r="K7" s="24">
        <v>2000000</v>
      </c>
      <c r="L7" s="23" t="s">
        <v>516</v>
      </c>
      <c r="M7" s="64">
        <v>3.1</v>
      </c>
      <c r="N7" s="22">
        <v>60</v>
      </c>
      <c r="O7" s="22" t="s">
        <v>517</v>
      </c>
      <c r="P7" s="23" t="s">
        <v>165</v>
      </c>
      <c r="Q7" s="23" t="s">
        <v>518</v>
      </c>
      <c r="R7" s="27" t="s">
        <v>37</v>
      </c>
      <c r="S7" s="27" t="s">
        <v>460</v>
      </c>
      <c r="T7" s="27" t="s">
        <v>519</v>
      </c>
    </row>
    <row r="8" spans="1:20" ht="89.25">
      <c r="A8" s="22" t="s">
        <v>576</v>
      </c>
      <c r="B8" s="27" t="s">
        <v>520</v>
      </c>
      <c r="C8" s="22" t="s">
        <v>499</v>
      </c>
      <c r="D8" s="22">
        <v>28.673265000000001</v>
      </c>
      <c r="E8" s="22">
        <v>-81.325868999999997</v>
      </c>
      <c r="F8" s="22" t="s">
        <v>521</v>
      </c>
      <c r="G8" s="22" t="s">
        <v>508</v>
      </c>
      <c r="H8" s="22" t="s">
        <v>522</v>
      </c>
      <c r="I8" s="79">
        <v>39417</v>
      </c>
      <c r="J8" s="79">
        <v>41883</v>
      </c>
      <c r="K8" s="54">
        <v>80000</v>
      </c>
      <c r="L8" s="23" t="s">
        <v>498</v>
      </c>
      <c r="M8" s="64">
        <v>0.1</v>
      </c>
      <c r="N8" s="27">
        <v>5</v>
      </c>
      <c r="O8" s="22" t="s">
        <v>517</v>
      </c>
      <c r="P8" s="27">
        <v>2.6</v>
      </c>
      <c r="Q8" s="27" t="s">
        <v>354</v>
      </c>
      <c r="R8" s="27" t="s">
        <v>39</v>
      </c>
      <c r="S8" s="27" t="s">
        <v>38</v>
      </c>
      <c r="T8" s="27" t="s">
        <v>511</v>
      </c>
    </row>
    <row r="9" spans="1:20" ht="89.25">
      <c r="A9" s="22" t="s">
        <v>577</v>
      </c>
      <c r="B9" s="27" t="s">
        <v>523</v>
      </c>
      <c r="C9" s="22" t="s">
        <v>499</v>
      </c>
      <c r="D9" s="22">
        <v>28.672944000000001</v>
      </c>
      <c r="E9" s="22">
        <v>-81.328688999999997</v>
      </c>
      <c r="F9" s="22" t="s">
        <v>524</v>
      </c>
      <c r="G9" s="22" t="s">
        <v>508</v>
      </c>
      <c r="H9" s="22" t="s">
        <v>525</v>
      </c>
      <c r="I9" s="79">
        <v>39448</v>
      </c>
      <c r="J9" s="79">
        <v>39569</v>
      </c>
      <c r="K9" s="23" t="s">
        <v>354</v>
      </c>
      <c r="L9" s="23" t="s">
        <v>498</v>
      </c>
      <c r="M9" s="64">
        <v>0</v>
      </c>
      <c r="N9" s="27">
        <v>5</v>
      </c>
      <c r="O9" s="22" t="s">
        <v>517</v>
      </c>
      <c r="P9" s="27">
        <v>0.6</v>
      </c>
      <c r="Q9" s="27" t="s">
        <v>354</v>
      </c>
      <c r="R9" s="27" t="s">
        <v>39</v>
      </c>
      <c r="S9" s="27" t="s">
        <v>30</v>
      </c>
      <c r="T9" s="27" t="s">
        <v>511</v>
      </c>
    </row>
    <row r="10" spans="1:20" s="108" customFormat="1" ht="255">
      <c r="A10" s="22" t="s">
        <v>578</v>
      </c>
      <c r="B10" s="61" t="s">
        <v>513</v>
      </c>
      <c r="C10" s="22" t="s">
        <v>499</v>
      </c>
      <c r="D10" s="22">
        <v>28.662980000000001</v>
      </c>
      <c r="E10" s="22">
        <v>-81.343541000000002</v>
      </c>
      <c r="F10" s="22" t="s">
        <v>526</v>
      </c>
      <c r="G10" s="22" t="s">
        <v>508</v>
      </c>
      <c r="H10" s="22" t="s">
        <v>527</v>
      </c>
      <c r="I10" s="79">
        <v>39873</v>
      </c>
      <c r="J10" s="79">
        <v>39995</v>
      </c>
      <c r="K10" s="23" t="s">
        <v>528</v>
      </c>
      <c r="L10" s="23" t="s">
        <v>498</v>
      </c>
      <c r="M10" s="64">
        <v>0</v>
      </c>
      <c r="N10" s="22">
        <v>5</v>
      </c>
      <c r="O10" s="22" t="s">
        <v>529</v>
      </c>
      <c r="P10" s="23" t="s">
        <v>354</v>
      </c>
      <c r="Q10" s="61" t="s">
        <v>354</v>
      </c>
      <c r="R10" s="61" t="s">
        <v>45</v>
      </c>
      <c r="S10" s="61" t="s">
        <v>38</v>
      </c>
      <c r="T10" s="61"/>
    </row>
    <row r="11" spans="1:20" s="108" customFormat="1" ht="63.75">
      <c r="A11" s="22" t="s">
        <v>579</v>
      </c>
      <c r="B11" s="61" t="s">
        <v>530</v>
      </c>
      <c r="C11" s="22" t="s">
        <v>10</v>
      </c>
      <c r="D11" s="22">
        <v>28.642951</v>
      </c>
      <c r="E11" s="22">
        <v>-81.316506000000004</v>
      </c>
      <c r="F11" s="22" t="s">
        <v>713</v>
      </c>
      <c r="G11" s="22" t="s">
        <v>508</v>
      </c>
      <c r="H11" s="22" t="s">
        <v>712</v>
      </c>
      <c r="I11" s="79">
        <v>39873</v>
      </c>
      <c r="J11" s="79">
        <v>40269</v>
      </c>
      <c r="K11" s="54" t="s">
        <v>531</v>
      </c>
      <c r="L11" s="23" t="s">
        <v>532</v>
      </c>
      <c r="M11" s="64">
        <v>1.3</v>
      </c>
      <c r="N11" s="61">
        <v>25</v>
      </c>
      <c r="O11" s="22" t="s">
        <v>533</v>
      </c>
      <c r="P11" s="61">
        <v>3.0000000000000001E-3</v>
      </c>
      <c r="Q11" s="61" t="s">
        <v>354</v>
      </c>
      <c r="R11" s="61" t="s">
        <v>35</v>
      </c>
      <c r="S11" s="61" t="s">
        <v>38</v>
      </c>
      <c r="T11" s="61"/>
    </row>
    <row r="12" spans="1:20" s="108" customFormat="1" ht="76.5">
      <c r="A12" s="22" t="s">
        <v>580</v>
      </c>
      <c r="B12" s="61" t="s">
        <v>530</v>
      </c>
      <c r="C12" s="22" t="s">
        <v>10</v>
      </c>
      <c r="D12" s="22">
        <v>28.643899999999999</v>
      </c>
      <c r="E12" s="22">
        <v>-81.319462999999999</v>
      </c>
      <c r="F12" s="22" t="s">
        <v>714</v>
      </c>
      <c r="G12" s="22" t="s">
        <v>508</v>
      </c>
      <c r="H12" s="22" t="s">
        <v>715</v>
      </c>
      <c r="I12" s="79">
        <v>39873</v>
      </c>
      <c r="J12" s="79">
        <v>40269</v>
      </c>
      <c r="K12" s="23" t="s">
        <v>528</v>
      </c>
      <c r="L12" s="23" t="s">
        <v>534</v>
      </c>
      <c r="M12" s="64">
        <v>0.4</v>
      </c>
      <c r="N12" s="61">
        <v>25</v>
      </c>
      <c r="O12" s="22" t="s">
        <v>533</v>
      </c>
      <c r="P12" s="61">
        <v>3.0000000000000001E-3</v>
      </c>
      <c r="Q12" s="61" t="s">
        <v>354</v>
      </c>
      <c r="R12" s="61" t="s">
        <v>35</v>
      </c>
      <c r="S12" s="61" t="s">
        <v>38</v>
      </c>
      <c r="T12" s="61"/>
    </row>
    <row r="13" spans="1:20" s="108" customFormat="1" ht="76.5">
      <c r="A13" s="22" t="s">
        <v>581</v>
      </c>
      <c r="B13" s="61" t="s">
        <v>530</v>
      </c>
      <c r="C13" s="22" t="s">
        <v>10</v>
      </c>
      <c r="D13" s="22">
        <v>28.643946</v>
      </c>
      <c r="E13" s="22">
        <v>-81.318212000000003</v>
      </c>
      <c r="F13" s="22" t="s">
        <v>716</v>
      </c>
      <c r="G13" s="22" t="s">
        <v>508</v>
      </c>
      <c r="H13" s="22" t="s">
        <v>717</v>
      </c>
      <c r="I13" s="79">
        <v>39873</v>
      </c>
      <c r="J13" s="79">
        <v>40269</v>
      </c>
      <c r="K13" s="23" t="s">
        <v>535</v>
      </c>
      <c r="L13" s="23" t="s">
        <v>534</v>
      </c>
      <c r="M13" s="64">
        <v>2.4</v>
      </c>
      <c r="N13" s="61">
        <v>25</v>
      </c>
      <c r="O13" s="22" t="s">
        <v>533</v>
      </c>
      <c r="P13" s="61">
        <v>3.0000000000000001E-3</v>
      </c>
      <c r="Q13" s="61" t="s">
        <v>354</v>
      </c>
      <c r="R13" s="61" t="s">
        <v>35</v>
      </c>
      <c r="S13" s="61" t="s">
        <v>38</v>
      </c>
      <c r="T13" s="61"/>
    </row>
    <row r="14" spans="1:20" s="108" customFormat="1" ht="76.5">
      <c r="A14" s="22" t="s">
        <v>582</v>
      </c>
      <c r="B14" s="61" t="s">
        <v>513</v>
      </c>
      <c r="C14" s="22" t="s">
        <v>499</v>
      </c>
      <c r="D14" s="22">
        <v>28.663402999999999</v>
      </c>
      <c r="E14" s="22">
        <v>-81.342646999999999</v>
      </c>
      <c r="F14" s="22" t="s">
        <v>718</v>
      </c>
      <c r="G14" s="22" t="s">
        <v>508</v>
      </c>
      <c r="H14" s="22" t="s">
        <v>537</v>
      </c>
      <c r="I14" s="79">
        <v>40238</v>
      </c>
      <c r="J14" s="79">
        <v>40634</v>
      </c>
      <c r="K14" s="23" t="s">
        <v>538</v>
      </c>
      <c r="L14" s="23" t="s">
        <v>534</v>
      </c>
      <c r="M14" s="64">
        <v>1.9</v>
      </c>
      <c r="N14" s="61">
        <v>25</v>
      </c>
      <c r="O14" s="22" t="s">
        <v>539</v>
      </c>
      <c r="P14" s="61">
        <v>3.0000000000000001E-3</v>
      </c>
      <c r="Q14" s="61" t="s">
        <v>354</v>
      </c>
      <c r="R14" s="61" t="s">
        <v>35</v>
      </c>
      <c r="S14" s="61" t="s">
        <v>38</v>
      </c>
      <c r="T14" s="61"/>
    </row>
    <row r="15" spans="1:20" s="108" customFormat="1" ht="76.5">
      <c r="A15" s="22" t="s">
        <v>583</v>
      </c>
      <c r="B15" s="61" t="s">
        <v>520</v>
      </c>
      <c r="C15" s="22" t="s">
        <v>499</v>
      </c>
      <c r="D15" s="22">
        <v>28.664452000000001</v>
      </c>
      <c r="E15" s="22">
        <v>-81.329297999999994</v>
      </c>
      <c r="F15" s="22" t="s">
        <v>719</v>
      </c>
      <c r="G15" s="22" t="s">
        <v>508</v>
      </c>
      <c r="H15" s="22" t="s">
        <v>540</v>
      </c>
      <c r="I15" s="79">
        <v>40603</v>
      </c>
      <c r="J15" s="79">
        <v>41000</v>
      </c>
      <c r="K15" s="23" t="s">
        <v>541</v>
      </c>
      <c r="L15" s="23" t="s">
        <v>534</v>
      </c>
      <c r="M15" s="64">
        <v>1.7</v>
      </c>
      <c r="N15" s="61">
        <v>25</v>
      </c>
      <c r="O15" s="22" t="s">
        <v>542</v>
      </c>
      <c r="P15" s="61">
        <v>3.0000000000000001E-3</v>
      </c>
      <c r="Q15" s="61" t="s">
        <v>354</v>
      </c>
      <c r="R15" s="61" t="s">
        <v>35</v>
      </c>
      <c r="S15" s="61" t="s">
        <v>38</v>
      </c>
      <c r="T15" s="61"/>
    </row>
    <row r="16" spans="1:20" s="108" customFormat="1" ht="76.5">
      <c r="A16" s="22" t="s">
        <v>584</v>
      </c>
      <c r="B16" s="61" t="s">
        <v>543</v>
      </c>
      <c r="C16" s="22" t="s">
        <v>499</v>
      </c>
      <c r="D16" s="22">
        <v>28.691806</v>
      </c>
      <c r="E16" s="22">
        <v>-81.320216000000002</v>
      </c>
      <c r="F16" s="22" t="s">
        <v>720</v>
      </c>
      <c r="G16" s="22" t="s">
        <v>508</v>
      </c>
      <c r="H16" s="22" t="s">
        <v>544</v>
      </c>
      <c r="I16" s="79">
        <v>40603</v>
      </c>
      <c r="J16" s="79">
        <v>41000</v>
      </c>
      <c r="K16" s="23" t="s">
        <v>535</v>
      </c>
      <c r="L16" s="23" t="s">
        <v>534</v>
      </c>
      <c r="M16" s="64">
        <v>3.3</v>
      </c>
      <c r="N16" s="61">
        <v>25</v>
      </c>
      <c r="O16" s="22" t="s">
        <v>545</v>
      </c>
      <c r="P16" s="61">
        <v>3.0000000000000001E-3</v>
      </c>
      <c r="Q16" s="61" t="s">
        <v>354</v>
      </c>
      <c r="R16" s="61" t="s">
        <v>35</v>
      </c>
      <c r="S16" s="61" t="s">
        <v>38</v>
      </c>
      <c r="T16" s="61"/>
    </row>
    <row r="17" spans="1:20" s="108" customFormat="1" ht="76.5">
      <c r="A17" s="22" t="s">
        <v>585</v>
      </c>
      <c r="B17" s="61" t="s">
        <v>520</v>
      </c>
      <c r="C17" s="22" t="s">
        <v>499</v>
      </c>
      <c r="D17" s="22">
        <v>28.667867000000001</v>
      </c>
      <c r="E17" s="22">
        <v>-81.331142</v>
      </c>
      <c r="F17" s="22" t="s">
        <v>721</v>
      </c>
      <c r="G17" s="22" t="s">
        <v>508</v>
      </c>
      <c r="H17" s="22" t="s">
        <v>546</v>
      </c>
      <c r="I17" s="79">
        <v>40603</v>
      </c>
      <c r="J17" s="79">
        <v>41000</v>
      </c>
      <c r="K17" s="23" t="s">
        <v>535</v>
      </c>
      <c r="L17" s="23" t="s">
        <v>534</v>
      </c>
      <c r="M17" s="64">
        <v>5.5</v>
      </c>
      <c r="N17" s="61">
        <v>25</v>
      </c>
      <c r="O17" s="22" t="s">
        <v>547</v>
      </c>
      <c r="P17" s="61">
        <v>3.0000000000000001E-3</v>
      </c>
      <c r="Q17" s="61" t="s">
        <v>354</v>
      </c>
      <c r="R17" s="61" t="s">
        <v>35</v>
      </c>
      <c r="S17" s="61" t="s">
        <v>38</v>
      </c>
      <c r="T17" s="61"/>
    </row>
    <row r="18" spans="1:20" s="108" customFormat="1" ht="76.5">
      <c r="A18" s="22" t="s">
        <v>586</v>
      </c>
      <c r="B18" s="61" t="s">
        <v>520</v>
      </c>
      <c r="C18" s="22" t="s">
        <v>499</v>
      </c>
      <c r="D18" s="22">
        <v>28.662208</v>
      </c>
      <c r="E18" s="22">
        <v>-81.326756000000003</v>
      </c>
      <c r="F18" s="22" t="s">
        <v>722</v>
      </c>
      <c r="G18" s="22" t="s">
        <v>508</v>
      </c>
      <c r="H18" s="22" t="s">
        <v>548</v>
      </c>
      <c r="I18" s="79">
        <v>40603</v>
      </c>
      <c r="J18" s="79">
        <v>41000</v>
      </c>
      <c r="K18" s="23" t="s">
        <v>541</v>
      </c>
      <c r="L18" s="23" t="s">
        <v>534</v>
      </c>
      <c r="M18" s="64">
        <v>1.3</v>
      </c>
      <c r="N18" s="61">
        <v>25</v>
      </c>
      <c r="O18" s="22" t="s">
        <v>542</v>
      </c>
      <c r="P18" s="61">
        <v>3.0000000000000001E-3</v>
      </c>
      <c r="Q18" s="61" t="s">
        <v>354</v>
      </c>
      <c r="R18" s="61" t="s">
        <v>35</v>
      </c>
      <c r="S18" s="61" t="s">
        <v>38</v>
      </c>
      <c r="T18" s="61"/>
    </row>
    <row r="19" spans="1:20" s="108" customFormat="1" ht="76.5">
      <c r="A19" s="22" t="s">
        <v>587</v>
      </c>
      <c r="B19" s="61" t="s">
        <v>536</v>
      </c>
      <c r="C19" s="22" t="s">
        <v>499</v>
      </c>
      <c r="D19" s="22">
        <v>28.657475000000002</v>
      </c>
      <c r="E19" s="22">
        <v>-81.326379000000003</v>
      </c>
      <c r="F19" s="22" t="s">
        <v>821</v>
      </c>
      <c r="G19" s="22" t="s">
        <v>508</v>
      </c>
      <c r="H19" s="22" t="s">
        <v>549</v>
      </c>
      <c r="I19" s="79">
        <v>40969</v>
      </c>
      <c r="J19" s="79">
        <v>41365</v>
      </c>
      <c r="K19" s="23" t="s">
        <v>212</v>
      </c>
      <c r="L19" s="23" t="s">
        <v>534</v>
      </c>
      <c r="M19" s="64">
        <v>3.3</v>
      </c>
      <c r="N19" s="61">
        <v>25</v>
      </c>
      <c r="O19" s="22" t="s">
        <v>550</v>
      </c>
      <c r="P19" s="61">
        <v>3.0000000000000001E-3</v>
      </c>
      <c r="Q19" s="61" t="s">
        <v>354</v>
      </c>
      <c r="R19" s="61" t="s">
        <v>35</v>
      </c>
      <c r="S19" s="61" t="s">
        <v>38</v>
      </c>
      <c r="T19" s="61"/>
    </row>
    <row r="20" spans="1:20" s="108" customFormat="1" ht="76.5">
      <c r="A20" s="22" t="s">
        <v>588</v>
      </c>
      <c r="B20" s="61" t="s">
        <v>551</v>
      </c>
      <c r="C20" s="22" t="s">
        <v>499</v>
      </c>
      <c r="D20" s="22">
        <v>28.685766000000001</v>
      </c>
      <c r="E20" s="22">
        <v>-81.319424999999995</v>
      </c>
      <c r="F20" s="22" t="s">
        <v>723</v>
      </c>
      <c r="G20" s="22" t="s">
        <v>508</v>
      </c>
      <c r="H20" s="22" t="s">
        <v>552</v>
      </c>
      <c r="I20" s="79">
        <v>41334</v>
      </c>
      <c r="J20" s="79">
        <v>41730</v>
      </c>
      <c r="K20" s="23" t="s">
        <v>541</v>
      </c>
      <c r="L20" s="23" t="s">
        <v>534</v>
      </c>
      <c r="M20" s="64">
        <v>1.2</v>
      </c>
      <c r="N20" s="61">
        <v>25</v>
      </c>
      <c r="O20" s="22" t="s">
        <v>553</v>
      </c>
      <c r="P20" s="61">
        <v>3.0000000000000001E-3</v>
      </c>
      <c r="Q20" s="61" t="s">
        <v>354</v>
      </c>
      <c r="R20" s="61" t="s">
        <v>35</v>
      </c>
      <c r="S20" s="61" t="s">
        <v>38</v>
      </c>
      <c r="T20" s="61"/>
    </row>
    <row r="21" spans="1:20" s="108" customFormat="1" ht="38.25">
      <c r="A21" s="22" t="s">
        <v>589</v>
      </c>
      <c r="B21" s="61" t="s">
        <v>354</v>
      </c>
      <c r="C21" s="22" t="s">
        <v>499</v>
      </c>
      <c r="D21" s="22">
        <v>28.667954999999999</v>
      </c>
      <c r="E21" s="22">
        <v>-81.313801999999995</v>
      </c>
      <c r="F21" s="22" t="s">
        <v>554</v>
      </c>
      <c r="G21" s="22" t="s">
        <v>508</v>
      </c>
      <c r="H21" s="22" t="s">
        <v>555</v>
      </c>
      <c r="I21" s="79">
        <v>41334</v>
      </c>
      <c r="J21" s="79">
        <v>41730</v>
      </c>
      <c r="K21" s="23" t="s">
        <v>556</v>
      </c>
      <c r="L21" s="23" t="s">
        <v>498</v>
      </c>
      <c r="M21" s="64">
        <v>4.5999999999999996</v>
      </c>
      <c r="N21" s="22">
        <v>60</v>
      </c>
      <c r="O21" s="22" t="s">
        <v>557</v>
      </c>
      <c r="P21" s="23" t="s">
        <v>354</v>
      </c>
      <c r="Q21" s="61" t="s">
        <v>354</v>
      </c>
      <c r="R21" s="96" t="s">
        <v>756</v>
      </c>
      <c r="S21" s="61" t="s">
        <v>38</v>
      </c>
      <c r="T21" s="61"/>
    </row>
    <row r="22" spans="1:20" s="108" customFormat="1" ht="204">
      <c r="A22" s="22" t="s">
        <v>590</v>
      </c>
      <c r="B22" s="61" t="s">
        <v>354</v>
      </c>
      <c r="C22" s="22" t="s">
        <v>499</v>
      </c>
      <c r="D22" s="22">
        <v>28.660809</v>
      </c>
      <c r="E22" s="22">
        <v>-81.329600999999997</v>
      </c>
      <c r="F22" s="22" t="s">
        <v>558</v>
      </c>
      <c r="G22" s="22" t="s">
        <v>508</v>
      </c>
      <c r="H22" s="22" t="s">
        <v>559</v>
      </c>
      <c r="I22" s="79">
        <v>41334</v>
      </c>
      <c r="J22" s="79">
        <v>41730</v>
      </c>
      <c r="K22" s="23" t="s">
        <v>560</v>
      </c>
      <c r="L22" s="23" t="s">
        <v>498</v>
      </c>
      <c r="M22" s="64">
        <v>16.5</v>
      </c>
      <c r="N22" s="22">
        <v>90</v>
      </c>
      <c r="O22" s="22" t="s">
        <v>561</v>
      </c>
      <c r="P22" s="23" t="s">
        <v>354</v>
      </c>
      <c r="Q22" s="61" t="s">
        <v>354</v>
      </c>
      <c r="R22" s="61" t="s">
        <v>45</v>
      </c>
      <c r="S22" s="61" t="s">
        <v>38</v>
      </c>
      <c r="T22" s="61"/>
    </row>
    <row r="23" spans="1:20" s="108" customFormat="1" ht="51">
      <c r="A23" s="22" t="s">
        <v>591</v>
      </c>
      <c r="B23" s="61" t="s">
        <v>520</v>
      </c>
      <c r="C23" s="22" t="s">
        <v>499</v>
      </c>
      <c r="D23" s="22">
        <v>28.672643999999998</v>
      </c>
      <c r="E23" s="22">
        <v>-81.326352999999997</v>
      </c>
      <c r="F23" s="22" t="s">
        <v>562</v>
      </c>
      <c r="G23" s="22" t="s">
        <v>508</v>
      </c>
      <c r="H23" s="22" t="s">
        <v>563</v>
      </c>
      <c r="I23" s="79">
        <v>41609</v>
      </c>
      <c r="J23" s="79">
        <v>41791</v>
      </c>
      <c r="K23" s="23" t="s">
        <v>564</v>
      </c>
      <c r="L23" s="23" t="s">
        <v>498</v>
      </c>
      <c r="M23" s="64">
        <v>0.1</v>
      </c>
      <c r="N23" s="61">
        <v>5</v>
      </c>
      <c r="O23" s="22" t="s">
        <v>517</v>
      </c>
      <c r="P23" s="61">
        <v>2</v>
      </c>
      <c r="Q23" s="61" t="s">
        <v>354</v>
      </c>
      <c r="R23" s="61" t="s">
        <v>39</v>
      </c>
      <c r="S23" s="61" t="s">
        <v>38</v>
      </c>
      <c r="T23" s="61"/>
    </row>
    <row r="24" spans="1:20" s="108" customFormat="1" ht="63.75">
      <c r="A24" s="22" t="s">
        <v>592</v>
      </c>
      <c r="B24" s="61" t="s">
        <v>523</v>
      </c>
      <c r="C24" s="22" t="s">
        <v>499</v>
      </c>
      <c r="D24" s="22">
        <v>28.674530000000001</v>
      </c>
      <c r="E24" s="22">
        <v>-81.330175999999994</v>
      </c>
      <c r="F24" s="22" t="s">
        <v>724</v>
      </c>
      <c r="G24" s="22" t="s">
        <v>508</v>
      </c>
      <c r="H24" s="22" t="s">
        <v>565</v>
      </c>
      <c r="I24" s="79">
        <v>41699</v>
      </c>
      <c r="J24" s="79">
        <v>41974</v>
      </c>
      <c r="K24" s="23" t="s">
        <v>535</v>
      </c>
      <c r="L24" s="23" t="s">
        <v>532</v>
      </c>
      <c r="M24" s="64">
        <v>0.7</v>
      </c>
      <c r="N24" s="61">
        <v>25</v>
      </c>
      <c r="O24" s="22" t="s">
        <v>553</v>
      </c>
      <c r="P24" s="61">
        <v>3.0000000000000001E-3</v>
      </c>
      <c r="Q24" s="61" t="s">
        <v>354</v>
      </c>
      <c r="R24" s="61" t="s">
        <v>35</v>
      </c>
      <c r="S24" s="61" t="s">
        <v>38</v>
      </c>
      <c r="T24" s="61"/>
    </row>
    <row r="25" spans="1:20" s="108" customFormat="1" ht="63.75">
      <c r="A25" s="22" t="s">
        <v>593</v>
      </c>
      <c r="B25" s="61" t="s">
        <v>520</v>
      </c>
      <c r="C25" s="22" t="s">
        <v>499</v>
      </c>
      <c r="D25" s="22">
        <v>28.671026999999999</v>
      </c>
      <c r="E25" s="22">
        <v>-81.330561000000003</v>
      </c>
      <c r="F25" s="22" t="s">
        <v>725</v>
      </c>
      <c r="G25" s="22" t="s">
        <v>508</v>
      </c>
      <c r="H25" s="22" t="s">
        <v>566</v>
      </c>
      <c r="I25" s="79">
        <v>41699</v>
      </c>
      <c r="J25" s="79">
        <v>41974</v>
      </c>
      <c r="K25" s="23" t="s">
        <v>541</v>
      </c>
      <c r="L25" s="23" t="s">
        <v>532</v>
      </c>
      <c r="M25" s="64">
        <v>1.3</v>
      </c>
      <c r="N25" s="61">
        <v>25</v>
      </c>
      <c r="O25" s="22" t="s">
        <v>539</v>
      </c>
      <c r="P25" s="61">
        <v>3.0000000000000001E-3</v>
      </c>
      <c r="Q25" s="61" t="s">
        <v>354</v>
      </c>
      <c r="R25" s="61" t="s">
        <v>35</v>
      </c>
      <c r="S25" s="61" t="s">
        <v>38</v>
      </c>
      <c r="T25" s="61"/>
    </row>
    <row r="26" spans="1:20" s="108" customFormat="1" ht="63.75">
      <c r="A26" s="22" t="s">
        <v>594</v>
      </c>
      <c r="B26" s="61" t="s">
        <v>520</v>
      </c>
      <c r="C26" s="22" t="s">
        <v>499</v>
      </c>
      <c r="D26" s="22">
        <v>28.666536000000001</v>
      </c>
      <c r="E26" s="22">
        <v>81.327246000000002</v>
      </c>
      <c r="F26" s="22" t="s">
        <v>567</v>
      </c>
      <c r="G26" s="22" t="s">
        <v>508</v>
      </c>
      <c r="H26" s="22" t="s">
        <v>566</v>
      </c>
      <c r="I26" s="79">
        <v>41699</v>
      </c>
      <c r="J26" s="79">
        <v>41974</v>
      </c>
      <c r="K26" s="23" t="s">
        <v>568</v>
      </c>
      <c r="L26" s="23" t="s">
        <v>532</v>
      </c>
      <c r="M26" s="64">
        <v>0.2</v>
      </c>
      <c r="N26" s="61">
        <v>5</v>
      </c>
      <c r="O26" s="22" t="s">
        <v>569</v>
      </c>
      <c r="P26" s="61">
        <v>3.0000000000000001E-3</v>
      </c>
      <c r="Q26" s="61" t="s">
        <v>354</v>
      </c>
      <c r="R26" s="61" t="s">
        <v>39</v>
      </c>
      <c r="S26" s="61" t="s">
        <v>63</v>
      </c>
      <c r="T26" s="61"/>
    </row>
    <row r="27" spans="1:20" s="108" customFormat="1" ht="63.75">
      <c r="A27" s="22" t="s">
        <v>595</v>
      </c>
      <c r="B27" s="61" t="s">
        <v>520</v>
      </c>
      <c r="C27" s="22" t="s">
        <v>499</v>
      </c>
      <c r="D27" s="22">
        <v>28.665604999999999</v>
      </c>
      <c r="E27" s="22">
        <v>81.329397</v>
      </c>
      <c r="F27" s="22" t="s">
        <v>726</v>
      </c>
      <c r="G27" s="22" t="s">
        <v>508</v>
      </c>
      <c r="H27" s="22" t="s">
        <v>566</v>
      </c>
      <c r="I27" s="79">
        <v>41699</v>
      </c>
      <c r="J27" s="79">
        <v>41974</v>
      </c>
      <c r="K27" s="23" t="s">
        <v>541</v>
      </c>
      <c r="L27" s="23" t="s">
        <v>532</v>
      </c>
      <c r="M27" s="64">
        <v>0.8</v>
      </c>
      <c r="N27" s="61">
        <v>25</v>
      </c>
      <c r="O27" s="22" t="s">
        <v>542</v>
      </c>
      <c r="P27" s="61">
        <v>3.0000000000000001E-3</v>
      </c>
      <c r="Q27" s="61" t="s">
        <v>354</v>
      </c>
      <c r="R27" s="61" t="s">
        <v>35</v>
      </c>
      <c r="S27" s="61" t="s">
        <v>63</v>
      </c>
      <c r="T27" s="61"/>
    </row>
    <row r="28" spans="1:20" s="108" customFormat="1" ht="51">
      <c r="A28" s="22" t="s">
        <v>596</v>
      </c>
      <c r="B28" s="63" t="s">
        <v>354</v>
      </c>
      <c r="C28" s="63" t="s">
        <v>766</v>
      </c>
      <c r="D28" s="63"/>
      <c r="E28" s="63"/>
      <c r="F28" s="63" t="s">
        <v>135</v>
      </c>
      <c r="G28" s="22" t="s">
        <v>508</v>
      </c>
      <c r="H28" s="63" t="s">
        <v>767</v>
      </c>
      <c r="I28" s="63"/>
      <c r="J28" s="63" t="s">
        <v>13</v>
      </c>
      <c r="K28" s="63"/>
      <c r="L28" s="63"/>
      <c r="M28" s="130">
        <v>10.199999999999999</v>
      </c>
      <c r="N28" s="63">
        <v>5</v>
      </c>
      <c r="O28" s="63" t="s">
        <v>768</v>
      </c>
      <c r="P28" s="63"/>
      <c r="Q28" s="63"/>
      <c r="R28" s="63"/>
      <c r="S28" s="63" t="s">
        <v>13</v>
      </c>
      <c r="T28" s="63"/>
    </row>
    <row r="29" spans="1:20" s="108" customFormat="1" ht="38.25">
      <c r="A29" s="22" t="s">
        <v>597</v>
      </c>
      <c r="B29" s="63" t="s">
        <v>354</v>
      </c>
      <c r="C29" s="63" t="s">
        <v>766</v>
      </c>
      <c r="D29" s="63"/>
      <c r="E29" s="63"/>
      <c r="F29" s="63" t="s">
        <v>754</v>
      </c>
      <c r="G29" s="22" t="s">
        <v>508</v>
      </c>
      <c r="H29" s="63" t="s">
        <v>822</v>
      </c>
      <c r="I29" s="63"/>
      <c r="J29" s="63" t="s">
        <v>13</v>
      </c>
      <c r="K29" s="63"/>
      <c r="L29" s="63"/>
      <c r="M29" s="130">
        <v>85.6</v>
      </c>
      <c r="N29" s="63">
        <v>5.5</v>
      </c>
      <c r="O29" s="63" t="s">
        <v>769</v>
      </c>
      <c r="P29" s="63"/>
      <c r="Q29" s="63"/>
      <c r="R29" s="63"/>
      <c r="S29" s="63" t="s">
        <v>13</v>
      </c>
      <c r="T29" s="63"/>
    </row>
    <row r="30" spans="1:20" s="108" customFormat="1" ht="25.5">
      <c r="A30" s="22" t="s">
        <v>805</v>
      </c>
      <c r="B30" s="63"/>
      <c r="C30" s="63"/>
      <c r="D30" s="63"/>
      <c r="E30" s="63"/>
      <c r="F30" s="63" t="s">
        <v>806</v>
      </c>
      <c r="G30" s="22" t="s">
        <v>508</v>
      </c>
      <c r="H30" s="63" t="s">
        <v>807</v>
      </c>
      <c r="I30" s="63"/>
      <c r="J30" s="63"/>
      <c r="K30" s="63"/>
      <c r="L30" s="63"/>
      <c r="M30" s="130">
        <v>283.3</v>
      </c>
      <c r="N30" s="63" t="s">
        <v>747</v>
      </c>
      <c r="O30" s="63"/>
      <c r="P30" s="63"/>
      <c r="Q30" s="63"/>
      <c r="R30" s="63"/>
      <c r="S30" s="63" t="s">
        <v>749</v>
      </c>
      <c r="T30" s="63"/>
    </row>
    <row r="31" spans="1:20">
      <c r="M31" s="85">
        <f>SUM(M2:M30)</f>
        <v>429.4</v>
      </c>
    </row>
  </sheetData>
  <mergeCells count="1">
    <mergeCell ref="D1:E1"/>
  </mergeCells>
  <dataValidations count="7">
    <dataValidation type="list" allowBlank="1" showInputMessage="1" showErrorMessage="1" sqref="S25:S27">
      <formula1>$E$62:$E$66</formula1>
    </dataValidation>
    <dataValidation type="list" allowBlank="1" showInputMessage="1" showErrorMessage="1" sqref="S24">
      <formula1>$E$63:$E$67</formula1>
    </dataValidation>
    <dataValidation type="list" allowBlank="1" showInputMessage="1" showErrorMessage="1" sqref="S2:S6">
      <formula1>$E$12:$E$13</formula1>
    </dataValidation>
    <dataValidation type="list" allowBlank="1" showInputMessage="1" showErrorMessage="1" sqref="S7:S23">
      <formula1>$E$60:$E$64</formula1>
    </dataValidation>
    <dataValidation type="list" allowBlank="1" showInputMessage="1" showErrorMessage="1" sqref="R25:R27">
      <formula1>$B$62:$B$77</formula1>
    </dataValidation>
    <dataValidation type="list" allowBlank="1" showInputMessage="1" showErrorMessage="1" sqref="R24">
      <formula1>$B$63:$B$78</formula1>
    </dataValidation>
    <dataValidation type="list" allowBlank="1" showInputMessage="1" showErrorMessage="1" sqref="R2:R20 R22:R23">
      <formula1>$B$60:$B$75</formula1>
    </dataValidation>
  </dataValidations>
  <pageMargins left="0.45" right="0.45" top="0.75" bottom="0.75" header="0.3" footer="0.3"/>
  <pageSetup scale="44" orientation="landscape" r:id="rId1"/>
  <headerFooter>
    <oddHeader>&amp;C&amp;"Arial,Bold"&amp;14Casselberry</oddHeader>
    <oddFooter>&amp;CPage &amp;P of &amp;N</oddFooter>
  </headerFooter>
</worksheet>
</file>

<file path=xl/worksheets/sheet3.xml><?xml version="1.0" encoding="utf-8"?>
<worksheet xmlns="http://schemas.openxmlformats.org/spreadsheetml/2006/main" xmlns:r="http://schemas.openxmlformats.org/officeDocument/2006/relationships">
  <dimension ref="A1:N4"/>
  <sheetViews>
    <sheetView zoomScaleNormal="100" workbookViewId="0">
      <selection activeCell="E5" sqref="E5"/>
    </sheetView>
  </sheetViews>
  <sheetFormatPr defaultRowHeight="15"/>
  <cols>
    <col min="2" max="2" width="15.28515625" customWidth="1"/>
    <col min="4" max="4" width="15.85546875" customWidth="1"/>
    <col min="5" max="5" width="23.140625" customWidth="1"/>
    <col min="9" max="9" width="12.28515625" customWidth="1"/>
    <col min="10" max="13" width="11.28515625" customWidth="1"/>
    <col min="14" max="14" width="9.85546875" customWidth="1"/>
  </cols>
  <sheetData>
    <row r="1" spans="1:14" ht="51.75">
      <c r="A1" s="144" t="s">
        <v>47</v>
      </c>
      <c r="B1" s="144" t="s">
        <v>2</v>
      </c>
      <c r="C1" s="48" t="s">
        <v>493</v>
      </c>
      <c r="D1" s="144" t="s">
        <v>5</v>
      </c>
      <c r="E1" s="49" t="s">
        <v>167</v>
      </c>
      <c r="F1" s="49" t="s">
        <v>50</v>
      </c>
      <c r="G1" s="144" t="s">
        <v>6</v>
      </c>
      <c r="H1" s="144" t="s">
        <v>8</v>
      </c>
      <c r="I1" s="84" t="s">
        <v>388</v>
      </c>
      <c r="J1" s="48" t="s">
        <v>729</v>
      </c>
      <c r="K1" s="144" t="s">
        <v>26</v>
      </c>
      <c r="L1" s="144" t="s">
        <v>27</v>
      </c>
      <c r="M1" s="144" t="s">
        <v>51</v>
      </c>
      <c r="N1" s="144" t="s">
        <v>46</v>
      </c>
    </row>
    <row r="2" spans="1:14" ht="26.25">
      <c r="A2" s="22" t="s">
        <v>796</v>
      </c>
      <c r="B2" s="22" t="s">
        <v>135</v>
      </c>
      <c r="C2" s="22" t="s">
        <v>798</v>
      </c>
      <c r="D2" s="22" t="s">
        <v>772</v>
      </c>
      <c r="E2" s="22"/>
      <c r="F2" s="22" t="s">
        <v>13</v>
      </c>
      <c r="G2" s="24"/>
      <c r="H2" s="22"/>
      <c r="I2" s="64">
        <v>0.3</v>
      </c>
      <c r="J2" s="93">
        <v>3</v>
      </c>
      <c r="K2" s="93"/>
      <c r="L2" s="93"/>
      <c r="M2" s="93"/>
      <c r="N2" s="93" t="s">
        <v>13</v>
      </c>
    </row>
    <row r="3" spans="1:14" ht="26.25">
      <c r="A3" s="22" t="s">
        <v>797</v>
      </c>
      <c r="B3" s="141" t="s">
        <v>806</v>
      </c>
      <c r="C3" s="154"/>
      <c r="D3" s="176" t="s">
        <v>798</v>
      </c>
      <c r="E3" s="141" t="s">
        <v>807</v>
      </c>
      <c r="F3" s="22"/>
      <c r="G3" s="24"/>
      <c r="H3" s="22"/>
      <c r="I3" s="64">
        <v>9.6</v>
      </c>
      <c r="J3" s="93" t="s">
        <v>747</v>
      </c>
      <c r="K3" s="93"/>
      <c r="L3" s="93"/>
      <c r="M3" s="93"/>
      <c r="N3" s="93" t="s">
        <v>749</v>
      </c>
    </row>
    <row r="4" spans="1:14">
      <c r="I4" s="179">
        <f>SUM(I2:I3)</f>
        <v>9.9</v>
      </c>
    </row>
  </sheetData>
  <pageMargins left="0.7" right="0.7" top="0.75" bottom="0.75" header="0.3" footer="0.3"/>
  <pageSetup scale="80" orientation="landscape" horizontalDpi="4294967293" verticalDpi="0" r:id="rId1"/>
  <headerFooter>
    <oddHeader>&amp;C&amp;"Arial,Bold"Eatonville</oddHeader>
    <oddFooter>&amp;C&amp;"Arial,Regular"&amp;10Page &amp;P of &amp;N</oddFooter>
  </headerFooter>
</worksheet>
</file>

<file path=xl/worksheets/sheet4.xml><?xml version="1.0" encoding="utf-8"?>
<worksheet xmlns="http://schemas.openxmlformats.org/spreadsheetml/2006/main" xmlns:r="http://schemas.openxmlformats.org/officeDocument/2006/relationships">
  <dimension ref="A1:P13"/>
  <sheetViews>
    <sheetView zoomScaleNormal="100" workbookViewId="0">
      <selection activeCell="L13" sqref="L13"/>
    </sheetView>
  </sheetViews>
  <sheetFormatPr defaultRowHeight="12.75"/>
  <cols>
    <col min="1" max="1" width="9.140625" style="6"/>
    <col min="2" max="2" width="19.42578125" style="6" customWidth="1"/>
    <col min="3" max="3" width="13.85546875" style="6" bestFit="1" customWidth="1"/>
    <col min="4" max="4" width="9.140625" style="6"/>
    <col min="5" max="5" width="22.7109375" style="6" customWidth="1"/>
    <col min="6" max="9" width="9.140625" style="6"/>
    <col min="10" max="10" width="10.42578125" style="6" customWidth="1"/>
    <col min="11" max="11" width="11.7109375" style="6" customWidth="1"/>
    <col min="12" max="13" width="9.140625" style="6"/>
    <col min="14" max="14" width="10.85546875" style="6" customWidth="1"/>
    <col min="15" max="15" width="9.140625" style="6"/>
    <col min="16" max="16" width="11.42578125" style="6" bestFit="1" customWidth="1"/>
    <col min="17" max="16384" width="9.140625" style="6"/>
  </cols>
  <sheetData>
    <row r="1" spans="1:16" s="80" customFormat="1" ht="51">
      <c r="A1" s="82" t="s">
        <v>47</v>
      </c>
      <c r="B1" s="82" t="s">
        <v>2</v>
      </c>
      <c r="C1" s="82" t="s">
        <v>600</v>
      </c>
      <c r="D1" s="48" t="s">
        <v>493</v>
      </c>
      <c r="E1" s="82" t="s">
        <v>5</v>
      </c>
      <c r="F1" s="49" t="s">
        <v>167</v>
      </c>
      <c r="G1" s="49" t="s">
        <v>50</v>
      </c>
      <c r="H1" s="82" t="s">
        <v>6</v>
      </c>
      <c r="I1" s="82" t="s">
        <v>8</v>
      </c>
      <c r="J1" s="84" t="s">
        <v>388</v>
      </c>
      <c r="K1" s="48" t="s">
        <v>729</v>
      </c>
      <c r="L1" s="82" t="s">
        <v>25</v>
      </c>
      <c r="M1" s="82" t="s">
        <v>26</v>
      </c>
      <c r="N1" s="82" t="s">
        <v>27</v>
      </c>
      <c r="O1" s="82" t="s">
        <v>51</v>
      </c>
      <c r="P1" s="82" t="s">
        <v>46</v>
      </c>
    </row>
    <row r="2" spans="1:16" ht="25.5">
      <c r="A2" s="77" t="s">
        <v>628</v>
      </c>
      <c r="B2" s="86" t="s">
        <v>631</v>
      </c>
      <c r="C2" s="83"/>
      <c r="D2" s="77" t="s">
        <v>634</v>
      </c>
      <c r="E2" s="86" t="s">
        <v>635</v>
      </c>
      <c r="F2" s="77">
        <v>2006</v>
      </c>
      <c r="G2" s="77">
        <v>2007</v>
      </c>
      <c r="H2" s="77"/>
      <c r="I2" s="77"/>
      <c r="J2" s="87">
        <v>4</v>
      </c>
      <c r="K2" s="77">
        <v>20</v>
      </c>
      <c r="L2" s="77"/>
      <c r="M2" s="77"/>
      <c r="N2" s="77"/>
      <c r="O2" s="77"/>
      <c r="P2" s="77" t="s">
        <v>749</v>
      </c>
    </row>
    <row r="3" spans="1:16" ht="25.5">
      <c r="A3" s="77" t="s">
        <v>629</v>
      </c>
      <c r="B3" s="86" t="s">
        <v>632</v>
      </c>
      <c r="C3" s="83"/>
      <c r="D3" s="77" t="s">
        <v>634</v>
      </c>
      <c r="E3" s="86" t="s">
        <v>636</v>
      </c>
      <c r="F3" s="77"/>
      <c r="G3" s="77"/>
      <c r="H3" s="77"/>
      <c r="I3" s="77"/>
      <c r="J3" s="87">
        <v>24.6</v>
      </c>
      <c r="K3" s="77">
        <v>64.5</v>
      </c>
      <c r="L3" s="77"/>
      <c r="M3" s="77"/>
      <c r="N3" s="77"/>
      <c r="O3" s="77"/>
      <c r="P3" s="77" t="s">
        <v>814</v>
      </c>
    </row>
    <row r="4" spans="1:16" ht="38.25">
      <c r="A4" s="77" t="s">
        <v>630</v>
      </c>
      <c r="B4" s="86" t="s">
        <v>633</v>
      </c>
      <c r="C4" s="83" t="s">
        <v>638</v>
      </c>
      <c r="D4" s="77" t="s">
        <v>634</v>
      </c>
      <c r="E4" s="86" t="s">
        <v>637</v>
      </c>
      <c r="F4" s="77"/>
      <c r="G4" s="77"/>
      <c r="H4" s="77"/>
      <c r="I4" s="77"/>
      <c r="J4" s="87">
        <v>4.2</v>
      </c>
      <c r="K4" s="77">
        <v>84</v>
      </c>
      <c r="L4" s="77"/>
      <c r="M4" s="77"/>
      <c r="N4" s="77"/>
      <c r="O4" s="77"/>
      <c r="P4" s="77" t="s">
        <v>814</v>
      </c>
    </row>
    <row r="5" spans="1:16">
      <c r="A5" s="77" t="s">
        <v>770</v>
      </c>
      <c r="B5" s="86" t="s">
        <v>849</v>
      </c>
      <c r="C5" s="153"/>
      <c r="D5" s="77" t="s">
        <v>634</v>
      </c>
      <c r="E5" s="86" t="s">
        <v>848</v>
      </c>
      <c r="F5" s="77"/>
      <c r="G5" s="77"/>
      <c r="H5" s="77"/>
      <c r="I5" s="77"/>
      <c r="J5" s="87">
        <v>5.4</v>
      </c>
      <c r="K5" s="77"/>
      <c r="L5" s="77"/>
      <c r="M5" s="77"/>
      <c r="N5" s="77"/>
      <c r="O5" s="77"/>
      <c r="P5" s="77" t="s">
        <v>816</v>
      </c>
    </row>
    <row r="6" spans="1:16">
      <c r="A6" s="77" t="s">
        <v>771</v>
      </c>
      <c r="B6" s="77" t="s">
        <v>135</v>
      </c>
      <c r="C6" s="77"/>
      <c r="D6" s="77" t="s">
        <v>634</v>
      </c>
      <c r="E6" s="143" t="s">
        <v>772</v>
      </c>
      <c r="F6" s="77"/>
      <c r="G6" s="77" t="s">
        <v>13</v>
      </c>
      <c r="H6" s="77"/>
      <c r="I6" s="77"/>
      <c r="J6" s="59">
        <v>90.3</v>
      </c>
      <c r="K6" s="77">
        <v>3</v>
      </c>
      <c r="L6" s="77"/>
      <c r="M6" s="77"/>
      <c r="N6" s="77"/>
      <c r="O6" s="77"/>
      <c r="P6" s="77" t="s">
        <v>13</v>
      </c>
    </row>
    <row r="7" spans="1:16" ht="38.25">
      <c r="A7" s="77" t="s">
        <v>808</v>
      </c>
      <c r="B7" s="77" t="s">
        <v>754</v>
      </c>
      <c r="C7" s="77"/>
      <c r="D7" s="77" t="s">
        <v>634</v>
      </c>
      <c r="E7" s="143" t="s">
        <v>773</v>
      </c>
      <c r="F7" s="77"/>
      <c r="G7" s="77" t="s">
        <v>13</v>
      </c>
      <c r="H7" s="77"/>
      <c r="I7" s="77"/>
      <c r="J7" s="111">
        <v>6.5</v>
      </c>
      <c r="K7" s="77">
        <v>1</v>
      </c>
      <c r="L7" s="77"/>
      <c r="M7" s="77"/>
      <c r="N7" s="77"/>
      <c r="O7" s="77"/>
      <c r="P7" s="77" t="s">
        <v>13</v>
      </c>
    </row>
    <row r="8" spans="1:16" s="155" customFormat="1" ht="25.5">
      <c r="A8" s="77" t="s">
        <v>815</v>
      </c>
      <c r="B8" s="141" t="s">
        <v>806</v>
      </c>
      <c r="C8" s="154"/>
      <c r="D8" s="112" t="s">
        <v>634</v>
      </c>
      <c r="E8" s="141" t="s">
        <v>807</v>
      </c>
      <c r="F8" s="154"/>
      <c r="G8" s="154"/>
      <c r="H8" s="154"/>
      <c r="I8" s="154"/>
      <c r="J8" s="147">
        <v>182</v>
      </c>
      <c r="K8" s="156" t="s">
        <v>747</v>
      </c>
      <c r="L8" s="154"/>
      <c r="M8" s="154"/>
      <c r="N8" s="154"/>
      <c r="O8" s="154"/>
      <c r="P8" s="154" t="s">
        <v>749</v>
      </c>
    </row>
    <row r="9" spans="1:16">
      <c r="J9" s="88">
        <f>SUM(J2:J8)</f>
        <v>317</v>
      </c>
    </row>
    <row r="12" spans="1:16">
      <c r="L12" s="88"/>
    </row>
    <row r="13" spans="1:16">
      <c r="L13" s="88"/>
    </row>
  </sheetData>
  <pageMargins left="0.7" right="0.7" top="0.75" bottom="0.75" header="0.3" footer="0.3"/>
  <pageSetup scale="68" orientation="landscape" r:id="rId1"/>
  <headerFooter>
    <oddHeader>&amp;C&amp;"Arial,Bold"&amp;14FDOT</oddHeader>
    <oddFooter>&amp;CPage &amp;P of &amp;N</oddFooter>
  </headerFooter>
</worksheet>
</file>

<file path=xl/worksheets/sheet5.xml><?xml version="1.0" encoding="utf-8"?>
<worksheet xmlns="http://schemas.openxmlformats.org/spreadsheetml/2006/main" xmlns:r="http://schemas.openxmlformats.org/officeDocument/2006/relationships">
  <dimension ref="A1:V49"/>
  <sheetViews>
    <sheetView zoomScaleNormal="100" workbookViewId="0">
      <pane ySplit="1" topLeftCell="A2" activePane="bottomLeft" state="frozen"/>
      <selection pane="bottomLeft" activeCell="U3" sqref="U3"/>
    </sheetView>
  </sheetViews>
  <sheetFormatPr defaultRowHeight="12.75"/>
  <cols>
    <col min="1" max="1" width="8.85546875" style="10" customWidth="1"/>
    <col min="2" max="2" width="6.7109375" style="10" customWidth="1"/>
    <col min="3" max="3" width="9.140625" style="10"/>
    <col min="4" max="4" width="9.7109375" style="10" bestFit="1" customWidth="1"/>
    <col min="5" max="5" width="12" style="10" customWidth="1"/>
    <col min="6" max="6" width="17.5703125" style="10" customWidth="1"/>
    <col min="7" max="7" width="15.42578125" style="10" bestFit="1" customWidth="1"/>
    <col min="8" max="8" width="10.42578125" style="10" customWidth="1"/>
    <col min="9" max="9" width="21.28515625" style="10" customWidth="1"/>
    <col min="10" max="10" width="9.7109375" style="10" customWidth="1"/>
    <col min="11" max="12" width="10" style="10" customWidth="1"/>
    <col min="13" max="13" width="9.85546875" style="10" customWidth="1"/>
    <col min="14" max="14" width="11" style="10" customWidth="1"/>
    <col min="15" max="15" width="10.7109375" style="10" customWidth="1"/>
    <col min="16" max="16" width="11.42578125" style="10" customWidth="1"/>
    <col min="17" max="17" width="24.7109375" style="10" customWidth="1"/>
    <col min="18" max="18" width="9.140625" style="10"/>
    <col min="19" max="19" width="7.85546875" style="10" customWidth="1"/>
    <col min="20" max="20" width="12.28515625" style="10" customWidth="1"/>
    <col min="21" max="21" width="12.140625" style="10" customWidth="1"/>
    <col min="22" max="16384" width="9.140625" style="10"/>
  </cols>
  <sheetData>
    <row r="1" spans="1:22" ht="51">
      <c r="A1" s="1" t="s">
        <v>47</v>
      </c>
      <c r="B1" s="1" t="s">
        <v>0</v>
      </c>
      <c r="C1" s="1" t="s">
        <v>1</v>
      </c>
      <c r="D1" s="182" t="s">
        <v>48</v>
      </c>
      <c r="E1" s="183"/>
      <c r="F1" s="1" t="s">
        <v>2</v>
      </c>
      <c r="G1" s="101" t="s">
        <v>600</v>
      </c>
      <c r="H1" s="7" t="s">
        <v>3</v>
      </c>
      <c r="I1" s="1" t="s">
        <v>5</v>
      </c>
      <c r="J1" s="8" t="s">
        <v>49</v>
      </c>
      <c r="K1" s="8" t="s">
        <v>50</v>
      </c>
      <c r="L1" s="1" t="s">
        <v>6</v>
      </c>
      <c r="M1" s="1" t="s">
        <v>7</v>
      </c>
      <c r="N1" s="1" t="s">
        <v>8</v>
      </c>
      <c r="O1" s="7" t="s">
        <v>388</v>
      </c>
      <c r="P1" s="7" t="s">
        <v>729</v>
      </c>
      <c r="Q1" s="1" t="s">
        <v>25</v>
      </c>
      <c r="R1" s="1" t="s">
        <v>26</v>
      </c>
      <c r="S1" s="1" t="s">
        <v>27</v>
      </c>
      <c r="T1" s="1" t="s">
        <v>51</v>
      </c>
      <c r="U1" s="1" t="s">
        <v>46</v>
      </c>
      <c r="V1" s="9"/>
    </row>
    <row r="2" spans="1:22" s="110" customFormat="1" ht="76.5">
      <c r="A2" s="99" t="s">
        <v>65</v>
      </c>
      <c r="B2" s="2">
        <v>2986</v>
      </c>
      <c r="C2" s="2" t="s">
        <v>15</v>
      </c>
      <c r="D2" s="2">
        <v>28.73621</v>
      </c>
      <c r="E2" s="2">
        <v>-81.309269999999998</v>
      </c>
      <c r="F2" s="2" t="s">
        <v>19</v>
      </c>
      <c r="G2" s="2"/>
      <c r="H2" s="2" t="s">
        <v>16</v>
      </c>
      <c r="I2" s="2" t="s">
        <v>853</v>
      </c>
      <c r="J2" s="3" t="s">
        <v>20</v>
      </c>
      <c r="K2" s="3" t="s">
        <v>21</v>
      </c>
      <c r="L2" s="3" t="s">
        <v>22</v>
      </c>
      <c r="M2" s="3" t="s">
        <v>23</v>
      </c>
      <c r="N2" s="2" t="s">
        <v>24</v>
      </c>
      <c r="O2" s="107">
        <v>44.5</v>
      </c>
      <c r="P2" s="2" t="s">
        <v>354</v>
      </c>
      <c r="Q2" s="2" t="s">
        <v>31</v>
      </c>
      <c r="R2" s="3" t="s">
        <v>32</v>
      </c>
      <c r="S2" s="3"/>
      <c r="T2" s="2" t="s">
        <v>33</v>
      </c>
      <c r="U2" s="97" t="s">
        <v>749</v>
      </c>
      <c r="V2" s="109"/>
    </row>
    <row r="3" spans="1:22" s="110" customFormat="1" ht="25.5">
      <c r="A3" s="99" t="s">
        <v>66</v>
      </c>
      <c r="B3" s="2"/>
      <c r="C3" s="2"/>
      <c r="D3" s="2"/>
      <c r="E3" s="2"/>
      <c r="F3" s="2" t="s">
        <v>135</v>
      </c>
      <c r="G3" s="2"/>
      <c r="H3" s="2" t="s">
        <v>16</v>
      </c>
      <c r="I3" s="2" t="s">
        <v>774</v>
      </c>
      <c r="J3" s="3"/>
      <c r="K3" s="3" t="s">
        <v>13</v>
      </c>
      <c r="L3" s="3"/>
      <c r="M3" s="3"/>
      <c r="N3" s="2"/>
      <c r="O3" s="102">
        <v>2.7</v>
      </c>
      <c r="P3" s="111">
        <v>2</v>
      </c>
      <c r="Q3" s="111"/>
      <c r="R3" s="111"/>
      <c r="S3" s="111"/>
      <c r="T3" s="111"/>
      <c r="U3" s="111" t="s">
        <v>13</v>
      </c>
    </row>
    <row r="4" spans="1:22" s="110" customFormat="1" ht="51">
      <c r="A4" s="99" t="s">
        <v>67</v>
      </c>
      <c r="B4" s="2"/>
      <c r="C4" s="2"/>
      <c r="D4" s="2"/>
      <c r="E4" s="2"/>
      <c r="F4" s="2" t="s">
        <v>754</v>
      </c>
      <c r="G4" s="2"/>
      <c r="H4" s="2" t="s">
        <v>16</v>
      </c>
      <c r="I4" s="2" t="s">
        <v>779</v>
      </c>
      <c r="J4" s="3"/>
      <c r="K4" s="3" t="s">
        <v>13</v>
      </c>
      <c r="L4" s="3"/>
      <c r="M4" s="3"/>
      <c r="N4" s="2"/>
      <c r="O4" s="2">
        <v>67.599999999999994</v>
      </c>
      <c r="P4" s="111">
        <v>5.5</v>
      </c>
      <c r="Q4" s="111"/>
      <c r="R4" s="111"/>
      <c r="S4" s="111"/>
      <c r="T4" s="111"/>
      <c r="U4" s="111" t="s">
        <v>13</v>
      </c>
    </row>
    <row r="5" spans="1:22" s="110" customFormat="1" ht="38.25">
      <c r="A5" s="99" t="s">
        <v>68</v>
      </c>
      <c r="B5" s="2"/>
      <c r="C5" s="2"/>
      <c r="D5" s="2"/>
      <c r="E5" s="2"/>
      <c r="F5" s="2" t="s">
        <v>806</v>
      </c>
      <c r="G5" s="2"/>
      <c r="H5" s="2" t="s">
        <v>16</v>
      </c>
      <c r="I5" s="63" t="s">
        <v>807</v>
      </c>
      <c r="J5" s="3"/>
      <c r="K5" s="3"/>
      <c r="L5" s="3"/>
      <c r="M5" s="3"/>
      <c r="N5" s="2"/>
      <c r="O5" s="157">
        <v>95.1</v>
      </c>
      <c r="P5" s="111"/>
      <c r="Q5" s="111"/>
      <c r="R5" s="111"/>
      <c r="S5" s="111"/>
      <c r="T5" s="111"/>
      <c r="U5" s="111" t="s">
        <v>749</v>
      </c>
    </row>
    <row r="6" spans="1:22" s="110" customFormat="1" ht="25.5">
      <c r="A6" s="99" t="s">
        <v>843</v>
      </c>
      <c r="B6" s="2"/>
      <c r="C6" s="2"/>
      <c r="D6" s="2"/>
      <c r="E6" s="2"/>
      <c r="F6" s="2" t="s">
        <v>758</v>
      </c>
      <c r="G6" s="2"/>
      <c r="H6" s="2" t="s">
        <v>16</v>
      </c>
      <c r="I6" s="63" t="s">
        <v>844</v>
      </c>
      <c r="J6" s="3" t="s">
        <v>55</v>
      </c>
      <c r="K6" s="3" t="s">
        <v>845</v>
      </c>
      <c r="L6" s="3"/>
      <c r="M6" s="3"/>
      <c r="N6" s="2"/>
      <c r="O6" s="157">
        <v>16.7</v>
      </c>
      <c r="P6" s="111"/>
      <c r="Q6" s="111"/>
      <c r="R6" s="111"/>
      <c r="S6" s="111"/>
      <c r="T6" s="63" t="s">
        <v>847</v>
      </c>
      <c r="U6" s="111" t="s">
        <v>846</v>
      </c>
    </row>
    <row r="7" spans="1:22" s="110" customFormat="1">
      <c r="A7" s="4"/>
      <c r="B7" s="4"/>
      <c r="C7" s="4"/>
      <c r="D7" s="4"/>
      <c r="E7" s="4"/>
      <c r="F7" s="4"/>
      <c r="G7" s="4"/>
      <c r="H7" s="4"/>
      <c r="I7" s="4"/>
      <c r="J7" s="5"/>
      <c r="K7" s="5"/>
      <c r="L7" s="5"/>
      <c r="M7" s="5"/>
      <c r="N7" s="4"/>
      <c r="O7" s="4">
        <f>SUM(O2:O6)</f>
        <v>226.59999999999997</v>
      </c>
    </row>
    <row r="8" spans="1:22" s="110" customFormat="1">
      <c r="A8" s="4"/>
      <c r="B8" s="4"/>
      <c r="C8" s="4"/>
      <c r="D8" s="4"/>
      <c r="E8" s="4"/>
      <c r="F8" s="4"/>
      <c r="G8" s="4"/>
      <c r="H8" s="4"/>
      <c r="I8" s="4"/>
      <c r="J8" s="5"/>
      <c r="K8" s="5"/>
      <c r="L8" s="5"/>
      <c r="M8" s="5"/>
      <c r="N8" s="4"/>
      <c r="O8" s="109"/>
    </row>
    <row r="9" spans="1:22" s="110" customFormat="1">
      <c r="A9" s="4"/>
      <c r="B9" s="4"/>
      <c r="C9" s="4"/>
      <c r="D9" s="4"/>
      <c r="E9" s="4"/>
      <c r="F9" s="4"/>
      <c r="G9" s="4"/>
      <c r="H9" s="4"/>
      <c r="I9" s="4"/>
      <c r="J9" s="5"/>
      <c r="K9" s="5"/>
      <c r="L9" s="5"/>
      <c r="M9" s="5"/>
      <c r="N9" s="4"/>
      <c r="O9" s="109"/>
    </row>
    <row r="10" spans="1:22" s="110" customFormat="1">
      <c r="A10" s="4"/>
      <c r="B10" s="4"/>
      <c r="C10" s="4"/>
      <c r="D10" s="4"/>
      <c r="E10" s="4"/>
      <c r="F10" s="4"/>
      <c r="G10" s="4"/>
      <c r="H10" s="4"/>
      <c r="I10" s="4"/>
      <c r="J10" s="5"/>
      <c r="K10" s="5"/>
      <c r="L10" s="5"/>
      <c r="M10" s="5"/>
      <c r="N10" s="4"/>
      <c r="O10" s="109"/>
    </row>
    <row r="11" spans="1:22" s="110" customFormat="1">
      <c r="A11" s="4"/>
      <c r="B11" s="4"/>
      <c r="C11" s="4"/>
      <c r="D11" s="4"/>
      <c r="E11" s="4"/>
      <c r="F11" s="4"/>
      <c r="G11" s="4"/>
      <c r="H11" s="4"/>
      <c r="I11" s="4"/>
      <c r="J11" s="5"/>
      <c r="K11" s="5"/>
      <c r="L11" s="5"/>
      <c r="M11" s="5"/>
      <c r="N11" s="4"/>
      <c r="O11" s="109"/>
    </row>
    <row r="12" spans="1:22" s="110" customFormat="1">
      <c r="A12" s="4"/>
      <c r="B12" s="4"/>
      <c r="C12" s="4"/>
      <c r="D12" s="4"/>
      <c r="E12" s="4"/>
      <c r="F12" s="4"/>
      <c r="G12" s="4"/>
      <c r="H12" s="4"/>
      <c r="I12" s="4"/>
      <c r="J12" s="5"/>
      <c r="K12" s="5"/>
      <c r="L12" s="5"/>
      <c r="M12" s="5"/>
      <c r="N12" s="4"/>
      <c r="O12" s="109"/>
    </row>
    <row r="13" spans="1:22" s="110" customFormat="1">
      <c r="A13" s="4"/>
      <c r="B13" s="4"/>
      <c r="C13" s="4"/>
      <c r="D13" s="4"/>
      <c r="E13" s="4"/>
      <c r="F13" s="4"/>
      <c r="G13" s="4"/>
      <c r="H13" s="4"/>
      <c r="I13" s="4"/>
      <c r="J13" s="5"/>
      <c r="K13" s="5"/>
      <c r="L13" s="5"/>
      <c r="M13" s="5"/>
      <c r="N13" s="4"/>
      <c r="O13" s="109"/>
    </row>
    <row r="14" spans="1:22" s="110" customFormat="1">
      <c r="A14" s="4"/>
      <c r="B14" s="4"/>
      <c r="C14" s="4"/>
      <c r="D14" s="4"/>
      <c r="E14" s="4"/>
      <c r="F14" s="4"/>
      <c r="G14" s="4"/>
      <c r="H14" s="4"/>
      <c r="I14" s="4"/>
      <c r="J14" s="5"/>
      <c r="K14" s="5"/>
      <c r="L14" s="5"/>
      <c r="M14" s="5"/>
      <c r="N14" s="4"/>
      <c r="O14" s="109"/>
    </row>
    <row r="15" spans="1:22" s="110" customFormat="1">
      <c r="A15" s="4"/>
      <c r="B15" s="4"/>
      <c r="C15" s="4"/>
      <c r="D15" s="4"/>
      <c r="E15" s="4"/>
      <c r="F15" s="4"/>
      <c r="G15" s="4"/>
      <c r="H15" s="4"/>
      <c r="I15" s="4"/>
      <c r="J15" s="5"/>
      <c r="K15" s="5"/>
      <c r="L15" s="5"/>
      <c r="M15" s="5"/>
      <c r="N15" s="4"/>
      <c r="O15" s="109"/>
    </row>
    <row r="16" spans="1:22" s="110" customFormat="1">
      <c r="A16" s="4"/>
      <c r="B16" s="4"/>
      <c r="C16" s="4"/>
      <c r="D16" s="4"/>
      <c r="E16" s="4"/>
      <c r="F16" s="4"/>
      <c r="G16" s="4"/>
      <c r="H16" s="4"/>
      <c r="I16" s="4"/>
      <c r="J16" s="5"/>
      <c r="K16" s="5"/>
      <c r="L16" s="5"/>
      <c r="M16" s="5"/>
      <c r="N16" s="4"/>
      <c r="O16" s="109"/>
    </row>
    <row r="17" spans="1:15" s="110" customFormat="1">
      <c r="A17" s="4"/>
      <c r="B17" s="4"/>
      <c r="C17" s="4"/>
      <c r="D17" s="4"/>
      <c r="E17" s="4"/>
      <c r="F17" s="4"/>
      <c r="G17" s="4"/>
      <c r="H17" s="4"/>
      <c r="I17" s="4"/>
      <c r="J17" s="5"/>
      <c r="K17" s="5"/>
      <c r="L17" s="5"/>
      <c r="M17" s="5"/>
      <c r="N17" s="4"/>
      <c r="O17" s="109"/>
    </row>
    <row r="18" spans="1:15" s="110" customFormat="1">
      <c r="A18" s="4"/>
      <c r="B18" s="4"/>
      <c r="C18" s="4"/>
      <c r="D18" s="4"/>
      <c r="E18" s="4"/>
      <c r="F18" s="4"/>
      <c r="G18" s="4"/>
      <c r="H18" s="4"/>
      <c r="I18" s="4"/>
      <c r="J18" s="5"/>
      <c r="K18" s="5"/>
      <c r="L18" s="5"/>
      <c r="M18" s="5"/>
      <c r="N18" s="4"/>
      <c r="O18" s="109"/>
    </row>
    <row r="19" spans="1:15" s="110" customFormat="1">
      <c r="A19" s="4"/>
      <c r="B19" s="4"/>
      <c r="C19" s="4"/>
      <c r="D19" s="4"/>
      <c r="E19" s="4"/>
      <c r="F19" s="4"/>
      <c r="G19" s="4"/>
      <c r="H19" s="4"/>
      <c r="I19" s="4"/>
      <c r="J19" s="5"/>
      <c r="K19" s="5"/>
      <c r="L19" s="5"/>
      <c r="M19" s="5"/>
      <c r="N19" s="4"/>
      <c r="O19" s="109"/>
    </row>
    <row r="20" spans="1:15" s="110" customFormat="1">
      <c r="A20" s="4"/>
      <c r="B20" s="4"/>
      <c r="C20" s="4"/>
      <c r="D20" s="4"/>
      <c r="E20" s="4"/>
      <c r="F20" s="4"/>
      <c r="G20" s="4"/>
      <c r="H20" s="4"/>
      <c r="I20" s="4"/>
      <c r="J20" s="5"/>
      <c r="K20" s="5"/>
      <c r="L20" s="5"/>
      <c r="M20" s="5"/>
      <c r="N20" s="4"/>
      <c r="O20" s="109"/>
    </row>
    <row r="21" spans="1:15" s="110" customFormat="1">
      <c r="A21" s="4"/>
      <c r="B21" s="4"/>
      <c r="C21" s="4"/>
      <c r="D21" s="4"/>
      <c r="E21" s="4"/>
      <c r="F21" s="4"/>
      <c r="G21" s="4"/>
      <c r="H21" s="4"/>
      <c r="I21" s="4"/>
      <c r="J21" s="5"/>
      <c r="K21" s="5"/>
      <c r="L21" s="5"/>
      <c r="M21" s="5"/>
      <c r="N21" s="4"/>
      <c r="O21" s="109"/>
    </row>
    <row r="22" spans="1:15" s="110" customFormat="1">
      <c r="A22" s="4"/>
      <c r="B22" s="4"/>
      <c r="C22" s="4"/>
      <c r="D22" s="4"/>
      <c r="E22" s="4"/>
      <c r="F22" s="4"/>
      <c r="G22" s="4"/>
      <c r="H22" s="4"/>
      <c r="I22" s="4"/>
      <c r="J22" s="5"/>
      <c r="K22" s="5"/>
      <c r="L22" s="5"/>
      <c r="M22" s="5"/>
      <c r="N22" s="4"/>
      <c r="O22" s="109"/>
    </row>
    <row r="23" spans="1:15" s="110" customFormat="1">
      <c r="A23" s="4"/>
      <c r="B23" s="4"/>
      <c r="C23" s="4"/>
      <c r="D23" s="4"/>
      <c r="E23" s="4"/>
      <c r="F23" s="4"/>
      <c r="G23" s="4"/>
      <c r="H23" s="4"/>
      <c r="I23" s="4"/>
      <c r="J23" s="5"/>
      <c r="K23" s="5"/>
      <c r="L23" s="5"/>
      <c r="M23" s="5"/>
      <c r="N23" s="4"/>
      <c r="O23" s="109"/>
    </row>
    <row r="24" spans="1:15" s="110" customFormat="1">
      <c r="A24" s="4"/>
      <c r="B24" s="4"/>
      <c r="C24" s="4"/>
      <c r="D24" s="4"/>
      <c r="E24" s="4"/>
      <c r="F24" s="4"/>
      <c r="G24" s="4"/>
      <c r="H24" s="4"/>
      <c r="I24" s="4"/>
      <c r="J24" s="5"/>
      <c r="K24" s="5"/>
      <c r="L24" s="5"/>
      <c r="M24" s="5"/>
      <c r="N24" s="4"/>
      <c r="O24" s="109"/>
    </row>
    <row r="25" spans="1:15" s="110" customFormat="1">
      <c r="A25" s="4"/>
      <c r="B25" s="4"/>
      <c r="C25" s="4"/>
      <c r="D25" s="4"/>
      <c r="E25" s="4"/>
      <c r="F25" s="4"/>
      <c r="G25" s="4"/>
      <c r="H25" s="4"/>
      <c r="I25" s="4"/>
      <c r="J25" s="5"/>
      <c r="K25" s="5"/>
      <c r="L25" s="5"/>
      <c r="M25" s="5"/>
      <c r="N25" s="4"/>
      <c r="O25" s="109"/>
    </row>
    <row r="26" spans="1:15" s="110" customFormat="1">
      <c r="A26" s="4"/>
      <c r="B26" s="4"/>
      <c r="C26" s="4"/>
      <c r="D26" s="4"/>
      <c r="E26" s="4"/>
      <c r="F26" s="4"/>
      <c r="G26" s="4"/>
      <c r="H26" s="4"/>
      <c r="I26" s="4"/>
      <c r="J26" s="5"/>
      <c r="K26" s="5"/>
      <c r="L26" s="5"/>
      <c r="M26" s="5"/>
      <c r="N26" s="4"/>
      <c r="O26" s="109"/>
    </row>
    <row r="27" spans="1:15" s="110" customFormat="1">
      <c r="A27" s="4"/>
      <c r="B27" s="4"/>
      <c r="C27" s="4"/>
      <c r="D27" s="4"/>
      <c r="E27" s="4"/>
      <c r="F27" s="4"/>
      <c r="G27" s="4"/>
      <c r="H27" s="4"/>
      <c r="I27" s="4"/>
      <c r="J27" s="5"/>
      <c r="K27" s="5"/>
      <c r="L27" s="5"/>
      <c r="M27" s="5"/>
      <c r="N27" s="4"/>
      <c r="O27" s="109"/>
    </row>
    <row r="28" spans="1:15" s="110" customFormat="1">
      <c r="A28" s="4"/>
      <c r="B28" s="4"/>
      <c r="C28" s="4"/>
      <c r="D28" s="4"/>
      <c r="E28" s="4"/>
      <c r="F28" s="4"/>
      <c r="G28" s="4"/>
      <c r="H28" s="4"/>
      <c r="I28" s="4"/>
      <c r="J28" s="5"/>
      <c r="K28" s="5"/>
      <c r="L28" s="5"/>
      <c r="M28" s="5"/>
      <c r="N28" s="4"/>
      <c r="O28" s="109"/>
    </row>
    <row r="29" spans="1:15" s="110" customFormat="1">
      <c r="A29" s="4"/>
      <c r="B29" s="4"/>
      <c r="C29" s="4"/>
      <c r="D29" s="4"/>
      <c r="E29" s="4"/>
      <c r="F29" s="4"/>
      <c r="G29" s="4"/>
      <c r="H29" s="4"/>
      <c r="I29" s="4"/>
      <c r="J29" s="5"/>
      <c r="K29" s="5"/>
      <c r="L29" s="5"/>
      <c r="M29" s="5"/>
      <c r="N29" s="4"/>
      <c r="O29" s="109"/>
    </row>
    <row r="30" spans="1:15" s="110" customFormat="1">
      <c r="A30" s="4"/>
      <c r="B30" s="4"/>
      <c r="C30" s="4"/>
      <c r="D30" s="4"/>
      <c r="E30" s="4"/>
      <c r="F30" s="4"/>
      <c r="G30" s="4"/>
      <c r="H30" s="4"/>
      <c r="I30" s="4"/>
      <c r="J30" s="5"/>
      <c r="K30" s="5"/>
      <c r="L30" s="5"/>
      <c r="M30" s="5"/>
      <c r="N30" s="4"/>
      <c r="O30" s="109"/>
    </row>
    <row r="31" spans="1:15" s="110" customFormat="1">
      <c r="A31" s="4"/>
      <c r="B31" s="4"/>
      <c r="C31" s="4"/>
      <c r="D31" s="4"/>
      <c r="E31" s="4"/>
      <c r="F31" s="4"/>
      <c r="G31" s="4"/>
      <c r="H31" s="4"/>
      <c r="I31" s="4"/>
      <c r="J31" s="5"/>
      <c r="K31" s="5"/>
      <c r="L31" s="5"/>
      <c r="M31" s="5"/>
      <c r="N31" s="4"/>
      <c r="O31" s="109"/>
    </row>
    <row r="32" spans="1:15" s="110" customFormat="1">
      <c r="A32" s="4"/>
      <c r="B32" s="4"/>
      <c r="C32" s="4"/>
      <c r="D32" s="4"/>
      <c r="E32" s="4"/>
      <c r="F32" s="4"/>
      <c r="G32" s="4"/>
      <c r="H32" s="4"/>
      <c r="I32" s="4"/>
      <c r="J32" s="5"/>
      <c r="K32" s="5"/>
      <c r="L32" s="5"/>
      <c r="M32" s="5"/>
      <c r="N32" s="4"/>
      <c r="O32" s="109"/>
    </row>
    <row r="33" spans="1:15" s="110" customFormat="1">
      <c r="A33" s="4"/>
      <c r="B33" s="4"/>
      <c r="C33" s="4"/>
      <c r="D33" s="4"/>
      <c r="E33" s="4"/>
      <c r="F33" s="4"/>
      <c r="G33" s="4"/>
      <c r="H33" s="4"/>
      <c r="I33" s="4"/>
      <c r="J33" s="5"/>
      <c r="K33" s="5"/>
      <c r="L33" s="5"/>
      <c r="M33" s="5"/>
      <c r="N33" s="4"/>
      <c r="O33" s="109"/>
    </row>
    <row r="34" spans="1:15" s="110" customFormat="1">
      <c r="A34" s="4"/>
      <c r="B34" s="4"/>
      <c r="C34" s="4"/>
      <c r="D34" s="4"/>
      <c r="E34" s="4"/>
      <c r="F34" s="4"/>
      <c r="G34" s="4"/>
      <c r="H34" s="4"/>
      <c r="I34" s="4"/>
      <c r="J34" s="5"/>
      <c r="K34" s="5"/>
      <c r="L34" s="5"/>
      <c r="M34" s="5"/>
      <c r="N34" s="4"/>
      <c r="O34" s="109"/>
    </row>
    <row r="35" spans="1:15" s="110" customFormat="1">
      <c r="A35" s="4"/>
      <c r="B35" s="4"/>
      <c r="C35" s="4"/>
      <c r="D35" s="4"/>
      <c r="E35" s="4"/>
      <c r="F35" s="4"/>
      <c r="G35" s="4"/>
      <c r="H35" s="4"/>
      <c r="I35" s="4"/>
      <c r="J35" s="5"/>
      <c r="K35" s="5"/>
      <c r="L35" s="5"/>
      <c r="M35" s="5"/>
      <c r="N35" s="4"/>
      <c r="O35" s="109"/>
    </row>
    <row r="36" spans="1:15" s="110" customFormat="1">
      <c r="A36" s="4"/>
      <c r="B36" s="4"/>
      <c r="C36" s="4"/>
      <c r="D36" s="4"/>
      <c r="E36" s="4"/>
      <c r="F36" s="4"/>
      <c r="G36" s="4"/>
      <c r="H36" s="4"/>
      <c r="I36" s="4"/>
      <c r="J36" s="5"/>
      <c r="K36" s="5"/>
      <c r="L36" s="5"/>
      <c r="M36" s="5"/>
      <c r="N36" s="4"/>
      <c r="O36" s="109"/>
    </row>
    <row r="37" spans="1:15" s="110" customFormat="1">
      <c r="A37" s="4"/>
      <c r="B37" s="4"/>
      <c r="C37" s="4"/>
      <c r="D37" s="4"/>
      <c r="E37" s="4"/>
      <c r="F37" s="4"/>
      <c r="G37" s="4"/>
      <c r="H37" s="4"/>
      <c r="I37" s="4"/>
      <c r="J37" s="5"/>
      <c r="K37" s="5"/>
      <c r="L37" s="5"/>
      <c r="M37" s="5"/>
      <c r="N37" s="4"/>
      <c r="O37" s="109"/>
    </row>
    <row r="38" spans="1:15" s="110" customFormat="1">
      <c r="A38" s="4"/>
      <c r="B38" s="4"/>
      <c r="C38" s="4"/>
      <c r="D38" s="4"/>
      <c r="E38" s="4"/>
      <c r="F38" s="4"/>
      <c r="G38" s="4"/>
      <c r="H38" s="4"/>
      <c r="I38" s="4"/>
      <c r="J38" s="5"/>
      <c r="K38" s="5"/>
      <c r="L38" s="5"/>
      <c r="M38" s="5"/>
      <c r="N38" s="4"/>
      <c r="O38" s="109"/>
    </row>
    <row r="39" spans="1:15" s="110" customFormat="1">
      <c r="A39" s="4"/>
      <c r="B39" s="4"/>
      <c r="C39" s="4"/>
      <c r="D39" s="4"/>
      <c r="E39" s="4"/>
      <c r="F39" s="4"/>
      <c r="G39" s="4"/>
      <c r="H39" s="4"/>
      <c r="I39" s="4"/>
      <c r="J39" s="5"/>
      <c r="K39" s="5"/>
      <c r="L39" s="5"/>
      <c r="M39" s="5"/>
      <c r="N39" s="4"/>
      <c r="O39" s="109"/>
    </row>
    <row r="40" spans="1:15" s="110" customFormat="1">
      <c r="A40" s="4"/>
      <c r="B40" s="4"/>
      <c r="C40" s="4"/>
      <c r="D40" s="4"/>
      <c r="E40" s="4"/>
      <c r="F40" s="4"/>
      <c r="G40" s="4"/>
      <c r="H40" s="4"/>
      <c r="I40" s="4"/>
      <c r="J40" s="5"/>
      <c r="K40" s="5"/>
      <c r="L40" s="5"/>
      <c r="M40" s="5"/>
      <c r="N40" s="4"/>
      <c r="O40" s="109"/>
    </row>
    <row r="41" spans="1:15" s="110" customFormat="1">
      <c r="A41" s="4"/>
      <c r="B41" s="4"/>
      <c r="C41" s="4"/>
      <c r="D41" s="4"/>
      <c r="E41" s="4"/>
      <c r="F41" s="4"/>
      <c r="G41" s="4"/>
      <c r="H41" s="4"/>
      <c r="I41" s="4"/>
      <c r="J41" s="5"/>
      <c r="K41" s="5"/>
      <c r="L41" s="5"/>
      <c r="M41" s="5"/>
      <c r="N41" s="4"/>
      <c r="O41" s="109"/>
    </row>
    <row r="42" spans="1:15" s="110" customFormat="1">
      <c r="A42" s="4"/>
      <c r="B42" s="4"/>
      <c r="C42" s="4"/>
      <c r="D42" s="4"/>
      <c r="E42" s="4"/>
      <c r="F42" s="4"/>
      <c r="G42" s="4"/>
      <c r="H42" s="4"/>
      <c r="I42" s="4"/>
      <c r="J42" s="5"/>
      <c r="K42" s="5"/>
      <c r="L42" s="5"/>
      <c r="M42" s="5"/>
      <c r="N42" s="4"/>
      <c r="O42" s="109"/>
    </row>
    <row r="43" spans="1:15" s="110" customFormat="1">
      <c r="A43" s="4"/>
      <c r="B43" s="4"/>
      <c r="C43" s="4"/>
      <c r="D43" s="4"/>
      <c r="E43" s="4"/>
      <c r="F43" s="4"/>
      <c r="G43" s="4"/>
      <c r="H43" s="4"/>
      <c r="I43" s="4"/>
      <c r="J43" s="5"/>
      <c r="K43" s="5"/>
      <c r="L43" s="5"/>
      <c r="M43" s="5"/>
      <c r="N43" s="4"/>
      <c r="O43" s="109"/>
    </row>
    <row r="44" spans="1:15">
      <c r="A44" s="4"/>
      <c r="B44" s="4"/>
      <c r="C44" s="4"/>
      <c r="D44" s="4"/>
      <c r="E44" s="4"/>
      <c r="F44" s="4"/>
      <c r="G44" s="4"/>
      <c r="H44" s="4"/>
      <c r="I44" s="4"/>
      <c r="J44" s="5"/>
      <c r="K44" s="5"/>
      <c r="L44" s="5"/>
      <c r="M44" s="5"/>
      <c r="N44" s="4"/>
      <c r="O44" s="9"/>
    </row>
    <row r="45" spans="1:15">
      <c r="A45" s="4"/>
      <c r="B45" s="4"/>
      <c r="C45" s="4"/>
      <c r="D45" s="4"/>
      <c r="E45" s="4"/>
      <c r="F45" s="4"/>
      <c r="G45" s="4"/>
      <c r="H45" s="4"/>
      <c r="I45" s="4"/>
      <c r="J45" s="5"/>
      <c r="K45" s="5"/>
      <c r="L45" s="5"/>
      <c r="M45" s="5"/>
      <c r="N45" s="4"/>
      <c r="O45" s="9"/>
    </row>
    <row r="46" spans="1:15">
      <c r="A46" s="4"/>
      <c r="B46" s="4"/>
      <c r="C46" s="4"/>
      <c r="D46" s="4"/>
      <c r="E46" s="4"/>
      <c r="F46" s="4"/>
      <c r="G46" s="4"/>
      <c r="H46" s="4"/>
      <c r="I46" s="4"/>
      <c r="J46" s="5"/>
      <c r="K46" s="5"/>
      <c r="L46" s="5"/>
      <c r="M46" s="5"/>
      <c r="N46" s="4"/>
      <c r="O46" s="4"/>
    </row>
    <row r="47" spans="1:15">
      <c r="A47" s="4"/>
      <c r="B47" s="4"/>
      <c r="C47" s="4"/>
      <c r="D47" s="4"/>
      <c r="E47" s="4"/>
      <c r="F47" s="4"/>
      <c r="G47" s="4"/>
      <c r="H47" s="4"/>
      <c r="I47" s="4"/>
      <c r="J47" s="5"/>
      <c r="K47" s="5"/>
      <c r="L47" s="5"/>
      <c r="M47" s="5"/>
      <c r="N47" s="4"/>
      <c r="O47" s="4"/>
    </row>
    <row r="48" spans="1:15">
      <c r="A48" s="4"/>
      <c r="B48" s="4"/>
      <c r="C48" s="4"/>
      <c r="D48" s="4"/>
      <c r="E48" s="4"/>
      <c r="F48" s="4"/>
      <c r="G48" s="4"/>
      <c r="H48" s="4"/>
      <c r="I48" s="4"/>
      <c r="J48" s="5"/>
      <c r="K48" s="5"/>
      <c r="L48" s="5"/>
      <c r="M48" s="5"/>
      <c r="N48" s="4"/>
      <c r="O48" s="4"/>
    </row>
    <row r="49" spans="1:15">
      <c r="A49" s="4"/>
      <c r="B49" s="4"/>
      <c r="C49" s="4"/>
      <c r="D49" s="4"/>
      <c r="E49" s="4"/>
      <c r="F49" s="4"/>
      <c r="G49" s="4"/>
      <c r="H49" s="4"/>
      <c r="I49" s="4"/>
      <c r="J49" s="5"/>
      <c r="K49" s="5"/>
      <c r="L49" s="5"/>
      <c r="M49" s="5"/>
      <c r="N49" s="9"/>
      <c r="O49" s="4"/>
    </row>
  </sheetData>
  <mergeCells count="1">
    <mergeCell ref="D1:E1"/>
  </mergeCells>
  <pageMargins left="0.7" right="0.7" top="0.75" bottom="0.75" header="0.3" footer="0.3"/>
  <pageSetup scale="51" orientation="landscape" r:id="rId1"/>
  <headerFooter>
    <oddHeader>&amp;C&amp;"Arial,Bold"&amp;14Lake Mary</oddHeader>
    <oddFooter>&amp;CPage &amp;P of &amp;N</oddFooter>
  </headerFooter>
  <colBreaks count="1" manualBreakCount="1">
    <brk id="21" max="1048575" man="1"/>
  </colBreaks>
</worksheet>
</file>

<file path=xl/worksheets/sheet6.xml><?xml version="1.0" encoding="utf-8"?>
<worksheet xmlns="http://schemas.openxmlformats.org/spreadsheetml/2006/main" xmlns:r="http://schemas.openxmlformats.org/officeDocument/2006/relationships">
  <dimension ref="A1:M11"/>
  <sheetViews>
    <sheetView zoomScaleNormal="100" workbookViewId="0">
      <pane ySplit="1" topLeftCell="A2" activePane="bottomLeft" state="frozen"/>
      <selection pane="bottomLeft" activeCell="J7" sqref="J7"/>
    </sheetView>
  </sheetViews>
  <sheetFormatPr defaultRowHeight="12.75"/>
  <cols>
    <col min="1" max="1" width="9.140625" style="30"/>
    <col min="2" max="2" width="29.7109375" style="30" customWidth="1"/>
    <col min="3" max="3" width="20.28515625" style="30" customWidth="1"/>
    <col min="4" max="4" width="9.140625" style="30"/>
    <col min="5" max="5" width="22.42578125" style="30" customWidth="1"/>
    <col min="6" max="7" width="9.140625" style="30"/>
    <col min="8" max="8" width="10.5703125" style="39" bestFit="1" customWidth="1"/>
    <col min="9" max="9" width="17.5703125" style="39" customWidth="1"/>
    <col min="10" max="10" width="14.5703125" style="30" customWidth="1"/>
    <col min="11" max="11" width="13.5703125" style="30" customWidth="1"/>
    <col min="12" max="12" width="19" style="46" customWidth="1"/>
    <col min="13" max="13" width="18.7109375" style="41" bestFit="1" customWidth="1"/>
    <col min="14" max="16384" width="9.140625" style="41"/>
  </cols>
  <sheetData>
    <row r="1" spans="1:13" s="40" customFormat="1" ht="51">
      <c r="A1" s="11" t="s">
        <v>47</v>
      </c>
      <c r="B1" s="11" t="s">
        <v>2</v>
      </c>
      <c r="C1" s="11" t="s">
        <v>600</v>
      </c>
      <c r="D1" s="12" t="s">
        <v>3</v>
      </c>
      <c r="E1" s="11" t="s">
        <v>5</v>
      </c>
      <c r="F1" s="13" t="s">
        <v>49</v>
      </c>
      <c r="G1" s="13" t="s">
        <v>64</v>
      </c>
      <c r="H1" s="11" t="s">
        <v>6</v>
      </c>
      <c r="I1" s="11" t="s">
        <v>8</v>
      </c>
      <c r="J1" s="12" t="s">
        <v>9</v>
      </c>
      <c r="K1" s="12" t="s">
        <v>729</v>
      </c>
      <c r="L1" s="11" t="s">
        <v>51</v>
      </c>
      <c r="M1" s="11" t="s">
        <v>46</v>
      </c>
    </row>
    <row r="2" spans="1:13" ht="28.5" customHeight="1">
      <c r="A2" s="22" t="s">
        <v>69</v>
      </c>
      <c r="B2" s="22" t="s">
        <v>57</v>
      </c>
      <c r="C2" s="22" t="s">
        <v>615</v>
      </c>
      <c r="D2" s="22" t="s">
        <v>53</v>
      </c>
      <c r="E2" s="22" t="s">
        <v>58</v>
      </c>
      <c r="F2" s="23" t="s">
        <v>54</v>
      </c>
      <c r="G2" s="23" t="s">
        <v>55</v>
      </c>
      <c r="H2" s="24">
        <v>300000</v>
      </c>
      <c r="I2" s="22" t="s">
        <v>59</v>
      </c>
      <c r="J2" s="53">
        <v>0.1</v>
      </c>
      <c r="K2" s="25">
        <v>5</v>
      </c>
      <c r="L2" s="27" t="s">
        <v>35</v>
      </c>
      <c r="M2" s="25" t="s">
        <v>38</v>
      </c>
    </row>
    <row r="3" spans="1:13" ht="26.25" customHeight="1">
      <c r="A3" s="22" t="s">
        <v>70</v>
      </c>
      <c r="B3" s="22" t="s">
        <v>60</v>
      </c>
      <c r="C3" s="22"/>
      <c r="D3" s="22" t="s">
        <v>53</v>
      </c>
      <c r="E3" s="22" t="s">
        <v>61</v>
      </c>
      <c r="F3" s="23" t="s">
        <v>55</v>
      </c>
      <c r="G3" s="23" t="s">
        <v>56</v>
      </c>
      <c r="H3" s="24">
        <v>300000</v>
      </c>
      <c r="I3" s="22" t="s">
        <v>59</v>
      </c>
      <c r="J3" s="53">
        <v>0.2</v>
      </c>
      <c r="K3" s="25">
        <v>5</v>
      </c>
      <c r="L3" s="27" t="s">
        <v>35</v>
      </c>
      <c r="M3" s="25" t="s">
        <v>38</v>
      </c>
    </row>
    <row r="4" spans="1:13" s="45" customFormat="1" ht="51">
      <c r="A4" s="22" t="s">
        <v>71</v>
      </c>
      <c r="B4" s="22" t="s">
        <v>829</v>
      </c>
      <c r="C4" s="22"/>
      <c r="D4" s="22" t="s">
        <v>53</v>
      </c>
      <c r="E4" s="22" t="s">
        <v>830</v>
      </c>
      <c r="F4" s="23" t="s">
        <v>55</v>
      </c>
      <c r="G4" s="23" t="s">
        <v>831</v>
      </c>
      <c r="H4" s="24"/>
      <c r="I4" s="22" t="s">
        <v>62</v>
      </c>
      <c r="J4" s="53">
        <v>22.7</v>
      </c>
      <c r="K4" s="129" t="s">
        <v>354</v>
      </c>
      <c r="L4" s="61" t="s">
        <v>42</v>
      </c>
      <c r="M4" s="53" t="s">
        <v>38</v>
      </c>
    </row>
    <row r="5" spans="1:13" s="45" customFormat="1" ht="38.25">
      <c r="A5" s="22" t="s">
        <v>72</v>
      </c>
      <c r="B5" s="22" t="s">
        <v>135</v>
      </c>
      <c r="C5" s="28"/>
      <c r="D5" s="22" t="s">
        <v>53</v>
      </c>
      <c r="E5" s="22" t="s">
        <v>774</v>
      </c>
      <c r="F5" s="28"/>
      <c r="G5" s="28" t="s">
        <v>13</v>
      </c>
      <c r="H5" s="23"/>
      <c r="I5" s="23"/>
      <c r="J5" s="22">
        <v>0.6</v>
      </c>
      <c r="K5" s="53">
        <v>2</v>
      </c>
      <c r="L5" s="122"/>
      <c r="M5" s="51" t="s">
        <v>13</v>
      </c>
    </row>
    <row r="6" spans="1:13" s="45" customFormat="1" ht="38.25">
      <c r="A6" s="22" t="s">
        <v>73</v>
      </c>
      <c r="B6" s="22" t="s">
        <v>754</v>
      </c>
      <c r="C6" s="28"/>
      <c r="D6" s="22" t="s">
        <v>53</v>
      </c>
      <c r="E6" s="22" t="s">
        <v>775</v>
      </c>
      <c r="F6" s="28"/>
      <c r="G6" s="28" t="s">
        <v>13</v>
      </c>
      <c r="H6" s="23"/>
      <c r="I6" s="23"/>
      <c r="J6" s="22">
        <v>44.9</v>
      </c>
      <c r="K6" s="53">
        <v>4</v>
      </c>
      <c r="L6" s="122"/>
      <c r="M6" s="51" t="s">
        <v>13</v>
      </c>
    </row>
    <row r="7" spans="1:13" s="45" customFormat="1" ht="38.25">
      <c r="A7" s="22" t="s">
        <v>74</v>
      </c>
      <c r="B7" s="22" t="s">
        <v>806</v>
      </c>
      <c r="C7" s="28"/>
      <c r="D7" s="22" t="s">
        <v>53</v>
      </c>
      <c r="E7" s="63" t="s">
        <v>807</v>
      </c>
      <c r="F7" s="28"/>
      <c r="G7" s="28"/>
      <c r="H7" s="23"/>
      <c r="I7" s="23"/>
      <c r="J7" s="22">
        <v>67.099999999999994</v>
      </c>
      <c r="K7" s="129" t="s">
        <v>747</v>
      </c>
      <c r="L7" s="122"/>
      <c r="M7" s="51" t="s">
        <v>749</v>
      </c>
    </row>
    <row r="8" spans="1:13" s="45" customFormat="1">
      <c r="A8" s="106"/>
      <c r="B8" s="106"/>
      <c r="C8" s="106"/>
      <c r="D8" s="106"/>
      <c r="E8" s="106"/>
      <c r="F8" s="106"/>
      <c r="G8" s="106"/>
      <c r="H8" s="32"/>
      <c r="I8" s="32"/>
      <c r="J8" s="106">
        <f>SUM(J2:J7)</f>
        <v>135.6</v>
      </c>
      <c r="K8" s="36"/>
      <c r="L8" s="44"/>
    </row>
    <row r="9" spans="1:13">
      <c r="A9" s="31"/>
      <c r="B9" s="31"/>
      <c r="C9" s="31"/>
      <c r="D9" s="31"/>
      <c r="E9" s="31"/>
      <c r="F9" s="31"/>
      <c r="G9" s="31"/>
      <c r="H9" s="32"/>
      <c r="I9" s="32"/>
      <c r="J9" s="31"/>
    </row>
    <row r="10" spans="1:13">
      <c r="A10" s="31"/>
      <c r="B10" s="31"/>
      <c r="C10" s="31"/>
      <c r="D10" s="31"/>
      <c r="E10" s="31"/>
      <c r="F10" s="31"/>
      <c r="G10" s="31"/>
      <c r="H10" s="32"/>
      <c r="I10" s="32"/>
      <c r="J10" s="31"/>
    </row>
    <row r="11" spans="1:13">
      <c r="A11" s="31"/>
      <c r="B11" s="31"/>
      <c r="C11" s="31"/>
      <c r="D11" s="31"/>
      <c r="E11" s="31"/>
      <c r="F11" s="31"/>
      <c r="G11" s="31"/>
      <c r="H11" s="32"/>
      <c r="I11" s="32"/>
      <c r="J11" s="31"/>
    </row>
  </sheetData>
  <dataValidations count="1">
    <dataValidation type="list" allowBlank="1" showInputMessage="1" showErrorMessage="1" sqref="WVB982952:WVB982971 WLF982952:WLF982971 WBJ982952:WBJ982971 VRN982952:VRN982971 VHR982952:VHR982971 UXV982952:UXV982971 UNZ982952:UNZ982971 UED982952:UED982971 TUH982952:TUH982971 TKL982952:TKL982971 TAP982952:TAP982971 SQT982952:SQT982971 SGX982952:SGX982971 RXB982952:RXB982971 RNF982952:RNF982971 RDJ982952:RDJ982971 QTN982952:QTN982971 QJR982952:QJR982971 PZV982952:PZV982971 PPZ982952:PPZ982971 PGD982952:PGD982971 OWH982952:OWH982971 OML982952:OML982971 OCP982952:OCP982971 NST982952:NST982971 NIX982952:NIX982971 MZB982952:MZB982971 MPF982952:MPF982971 MFJ982952:MFJ982971 LVN982952:LVN982971 LLR982952:LLR982971 LBV982952:LBV982971 KRZ982952:KRZ982971 KID982952:KID982971 JYH982952:JYH982971 JOL982952:JOL982971 JEP982952:JEP982971 IUT982952:IUT982971 IKX982952:IKX982971 IBB982952:IBB982971 HRF982952:HRF982971 HHJ982952:HHJ982971 GXN982952:GXN982971 GNR982952:GNR982971 GDV982952:GDV982971 FTZ982952:FTZ982971 FKD982952:FKD982971 FAH982952:FAH982971 EQL982952:EQL982971 EGP982952:EGP982971 DWT982952:DWT982971 DMX982952:DMX982971 DDB982952:DDB982971 CTF982952:CTF982971 CJJ982952:CJJ982971 BZN982952:BZN982971 BPR982952:BPR982971 BFV982952:BFV982971 AVZ982952:AVZ982971 AMD982952:AMD982971 ACH982952:ACH982971 SL982952:SL982971 IP982952:IP982971 WVB917416:WVB917435 WLF917416:WLF917435 WBJ917416:WBJ917435 VRN917416:VRN917435 VHR917416:VHR917435 UXV917416:UXV917435 UNZ917416:UNZ917435 UED917416:UED917435 TUH917416:TUH917435 TKL917416:TKL917435 TAP917416:TAP917435 SQT917416:SQT917435 SGX917416:SGX917435 RXB917416:RXB917435 RNF917416:RNF917435 RDJ917416:RDJ917435 QTN917416:QTN917435 QJR917416:QJR917435 PZV917416:PZV917435 PPZ917416:PPZ917435 PGD917416:PGD917435 OWH917416:OWH917435 OML917416:OML917435 OCP917416:OCP917435 NST917416:NST917435 NIX917416:NIX917435 MZB917416:MZB917435 MPF917416:MPF917435 MFJ917416:MFJ917435 LVN917416:LVN917435 LLR917416:LLR917435 LBV917416:LBV917435 KRZ917416:KRZ917435 KID917416:KID917435 JYH917416:JYH917435 JOL917416:JOL917435 JEP917416:JEP917435 IUT917416:IUT917435 IKX917416:IKX917435 IBB917416:IBB917435 HRF917416:HRF917435 HHJ917416:HHJ917435 GXN917416:GXN917435 GNR917416:GNR917435 GDV917416:GDV917435 FTZ917416:FTZ917435 FKD917416:FKD917435 FAH917416:FAH917435 EQL917416:EQL917435 EGP917416:EGP917435 DWT917416:DWT917435 DMX917416:DMX917435 DDB917416:DDB917435 CTF917416:CTF917435 CJJ917416:CJJ917435 BZN917416:BZN917435 BPR917416:BPR917435 BFV917416:BFV917435 AVZ917416:AVZ917435 AMD917416:AMD917435 ACH917416:ACH917435 SL917416:SL917435 IP917416:IP917435 WVB851880:WVB851899 WLF851880:WLF851899 WBJ851880:WBJ851899 VRN851880:VRN851899 VHR851880:VHR851899 UXV851880:UXV851899 UNZ851880:UNZ851899 UED851880:UED851899 TUH851880:TUH851899 TKL851880:TKL851899 TAP851880:TAP851899 SQT851880:SQT851899 SGX851880:SGX851899 RXB851880:RXB851899 RNF851880:RNF851899 RDJ851880:RDJ851899 QTN851880:QTN851899 QJR851880:QJR851899 PZV851880:PZV851899 PPZ851880:PPZ851899 PGD851880:PGD851899 OWH851880:OWH851899 OML851880:OML851899 OCP851880:OCP851899 NST851880:NST851899 NIX851880:NIX851899 MZB851880:MZB851899 MPF851880:MPF851899 MFJ851880:MFJ851899 LVN851880:LVN851899 LLR851880:LLR851899 LBV851880:LBV851899 KRZ851880:KRZ851899 KID851880:KID851899 JYH851880:JYH851899 JOL851880:JOL851899 JEP851880:JEP851899 IUT851880:IUT851899 IKX851880:IKX851899 IBB851880:IBB851899 HRF851880:HRF851899 HHJ851880:HHJ851899 GXN851880:GXN851899 GNR851880:GNR851899 GDV851880:GDV851899 FTZ851880:FTZ851899 FKD851880:FKD851899 FAH851880:FAH851899 EQL851880:EQL851899 EGP851880:EGP851899 DWT851880:DWT851899 DMX851880:DMX851899 DDB851880:DDB851899 CTF851880:CTF851899 CJJ851880:CJJ851899 BZN851880:BZN851899 BPR851880:BPR851899 BFV851880:BFV851899 AVZ851880:AVZ851899 AMD851880:AMD851899 ACH851880:ACH851899 SL851880:SL851899 IP851880:IP851899 WVB786344:WVB786363 WLF786344:WLF786363 WBJ786344:WBJ786363 VRN786344:VRN786363 VHR786344:VHR786363 UXV786344:UXV786363 UNZ786344:UNZ786363 UED786344:UED786363 TUH786344:TUH786363 TKL786344:TKL786363 TAP786344:TAP786363 SQT786344:SQT786363 SGX786344:SGX786363 RXB786344:RXB786363 RNF786344:RNF786363 RDJ786344:RDJ786363 QTN786344:QTN786363 QJR786344:QJR786363 PZV786344:PZV786363 PPZ786344:PPZ786363 PGD786344:PGD786363 OWH786344:OWH786363 OML786344:OML786363 OCP786344:OCP786363 NST786344:NST786363 NIX786344:NIX786363 MZB786344:MZB786363 MPF786344:MPF786363 MFJ786344:MFJ786363 LVN786344:LVN786363 LLR786344:LLR786363 LBV786344:LBV786363 KRZ786344:KRZ786363 KID786344:KID786363 JYH786344:JYH786363 JOL786344:JOL786363 JEP786344:JEP786363 IUT786344:IUT786363 IKX786344:IKX786363 IBB786344:IBB786363 HRF786344:HRF786363 HHJ786344:HHJ786363 GXN786344:GXN786363 GNR786344:GNR786363 GDV786344:GDV786363 FTZ786344:FTZ786363 FKD786344:FKD786363 FAH786344:FAH786363 EQL786344:EQL786363 EGP786344:EGP786363 DWT786344:DWT786363 DMX786344:DMX786363 DDB786344:DDB786363 CTF786344:CTF786363 CJJ786344:CJJ786363 BZN786344:BZN786363 BPR786344:BPR786363 BFV786344:BFV786363 AVZ786344:AVZ786363 AMD786344:AMD786363 ACH786344:ACH786363 SL786344:SL786363 IP786344:IP786363 WVB720808:WVB720827 WLF720808:WLF720827 WBJ720808:WBJ720827 VRN720808:VRN720827 VHR720808:VHR720827 UXV720808:UXV720827 UNZ720808:UNZ720827 UED720808:UED720827 TUH720808:TUH720827 TKL720808:TKL720827 TAP720808:TAP720827 SQT720808:SQT720827 SGX720808:SGX720827 RXB720808:RXB720827 RNF720808:RNF720827 RDJ720808:RDJ720827 QTN720808:QTN720827 QJR720808:QJR720827 PZV720808:PZV720827 PPZ720808:PPZ720827 PGD720808:PGD720827 OWH720808:OWH720827 OML720808:OML720827 OCP720808:OCP720827 NST720808:NST720827 NIX720808:NIX720827 MZB720808:MZB720827 MPF720808:MPF720827 MFJ720808:MFJ720827 LVN720808:LVN720827 LLR720808:LLR720827 LBV720808:LBV720827 KRZ720808:KRZ720827 KID720808:KID720827 JYH720808:JYH720827 JOL720808:JOL720827 JEP720808:JEP720827 IUT720808:IUT720827 IKX720808:IKX720827 IBB720808:IBB720827 HRF720808:HRF720827 HHJ720808:HHJ720827 GXN720808:GXN720827 GNR720808:GNR720827 GDV720808:GDV720827 FTZ720808:FTZ720827 FKD720808:FKD720827 FAH720808:FAH720827 EQL720808:EQL720827 EGP720808:EGP720827 DWT720808:DWT720827 DMX720808:DMX720827 DDB720808:DDB720827 CTF720808:CTF720827 CJJ720808:CJJ720827 BZN720808:BZN720827 BPR720808:BPR720827 BFV720808:BFV720827 AVZ720808:AVZ720827 AMD720808:AMD720827 ACH720808:ACH720827 SL720808:SL720827 IP720808:IP720827 WVB655272:WVB655291 WLF655272:WLF655291 WBJ655272:WBJ655291 VRN655272:VRN655291 VHR655272:VHR655291 UXV655272:UXV655291 UNZ655272:UNZ655291 UED655272:UED655291 TUH655272:TUH655291 TKL655272:TKL655291 TAP655272:TAP655291 SQT655272:SQT655291 SGX655272:SGX655291 RXB655272:RXB655291 RNF655272:RNF655291 RDJ655272:RDJ655291 QTN655272:QTN655291 QJR655272:QJR655291 PZV655272:PZV655291 PPZ655272:PPZ655291 PGD655272:PGD655291 OWH655272:OWH655291 OML655272:OML655291 OCP655272:OCP655291 NST655272:NST655291 NIX655272:NIX655291 MZB655272:MZB655291 MPF655272:MPF655291 MFJ655272:MFJ655291 LVN655272:LVN655291 LLR655272:LLR655291 LBV655272:LBV655291 KRZ655272:KRZ655291 KID655272:KID655291 JYH655272:JYH655291 JOL655272:JOL655291 JEP655272:JEP655291 IUT655272:IUT655291 IKX655272:IKX655291 IBB655272:IBB655291 HRF655272:HRF655291 HHJ655272:HHJ655291 GXN655272:GXN655291 GNR655272:GNR655291 GDV655272:GDV655291 FTZ655272:FTZ655291 FKD655272:FKD655291 FAH655272:FAH655291 EQL655272:EQL655291 EGP655272:EGP655291 DWT655272:DWT655291 DMX655272:DMX655291 DDB655272:DDB655291 CTF655272:CTF655291 CJJ655272:CJJ655291 BZN655272:BZN655291 BPR655272:BPR655291 BFV655272:BFV655291 AVZ655272:AVZ655291 AMD655272:AMD655291 ACH655272:ACH655291 SL655272:SL655291 IP655272:IP655291 WVB589736:WVB589755 WLF589736:WLF589755 WBJ589736:WBJ589755 VRN589736:VRN589755 VHR589736:VHR589755 UXV589736:UXV589755 UNZ589736:UNZ589755 UED589736:UED589755 TUH589736:TUH589755 TKL589736:TKL589755 TAP589736:TAP589755 SQT589736:SQT589755 SGX589736:SGX589755 RXB589736:RXB589755 RNF589736:RNF589755 RDJ589736:RDJ589755 QTN589736:QTN589755 QJR589736:QJR589755 PZV589736:PZV589755 PPZ589736:PPZ589755 PGD589736:PGD589755 OWH589736:OWH589755 OML589736:OML589755 OCP589736:OCP589755 NST589736:NST589755 NIX589736:NIX589755 MZB589736:MZB589755 MPF589736:MPF589755 MFJ589736:MFJ589755 LVN589736:LVN589755 LLR589736:LLR589755 LBV589736:LBV589755 KRZ589736:KRZ589755 KID589736:KID589755 JYH589736:JYH589755 JOL589736:JOL589755 JEP589736:JEP589755 IUT589736:IUT589755 IKX589736:IKX589755 IBB589736:IBB589755 HRF589736:HRF589755 HHJ589736:HHJ589755 GXN589736:GXN589755 GNR589736:GNR589755 GDV589736:GDV589755 FTZ589736:FTZ589755 FKD589736:FKD589755 FAH589736:FAH589755 EQL589736:EQL589755 EGP589736:EGP589755 DWT589736:DWT589755 DMX589736:DMX589755 DDB589736:DDB589755 CTF589736:CTF589755 CJJ589736:CJJ589755 BZN589736:BZN589755 BPR589736:BPR589755 BFV589736:BFV589755 AVZ589736:AVZ589755 AMD589736:AMD589755 ACH589736:ACH589755 SL589736:SL589755 IP589736:IP589755 WVB524200:WVB524219 WLF524200:WLF524219 WBJ524200:WBJ524219 VRN524200:VRN524219 VHR524200:VHR524219 UXV524200:UXV524219 UNZ524200:UNZ524219 UED524200:UED524219 TUH524200:TUH524219 TKL524200:TKL524219 TAP524200:TAP524219 SQT524200:SQT524219 SGX524200:SGX524219 RXB524200:RXB524219 RNF524200:RNF524219 RDJ524200:RDJ524219 QTN524200:QTN524219 QJR524200:QJR524219 PZV524200:PZV524219 PPZ524200:PPZ524219 PGD524200:PGD524219 OWH524200:OWH524219 OML524200:OML524219 OCP524200:OCP524219 NST524200:NST524219 NIX524200:NIX524219 MZB524200:MZB524219 MPF524200:MPF524219 MFJ524200:MFJ524219 LVN524200:LVN524219 LLR524200:LLR524219 LBV524200:LBV524219 KRZ524200:KRZ524219 KID524200:KID524219 JYH524200:JYH524219 JOL524200:JOL524219 JEP524200:JEP524219 IUT524200:IUT524219 IKX524200:IKX524219 IBB524200:IBB524219 HRF524200:HRF524219 HHJ524200:HHJ524219 GXN524200:GXN524219 GNR524200:GNR524219 GDV524200:GDV524219 FTZ524200:FTZ524219 FKD524200:FKD524219 FAH524200:FAH524219 EQL524200:EQL524219 EGP524200:EGP524219 DWT524200:DWT524219 DMX524200:DMX524219 DDB524200:DDB524219 CTF524200:CTF524219 CJJ524200:CJJ524219 BZN524200:BZN524219 BPR524200:BPR524219 BFV524200:BFV524219 AVZ524200:AVZ524219 AMD524200:AMD524219 ACH524200:ACH524219 SL524200:SL524219 IP524200:IP524219 WVB458664:WVB458683 WLF458664:WLF458683 WBJ458664:WBJ458683 VRN458664:VRN458683 VHR458664:VHR458683 UXV458664:UXV458683 UNZ458664:UNZ458683 UED458664:UED458683 TUH458664:TUH458683 TKL458664:TKL458683 TAP458664:TAP458683 SQT458664:SQT458683 SGX458664:SGX458683 RXB458664:RXB458683 RNF458664:RNF458683 RDJ458664:RDJ458683 QTN458664:QTN458683 QJR458664:QJR458683 PZV458664:PZV458683 PPZ458664:PPZ458683 PGD458664:PGD458683 OWH458664:OWH458683 OML458664:OML458683 OCP458664:OCP458683 NST458664:NST458683 NIX458664:NIX458683 MZB458664:MZB458683 MPF458664:MPF458683 MFJ458664:MFJ458683 LVN458664:LVN458683 LLR458664:LLR458683 LBV458664:LBV458683 KRZ458664:KRZ458683 KID458664:KID458683 JYH458664:JYH458683 JOL458664:JOL458683 JEP458664:JEP458683 IUT458664:IUT458683 IKX458664:IKX458683 IBB458664:IBB458683 HRF458664:HRF458683 HHJ458664:HHJ458683 GXN458664:GXN458683 GNR458664:GNR458683 GDV458664:GDV458683 FTZ458664:FTZ458683 FKD458664:FKD458683 FAH458664:FAH458683 EQL458664:EQL458683 EGP458664:EGP458683 DWT458664:DWT458683 DMX458664:DMX458683 DDB458664:DDB458683 CTF458664:CTF458683 CJJ458664:CJJ458683 BZN458664:BZN458683 BPR458664:BPR458683 BFV458664:BFV458683 AVZ458664:AVZ458683 AMD458664:AMD458683 ACH458664:ACH458683 SL458664:SL458683 IP458664:IP458683 WVB393128:WVB393147 WLF393128:WLF393147 WBJ393128:WBJ393147 VRN393128:VRN393147 VHR393128:VHR393147 UXV393128:UXV393147 UNZ393128:UNZ393147 UED393128:UED393147 TUH393128:TUH393147 TKL393128:TKL393147 TAP393128:TAP393147 SQT393128:SQT393147 SGX393128:SGX393147 RXB393128:RXB393147 RNF393128:RNF393147 RDJ393128:RDJ393147 QTN393128:QTN393147 QJR393128:QJR393147 PZV393128:PZV393147 PPZ393128:PPZ393147 PGD393128:PGD393147 OWH393128:OWH393147 OML393128:OML393147 OCP393128:OCP393147 NST393128:NST393147 NIX393128:NIX393147 MZB393128:MZB393147 MPF393128:MPF393147 MFJ393128:MFJ393147 LVN393128:LVN393147 LLR393128:LLR393147 LBV393128:LBV393147 KRZ393128:KRZ393147 KID393128:KID393147 JYH393128:JYH393147 JOL393128:JOL393147 JEP393128:JEP393147 IUT393128:IUT393147 IKX393128:IKX393147 IBB393128:IBB393147 HRF393128:HRF393147 HHJ393128:HHJ393147 GXN393128:GXN393147 GNR393128:GNR393147 GDV393128:GDV393147 FTZ393128:FTZ393147 FKD393128:FKD393147 FAH393128:FAH393147 EQL393128:EQL393147 EGP393128:EGP393147 DWT393128:DWT393147 DMX393128:DMX393147 DDB393128:DDB393147 CTF393128:CTF393147 CJJ393128:CJJ393147 BZN393128:BZN393147 BPR393128:BPR393147 BFV393128:BFV393147 AVZ393128:AVZ393147 AMD393128:AMD393147 ACH393128:ACH393147 SL393128:SL393147 IP393128:IP393147 WVB327592:WVB327611 WLF327592:WLF327611 WBJ327592:WBJ327611 VRN327592:VRN327611 VHR327592:VHR327611 UXV327592:UXV327611 UNZ327592:UNZ327611 UED327592:UED327611 TUH327592:TUH327611 TKL327592:TKL327611 TAP327592:TAP327611 SQT327592:SQT327611 SGX327592:SGX327611 RXB327592:RXB327611 RNF327592:RNF327611 RDJ327592:RDJ327611 QTN327592:QTN327611 QJR327592:QJR327611 PZV327592:PZV327611 PPZ327592:PPZ327611 PGD327592:PGD327611 OWH327592:OWH327611 OML327592:OML327611 OCP327592:OCP327611 NST327592:NST327611 NIX327592:NIX327611 MZB327592:MZB327611 MPF327592:MPF327611 MFJ327592:MFJ327611 LVN327592:LVN327611 LLR327592:LLR327611 LBV327592:LBV327611 KRZ327592:KRZ327611 KID327592:KID327611 JYH327592:JYH327611 JOL327592:JOL327611 JEP327592:JEP327611 IUT327592:IUT327611 IKX327592:IKX327611 IBB327592:IBB327611 HRF327592:HRF327611 HHJ327592:HHJ327611 GXN327592:GXN327611 GNR327592:GNR327611 GDV327592:GDV327611 FTZ327592:FTZ327611 FKD327592:FKD327611 FAH327592:FAH327611 EQL327592:EQL327611 EGP327592:EGP327611 DWT327592:DWT327611 DMX327592:DMX327611 DDB327592:DDB327611 CTF327592:CTF327611 CJJ327592:CJJ327611 BZN327592:BZN327611 BPR327592:BPR327611 BFV327592:BFV327611 AVZ327592:AVZ327611 AMD327592:AMD327611 ACH327592:ACH327611 SL327592:SL327611 IP327592:IP327611 WVB262056:WVB262075 WLF262056:WLF262075 WBJ262056:WBJ262075 VRN262056:VRN262075 VHR262056:VHR262075 UXV262056:UXV262075 UNZ262056:UNZ262075 UED262056:UED262075 TUH262056:TUH262075 TKL262056:TKL262075 TAP262056:TAP262075 SQT262056:SQT262075 SGX262056:SGX262075 RXB262056:RXB262075 RNF262056:RNF262075 RDJ262056:RDJ262075 QTN262056:QTN262075 QJR262056:QJR262075 PZV262056:PZV262075 PPZ262056:PPZ262075 PGD262056:PGD262075 OWH262056:OWH262075 OML262056:OML262075 OCP262056:OCP262075 NST262056:NST262075 NIX262056:NIX262075 MZB262056:MZB262075 MPF262056:MPF262075 MFJ262056:MFJ262075 LVN262056:LVN262075 LLR262056:LLR262075 LBV262056:LBV262075 KRZ262056:KRZ262075 KID262056:KID262075 JYH262056:JYH262075 JOL262056:JOL262075 JEP262056:JEP262075 IUT262056:IUT262075 IKX262056:IKX262075 IBB262056:IBB262075 HRF262056:HRF262075 HHJ262056:HHJ262075 GXN262056:GXN262075 GNR262056:GNR262075 GDV262056:GDV262075 FTZ262056:FTZ262075 FKD262056:FKD262075 FAH262056:FAH262075 EQL262056:EQL262075 EGP262056:EGP262075 DWT262056:DWT262075 DMX262056:DMX262075 DDB262056:DDB262075 CTF262056:CTF262075 CJJ262056:CJJ262075 BZN262056:BZN262075 BPR262056:BPR262075 BFV262056:BFV262075 AVZ262056:AVZ262075 AMD262056:AMD262075 ACH262056:ACH262075 SL262056:SL262075 IP262056:IP262075 WVB196520:WVB196539 WLF196520:WLF196539 WBJ196520:WBJ196539 VRN196520:VRN196539 VHR196520:VHR196539 UXV196520:UXV196539 UNZ196520:UNZ196539 UED196520:UED196539 TUH196520:TUH196539 TKL196520:TKL196539 TAP196520:TAP196539 SQT196520:SQT196539 SGX196520:SGX196539 RXB196520:RXB196539 RNF196520:RNF196539 RDJ196520:RDJ196539 QTN196520:QTN196539 QJR196520:QJR196539 PZV196520:PZV196539 PPZ196520:PPZ196539 PGD196520:PGD196539 OWH196520:OWH196539 OML196520:OML196539 OCP196520:OCP196539 NST196520:NST196539 NIX196520:NIX196539 MZB196520:MZB196539 MPF196520:MPF196539 MFJ196520:MFJ196539 LVN196520:LVN196539 LLR196520:LLR196539 LBV196520:LBV196539 KRZ196520:KRZ196539 KID196520:KID196539 JYH196520:JYH196539 JOL196520:JOL196539 JEP196520:JEP196539 IUT196520:IUT196539 IKX196520:IKX196539 IBB196520:IBB196539 HRF196520:HRF196539 HHJ196520:HHJ196539 GXN196520:GXN196539 GNR196520:GNR196539 GDV196520:GDV196539 FTZ196520:FTZ196539 FKD196520:FKD196539 FAH196520:FAH196539 EQL196520:EQL196539 EGP196520:EGP196539 DWT196520:DWT196539 DMX196520:DMX196539 DDB196520:DDB196539 CTF196520:CTF196539 CJJ196520:CJJ196539 BZN196520:BZN196539 BPR196520:BPR196539 BFV196520:BFV196539 AVZ196520:AVZ196539 AMD196520:AMD196539 ACH196520:ACH196539 SL196520:SL196539 IP196520:IP196539 WVB130984:WVB131003 WLF130984:WLF131003 WBJ130984:WBJ131003 VRN130984:VRN131003 VHR130984:VHR131003 UXV130984:UXV131003 UNZ130984:UNZ131003 UED130984:UED131003 TUH130984:TUH131003 TKL130984:TKL131003 TAP130984:TAP131003 SQT130984:SQT131003 SGX130984:SGX131003 RXB130984:RXB131003 RNF130984:RNF131003 RDJ130984:RDJ131003 QTN130984:QTN131003 QJR130984:QJR131003 PZV130984:PZV131003 PPZ130984:PPZ131003 PGD130984:PGD131003 OWH130984:OWH131003 OML130984:OML131003 OCP130984:OCP131003 NST130984:NST131003 NIX130984:NIX131003 MZB130984:MZB131003 MPF130984:MPF131003 MFJ130984:MFJ131003 LVN130984:LVN131003 LLR130984:LLR131003 LBV130984:LBV131003 KRZ130984:KRZ131003 KID130984:KID131003 JYH130984:JYH131003 JOL130984:JOL131003 JEP130984:JEP131003 IUT130984:IUT131003 IKX130984:IKX131003 IBB130984:IBB131003 HRF130984:HRF131003 HHJ130984:HHJ131003 GXN130984:GXN131003 GNR130984:GNR131003 GDV130984:GDV131003 FTZ130984:FTZ131003 FKD130984:FKD131003 FAH130984:FAH131003 EQL130984:EQL131003 EGP130984:EGP131003 DWT130984:DWT131003 DMX130984:DMX131003 DDB130984:DDB131003 CTF130984:CTF131003 CJJ130984:CJJ131003 BZN130984:BZN131003 BPR130984:BPR131003 BFV130984:BFV131003 AVZ130984:AVZ131003 AMD130984:AMD131003 ACH130984:ACH131003 SL130984:SL131003 IP130984:IP131003 WVB65448:WVB65467 WLF65448:WLF65467 WBJ65448:WBJ65467 VRN65448:VRN65467 VHR65448:VHR65467 UXV65448:UXV65467 UNZ65448:UNZ65467 UED65448:UED65467 TUH65448:TUH65467 TKL65448:TKL65467 TAP65448:TAP65467 SQT65448:SQT65467 SGX65448:SGX65467 RXB65448:RXB65467 RNF65448:RNF65467 RDJ65448:RDJ65467 QTN65448:QTN65467 QJR65448:QJR65467 PZV65448:PZV65467 PPZ65448:PPZ65467 PGD65448:PGD65467 OWH65448:OWH65467 OML65448:OML65467 OCP65448:OCP65467 NST65448:NST65467 NIX65448:NIX65467 MZB65448:MZB65467 MPF65448:MPF65467 MFJ65448:MFJ65467 LVN65448:LVN65467 LLR65448:LLR65467 LBV65448:LBV65467 KRZ65448:KRZ65467 KID65448:KID65467 JYH65448:JYH65467 JOL65448:JOL65467 JEP65448:JEP65467 IUT65448:IUT65467 IKX65448:IKX65467 IBB65448:IBB65467 HRF65448:HRF65467 HHJ65448:HHJ65467 GXN65448:GXN65467 GNR65448:GNR65467 GDV65448:GDV65467 FTZ65448:FTZ65467 FKD65448:FKD65467 FAH65448:FAH65467 EQL65448:EQL65467 EGP65448:EGP65467 DWT65448:DWT65467 DMX65448:DMX65467 DDB65448:DDB65467 CTF65448:CTF65467 CJJ65448:CJJ65467 BZN65448:BZN65467 BPR65448:BPR65467 BFV65448:BFV65467 AVZ65448:AVZ65467 AMD65448:AMD65467 ACH65448:ACH65467 SL65448:SL65467 IP65448:IP65467 WUY982952:WUY982971 WLC982952:WLC982971 WBG982952:WBG982971 VRK982952:VRK982971 VHO982952:VHO982971 UXS982952:UXS982971 UNW982952:UNW982971 UEA982952:UEA982971 TUE982952:TUE982971 TKI982952:TKI982971 TAM982952:TAM982971 SQQ982952:SQQ982971 SGU982952:SGU982971 RWY982952:RWY982971 RNC982952:RNC982971 RDG982952:RDG982971 QTK982952:QTK982971 QJO982952:QJO982971 PZS982952:PZS982971 PPW982952:PPW982971 PGA982952:PGA982971 OWE982952:OWE982971 OMI982952:OMI982971 OCM982952:OCM982971 NSQ982952:NSQ982971 NIU982952:NIU982971 MYY982952:MYY982971 MPC982952:MPC982971 MFG982952:MFG982971 LVK982952:LVK982971 LLO982952:LLO982971 LBS982952:LBS982971 KRW982952:KRW982971 KIA982952:KIA982971 JYE982952:JYE982971 JOI982952:JOI982971 JEM982952:JEM982971 IUQ982952:IUQ982971 IKU982952:IKU982971 IAY982952:IAY982971 HRC982952:HRC982971 HHG982952:HHG982971 GXK982952:GXK982971 GNO982952:GNO982971 GDS982952:GDS982971 FTW982952:FTW982971 FKA982952:FKA982971 FAE982952:FAE982971 EQI982952:EQI982971 EGM982952:EGM982971 DWQ982952:DWQ982971 DMU982952:DMU982971 DCY982952:DCY982971 CTC982952:CTC982971 CJG982952:CJG982971 BZK982952:BZK982971 BPO982952:BPO982971 BFS982952:BFS982971 AVW982952:AVW982971 AMA982952:AMA982971 ACE982952:ACE982971 SI982952:SI982971 IM982952:IM982971 WUY917416:WUY917435 WLC917416:WLC917435 WBG917416:WBG917435 VRK917416:VRK917435 VHO917416:VHO917435 UXS917416:UXS917435 UNW917416:UNW917435 UEA917416:UEA917435 TUE917416:TUE917435 TKI917416:TKI917435 TAM917416:TAM917435 SQQ917416:SQQ917435 SGU917416:SGU917435 RWY917416:RWY917435 RNC917416:RNC917435 RDG917416:RDG917435 QTK917416:QTK917435 QJO917416:QJO917435 PZS917416:PZS917435 PPW917416:PPW917435 PGA917416:PGA917435 OWE917416:OWE917435 OMI917416:OMI917435 OCM917416:OCM917435 NSQ917416:NSQ917435 NIU917416:NIU917435 MYY917416:MYY917435 MPC917416:MPC917435 MFG917416:MFG917435 LVK917416:LVK917435 LLO917416:LLO917435 LBS917416:LBS917435 KRW917416:KRW917435 KIA917416:KIA917435 JYE917416:JYE917435 JOI917416:JOI917435 JEM917416:JEM917435 IUQ917416:IUQ917435 IKU917416:IKU917435 IAY917416:IAY917435 HRC917416:HRC917435 HHG917416:HHG917435 GXK917416:GXK917435 GNO917416:GNO917435 GDS917416:GDS917435 FTW917416:FTW917435 FKA917416:FKA917435 FAE917416:FAE917435 EQI917416:EQI917435 EGM917416:EGM917435 DWQ917416:DWQ917435 DMU917416:DMU917435 DCY917416:DCY917435 CTC917416:CTC917435 CJG917416:CJG917435 BZK917416:BZK917435 BPO917416:BPO917435 BFS917416:BFS917435 AVW917416:AVW917435 AMA917416:AMA917435 ACE917416:ACE917435 SI917416:SI917435 IM917416:IM917435 WUY851880:WUY851899 WLC851880:WLC851899 WBG851880:WBG851899 VRK851880:VRK851899 VHO851880:VHO851899 UXS851880:UXS851899 UNW851880:UNW851899 UEA851880:UEA851899 TUE851880:TUE851899 TKI851880:TKI851899 TAM851880:TAM851899 SQQ851880:SQQ851899 SGU851880:SGU851899 RWY851880:RWY851899 RNC851880:RNC851899 RDG851880:RDG851899 QTK851880:QTK851899 QJO851880:QJO851899 PZS851880:PZS851899 PPW851880:PPW851899 PGA851880:PGA851899 OWE851880:OWE851899 OMI851880:OMI851899 OCM851880:OCM851899 NSQ851880:NSQ851899 NIU851880:NIU851899 MYY851880:MYY851899 MPC851880:MPC851899 MFG851880:MFG851899 LVK851880:LVK851899 LLO851880:LLO851899 LBS851880:LBS851899 KRW851880:KRW851899 KIA851880:KIA851899 JYE851880:JYE851899 JOI851880:JOI851899 JEM851880:JEM851899 IUQ851880:IUQ851899 IKU851880:IKU851899 IAY851880:IAY851899 HRC851880:HRC851899 HHG851880:HHG851899 GXK851880:GXK851899 GNO851880:GNO851899 GDS851880:GDS851899 FTW851880:FTW851899 FKA851880:FKA851899 FAE851880:FAE851899 EQI851880:EQI851899 EGM851880:EGM851899 DWQ851880:DWQ851899 DMU851880:DMU851899 DCY851880:DCY851899 CTC851880:CTC851899 CJG851880:CJG851899 BZK851880:BZK851899 BPO851880:BPO851899 BFS851880:BFS851899 AVW851880:AVW851899 AMA851880:AMA851899 ACE851880:ACE851899 SI851880:SI851899 IM851880:IM851899 WUY786344:WUY786363 WLC786344:WLC786363 WBG786344:WBG786363 VRK786344:VRK786363 VHO786344:VHO786363 UXS786344:UXS786363 UNW786344:UNW786363 UEA786344:UEA786363 TUE786344:TUE786363 TKI786344:TKI786363 TAM786344:TAM786363 SQQ786344:SQQ786363 SGU786344:SGU786363 RWY786344:RWY786363 RNC786344:RNC786363 RDG786344:RDG786363 QTK786344:QTK786363 QJO786344:QJO786363 PZS786344:PZS786363 PPW786344:PPW786363 PGA786344:PGA786363 OWE786344:OWE786363 OMI786344:OMI786363 OCM786344:OCM786363 NSQ786344:NSQ786363 NIU786344:NIU786363 MYY786344:MYY786363 MPC786344:MPC786363 MFG786344:MFG786363 LVK786344:LVK786363 LLO786344:LLO786363 LBS786344:LBS786363 KRW786344:KRW786363 KIA786344:KIA786363 JYE786344:JYE786363 JOI786344:JOI786363 JEM786344:JEM786363 IUQ786344:IUQ786363 IKU786344:IKU786363 IAY786344:IAY786363 HRC786344:HRC786363 HHG786344:HHG786363 GXK786344:GXK786363 GNO786344:GNO786363 GDS786344:GDS786363 FTW786344:FTW786363 FKA786344:FKA786363 FAE786344:FAE786363 EQI786344:EQI786363 EGM786344:EGM786363 DWQ786344:DWQ786363 DMU786344:DMU786363 DCY786344:DCY786363 CTC786344:CTC786363 CJG786344:CJG786363 BZK786344:BZK786363 BPO786344:BPO786363 BFS786344:BFS786363 AVW786344:AVW786363 AMA786344:AMA786363 ACE786344:ACE786363 SI786344:SI786363 IM786344:IM786363 WUY720808:WUY720827 WLC720808:WLC720827 WBG720808:WBG720827 VRK720808:VRK720827 VHO720808:VHO720827 UXS720808:UXS720827 UNW720808:UNW720827 UEA720808:UEA720827 TUE720808:TUE720827 TKI720808:TKI720827 TAM720808:TAM720827 SQQ720808:SQQ720827 SGU720808:SGU720827 RWY720808:RWY720827 RNC720808:RNC720827 RDG720808:RDG720827 QTK720808:QTK720827 QJO720808:QJO720827 PZS720808:PZS720827 PPW720808:PPW720827 PGA720808:PGA720827 OWE720808:OWE720827 OMI720808:OMI720827 OCM720808:OCM720827 NSQ720808:NSQ720827 NIU720808:NIU720827 MYY720808:MYY720827 MPC720808:MPC720827 MFG720808:MFG720827 LVK720808:LVK720827 LLO720808:LLO720827 LBS720808:LBS720827 KRW720808:KRW720827 KIA720808:KIA720827 JYE720808:JYE720827 JOI720808:JOI720827 JEM720808:JEM720827 IUQ720808:IUQ720827 IKU720808:IKU720827 IAY720808:IAY720827 HRC720808:HRC720827 HHG720808:HHG720827 GXK720808:GXK720827 GNO720808:GNO720827 GDS720808:GDS720827 FTW720808:FTW720827 FKA720808:FKA720827 FAE720808:FAE720827 EQI720808:EQI720827 EGM720808:EGM720827 DWQ720808:DWQ720827 DMU720808:DMU720827 DCY720808:DCY720827 CTC720808:CTC720827 CJG720808:CJG720827 BZK720808:BZK720827 BPO720808:BPO720827 BFS720808:BFS720827 AVW720808:AVW720827 AMA720808:AMA720827 ACE720808:ACE720827 SI720808:SI720827 IM720808:IM720827 WUY655272:WUY655291 WLC655272:WLC655291 WBG655272:WBG655291 VRK655272:VRK655291 VHO655272:VHO655291 UXS655272:UXS655291 UNW655272:UNW655291 UEA655272:UEA655291 TUE655272:TUE655291 TKI655272:TKI655291 TAM655272:TAM655291 SQQ655272:SQQ655291 SGU655272:SGU655291 RWY655272:RWY655291 RNC655272:RNC655291 RDG655272:RDG655291 QTK655272:QTK655291 QJO655272:QJO655291 PZS655272:PZS655291 PPW655272:PPW655291 PGA655272:PGA655291 OWE655272:OWE655291 OMI655272:OMI655291 OCM655272:OCM655291 NSQ655272:NSQ655291 NIU655272:NIU655291 MYY655272:MYY655291 MPC655272:MPC655291 MFG655272:MFG655291 LVK655272:LVK655291 LLO655272:LLO655291 LBS655272:LBS655291 KRW655272:KRW655291 KIA655272:KIA655291 JYE655272:JYE655291 JOI655272:JOI655291 JEM655272:JEM655291 IUQ655272:IUQ655291 IKU655272:IKU655291 IAY655272:IAY655291 HRC655272:HRC655291 HHG655272:HHG655291 GXK655272:GXK655291 GNO655272:GNO655291 GDS655272:GDS655291 FTW655272:FTW655291 FKA655272:FKA655291 FAE655272:FAE655291 EQI655272:EQI655291 EGM655272:EGM655291 DWQ655272:DWQ655291 DMU655272:DMU655291 DCY655272:DCY655291 CTC655272:CTC655291 CJG655272:CJG655291 BZK655272:BZK655291 BPO655272:BPO655291 BFS655272:BFS655291 AVW655272:AVW655291 AMA655272:AMA655291 ACE655272:ACE655291 SI655272:SI655291 IM655272:IM655291 WUY589736:WUY589755 WLC589736:WLC589755 WBG589736:WBG589755 VRK589736:VRK589755 VHO589736:VHO589755 UXS589736:UXS589755 UNW589736:UNW589755 UEA589736:UEA589755 TUE589736:TUE589755 TKI589736:TKI589755 TAM589736:TAM589755 SQQ589736:SQQ589755 SGU589736:SGU589755 RWY589736:RWY589755 RNC589736:RNC589755 RDG589736:RDG589755 QTK589736:QTK589755 QJO589736:QJO589755 PZS589736:PZS589755 PPW589736:PPW589755 PGA589736:PGA589755 OWE589736:OWE589755 OMI589736:OMI589755 OCM589736:OCM589755 NSQ589736:NSQ589755 NIU589736:NIU589755 MYY589736:MYY589755 MPC589736:MPC589755 MFG589736:MFG589755 LVK589736:LVK589755 LLO589736:LLO589755 LBS589736:LBS589755 KRW589736:KRW589755 KIA589736:KIA589755 JYE589736:JYE589755 JOI589736:JOI589755 JEM589736:JEM589755 IUQ589736:IUQ589755 IKU589736:IKU589755 IAY589736:IAY589755 HRC589736:HRC589755 HHG589736:HHG589755 GXK589736:GXK589755 GNO589736:GNO589755 GDS589736:GDS589755 FTW589736:FTW589755 FKA589736:FKA589755 FAE589736:FAE589755 EQI589736:EQI589755 EGM589736:EGM589755 DWQ589736:DWQ589755 DMU589736:DMU589755 DCY589736:DCY589755 CTC589736:CTC589755 CJG589736:CJG589755 BZK589736:BZK589755 BPO589736:BPO589755 BFS589736:BFS589755 AVW589736:AVW589755 AMA589736:AMA589755 ACE589736:ACE589755 SI589736:SI589755 IM589736:IM589755 WUY524200:WUY524219 WLC524200:WLC524219 WBG524200:WBG524219 VRK524200:VRK524219 VHO524200:VHO524219 UXS524200:UXS524219 UNW524200:UNW524219 UEA524200:UEA524219 TUE524200:TUE524219 TKI524200:TKI524219 TAM524200:TAM524219 SQQ524200:SQQ524219 SGU524200:SGU524219 RWY524200:RWY524219 RNC524200:RNC524219 RDG524200:RDG524219 QTK524200:QTK524219 QJO524200:QJO524219 PZS524200:PZS524219 PPW524200:PPW524219 PGA524200:PGA524219 OWE524200:OWE524219 OMI524200:OMI524219 OCM524200:OCM524219 NSQ524200:NSQ524219 NIU524200:NIU524219 MYY524200:MYY524219 MPC524200:MPC524219 MFG524200:MFG524219 LVK524200:LVK524219 LLO524200:LLO524219 LBS524200:LBS524219 KRW524200:KRW524219 KIA524200:KIA524219 JYE524200:JYE524219 JOI524200:JOI524219 JEM524200:JEM524219 IUQ524200:IUQ524219 IKU524200:IKU524219 IAY524200:IAY524219 HRC524200:HRC524219 HHG524200:HHG524219 GXK524200:GXK524219 GNO524200:GNO524219 GDS524200:GDS524219 FTW524200:FTW524219 FKA524200:FKA524219 FAE524200:FAE524219 EQI524200:EQI524219 EGM524200:EGM524219 DWQ524200:DWQ524219 DMU524200:DMU524219 DCY524200:DCY524219 CTC524200:CTC524219 CJG524200:CJG524219 BZK524200:BZK524219 BPO524200:BPO524219 BFS524200:BFS524219 AVW524200:AVW524219 AMA524200:AMA524219 ACE524200:ACE524219 SI524200:SI524219 IM524200:IM524219 WUY458664:WUY458683 WLC458664:WLC458683 WBG458664:WBG458683 VRK458664:VRK458683 VHO458664:VHO458683 UXS458664:UXS458683 UNW458664:UNW458683 UEA458664:UEA458683 TUE458664:TUE458683 TKI458664:TKI458683 TAM458664:TAM458683 SQQ458664:SQQ458683 SGU458664:SGU458683 RWY458664:RWY458683 RNC458664:RNC458683 RDG458664:RDG458683 QTK458664:QTK458683 QJO458664:QJO458683 PZS458664:PZS458683 PPW458664:PPW458683 PGA458664:PGA458683 OWE458664:OWE458683 OMI458664:OMI458683 OCM458664:OCM458683 NSQ458664:NSQ458683 NIU458664:NIU458683 MYY458664:MYY458683 MPC458664:MPC458683 MFG458664:MFG458683 LVK458664:LVK458683 LLO458664:LLO458683 LBS458664:LBS458683 KRW458664:KRW458683 KIA458664:KIA458683 JYE458664:JYE458683 JOI458664:JOI458683 JEM458664:JEM458683 IUQ458664:IUQ458683 IKU458664:IKU458683 IAY458664:IAY458683 HRC458664:HRC458683 HHG458664:HHG458683 GXK458664:GXK458683 GNO458664:GNO458683 GDS458664:GDS458683 FTW458664:FTW458683 FKA458664:FKA458683 FAE458664:FAE458683 EQI458664:EQI458683 EGM458664:EGM458683 DWQ458664:DWQ458683 DMU458664:DMU458683 DCY458664:DCY458683 CTC458664:CTC458683 CJG458664:CJG458683 BZK458664:BZK458683 BPO458664:BPO458683 BFS458664:BFS458683 AVW458664:AVW458683 AMA458664:AMA458683 ACE458664:ACE458683 SI458664:SI458683 IM458664:IM458683 WUY393128:WUY393147 WLC393128:WLC393147 WBG393128:WBG393147 VRK393128:VRK393147 VHO393128:VHO393147 UXS393128:UXS393147 UNW393128:UNW393147 UEA393128:UEA393147 TUE393128:TUE393147 TKI393128:TKI393147 TAM393128:TAM393147 SQQ393128:SQQ393147 SGU393128:SGU393147 RWY393128:RWY393147 RNC393128:RNC393147 RDG393128:RDG393147 QTK393128:QTK393147 QJO393128:QJO393147 PZS393128:PZS393147 PPW393128:PPW393147 PGA393128:PGA393147 OWE393128:OWE393147 OMI393128:OMI393147 OCM393128:OCM393147 NSQ393128:NSQ393147 NIU393128:NIU393147 MYY393128:MYY393147 MPC393128:MPC393147 MFG393128:MFG393147 LVK393128:LVK393147 LLO393128:LLO393147 LBS393128:LBS393147 KRW393128:KRW393147 KIA393128:KIA393147 JYE393128:JYE393147 JOI393128:JOI393147 JEM393128:JEM393147 IUQ393128:IUQ393147 IKU393128:IKU393147 IAY393128:IAY393147 HRC393128:HRC393147 HHG393128:HHG393147 GXK393128:GXK393147 GNO393128:GNO393147 GDS393128:GDS393147 FTW393128:FTW393147 FKA393128:FKA393147 FAE393128:FAE393147 EQI393128:EQI393147 EGM393128:EGM393147 DWQ393128:DWQ393147 DMU393128:DMU393147 DCY393128:DCY393147 CTC393128:CTC393147 CJG393128:CJG393147 BZK393128:BZK393147 BPO393128:BPO393147 BFS393128:BFS393147 AVW393128:AVW393147 AMA393128:AMA393147 ACE393128:ACE393147 SI393128:SI393147 IM393128:IM393147 WUY327592:WUY327611 WLC327592:WLC327611 WBG327592:WBG327611 VRK327592:VRK327611 VHO327592:VHO327611 UXS327592:UXS327611 UNW327592:UNW327611 UEA327592:UEA327611 TUE327592:TUE327611 TKI327592:TKI327611 TAM327592:TAM327611 SQQ327592:SQQ327611 SGU327592:SGU327611 RWY327592:RWY327611 RNC327592:RNC327611 RDG327592:RDG327611 QTK327592:QTK327611 QJO327592:QJO327611 PZS327592:PZS327611 PPW327592:PPW327611 PGA327592:PGA327611 OWE327592:OWE327611 OMI327592:OMI327611 OCM327592:OCM327611 NSQ327592:NSQ327611 NIU327592:NIU327611 MYY327592:MYY327611 MPC327592:MPC327611 MFG327592:MFG327611 LVK327592:LVK327611 LLO327592:LLO327611 LBS327592:LBS327611 KRW327592:KRW327611 KIA327592:KIA327611 JYE327592:JYE327611 JOI327592:JOI327611 JEM327592:JEM327611 IUQ327592:IUQ327611 IKU327592:IKU327611 IAY327592:IAY327611 HRC327592:HRC327611 HHG327592:HHG327611 GXK327592:GXK327611 GNO327592:GNO327611 GDS327592:GDS327611 FTW327592:FTW327611 FKA327592:FKA327611 FAE327592:FAE327611 EQI327592:EQI327611 EGM327592:EGM327611 DWQ327592:DWQ327611 DMU327592:DMU327611 DCY327592:DCY327611 CTC327592:CTC327611 CJG327592:CJG327611 BZK327592:BZK327611 BPO327592:BPO327611 BFS327592:BFS327611 AVW327592:AVW327611 AMA327592:AMA327611 ACE327592:ACE327611 SI327592:SI327611 IM327592:IM327611 WUY262056:WUY262075 WLC262056:WLC262075 WBG262056:WBG262075 VRK262056:VRK262075 VHO262056:VHO262075 UXS262056:UXS262075 UNW262056:UNW262075 UEA262056:UEA262075 TUE262056:TUE262075 TKI262056:TKI262075 TAM262056:TAM262075 SQQ262056:SQQ262075 SGU262056:SGU262075 RWY262056:RWY262075 RNC262056:RNC262075 RDG262056:RDG262075 QTK262056:QTK262075 QJO262056:QJO262075 PZS262056:PZS262075 PPW262056:PPW262075 PGA262056:PGA262075 OWE262056:OWE262075 OMI262056:OMI262075 OCM262056:OCM262075 NSQ262056:NSQ262075 NIU262056:NIU262075 MYY262056:MYY262075 MPC262056:MPC262075 MFG262056:MFG262075 LVK262056:LVK262075 LLO262056:LLO262075 LBS262056:LBS262075 KRW262056:KRW262075 KIA262056:KIA262075 JYE262056:JYE262075 JOI262056:JOI262075 JEM262056:JEM262075 IUQ262056:IUQ262075 IKU262056:IKU262075 IAY262056:IAY262075 HRC262056:HRC262075 HHG262056:HHG262075 GXK262056:GXK262075 GNO262056:GNO262075 GDS262056:GDS262075 FTW262056:FTW262075 FKA262056:FKA262075 FAE262056:FAE262075 EQI262056:EQI262075 EGM262056:EGM262075 DWQ262056:DWQ262075 DMU262056:DMU262075 DCY262056:DCY262075 CTC262056:CTC262075 CJG262056:CJG262075 BZK262056:BZK262075 BPO262056:BPO262075 BFS262056:BFS262075 AVW262056:AVW262075 AMA262056:AMA262075 ACE262056:ACE262075 SI262056:SI262075 IM262056:IM262075 WUY196520:WUY196539 WLC196520:WLC196539 WBG196520:WBG196539 VRK196520:VRK196539 VHO196520:VHO196539 UXS196520:UXS196539 UNW196520:UNW196539 UEA196520:UEA196539 TUE196520:TUE196539 TKI196520:TKI196539 TAM196520:TAM196539 SQQ196520:SQQ196539 SGU196520:SGU196539 RWY196520:RWY196539 RNC196520:RNC196539 RDG196520:RDG196539 QTK196520:QTK196539 QJO196520:QJO196539 PZS196520:PZS196539 PPW196520:PPW196539 PGA196520:PGA196539 OWE196520:OWE196539 OMI196520:OMI196539 OCM196520:OCM196539 NSQ196520:NSQ196539 NIU196520:NIU196539 MYY196520:MYY196539 MPC196520:MPC196539 MFG196520:MFG196539 LVK196520:LVK196539 LLO196520:LLO196539 LBS196520:LBS196539 KRW196520:KRW196539 KIA196520:KIA196539 JYE196520:JYE196539 JOI196520:JOI196539 JEM196520:JEM196539 IUQ196520:IUQ196539 IKU196520:IKU196539 IAY196520:IAY196539 HRC196520:HRC196539 HHG196520:HHG196539 GXK196520:GXK196539 GNO196520:GNO196539 GDS196520:GDS196539 FTW196520:FTW196539 FKA196520:FKA196539 FAE196520:FAE196539 EQI196520:EQI196539 EGM196520:EGM196539 DWQ196520:DWQ196539 DMU196520:DMU196539 DCY196520:DCY196539 CTC196520:CTC196539 CJG196520:CJG196539 BZK196520:BZK196539 BPO196520:BPO196539 BFS196520:BFS196539 AVW196520:AVW196539 AMA196520:AMA196539 ACE196520:ACE196539 SI196520:SI196539 IM196520:IM196539 WUY130984:WUY131003 WLC130984:WLC131003 WBG130984:WBG131003 VRK130984:VRK131003 VHO130984:VHO131003 UXS130984:UXS131003 UNW130984:UNW131003 UEA130984:UEA131003 TUE130984:TUE131003 TKI130984:TKI131003 TAM130984:TAM131003 SQQ130984:SQQ131003 SGU130984:SGU131003 RWY130984:RWY131003 RNC130984:RNC131003 RDG130984:RDG131003 QTK130984:QTK131003 QJO130984:QJO131003 PZS130984:PZS131003 PPW130984:PPW131003 PGA130984:PGA131003 OWE130984:OWE131003 OMI130984:OMI131003 OCM130984:OCM131003 NSQ130984:NSQ131003 NIU130984:NIU131003 MYY130984:MYY131003 MPC130984:MPC131003 MFG130984:MFG131003 LVK130984:LVK131003 LLO130984:LLO131003 LBS130984:LBS131003 KRW130984:KRW131003 KIA130984:KIA131003 JYE130984:JYE131003 JOI130984:JOI131003 JEM130984:JEM131003 IUQ130984:IUQ131003 IKU130984:IKU131003 IAY130984:IAY131003 HRC130984:HRC131003 HHG130984:HHG131003 GXK130984:GXK131003 GNO130984:GNO131003 GDS130984:GDS131003 FTW130984:FTW131003 FKA130984:FKA131003 FAE130984:FAE131003 EQI130984:EQI131003 EGM130984:EGM131003 DWQ130984:DWQ131003 DMU130984:DMU131003 DCY130984:DCY131003 CTC130984:CTC131003 CJG130984:CJG131003 BZK130984:BZK131003 BPO130984:BPO131003 BFS130984:BFS131003 AVW130984:AVW131003 AMA130984:AMA131003 ACE130984:ACE131003 SI130984:SI131003 IM130984:IM131003 WUY65448:WUY65467 WLC65448:WLC65467 WBG65448:WBG65467 VRK65448:VRK65467 VHO65448:VHO65467 UXS65448:UXS65467 UNW65448:UNW65467 UEA65448:UEA65467 TUE65448:TUE65467 TKI65448:TKI65467 TAM65448:TAM65467 SQQ65448:SQQ65467 SGU65448:SGU65467 RWY65448:RWY65467 RNC65448:RNC65467 RDG65448:RDG65467 QTK65448:QTK65467 QJO65448:QJO65467 PZS65448:PZS65467 PPW65448:PPW65467 PGA65448:PGA65467 OWE65448:OWE65467 OMI65448:OMI65467 OCM65448:OCM65467 NSQ65448:NSQ65467 NIU65448:NIU65467 MYY65448:MYY65467 MPC65448:MPC65467 MFG65448:MFG65467 LVK65448:LVK65467 LLO65448:LLO65467 LBS65448:LBS65467 KRW65448:KRW65467 KIA65448:KIA65467 JYE65448:JYE65467 JOI65448:JOI65467 JEM65448:JEM65467 IUQ65448:IUQ65467 IKU65448:IKU65467 IAY65448:IAY65467 HRC65448:HRC65467 HHG65448:HHG65467 GXK65448:GXK65467 GNO65448:GNO65467 GDS65448:GDS65467 FTW65448:FTW65467 FKA65448:FKA65467 FAE65448:FAE65467 EQI65448:EQI65467 EGM65448:EGM65467 DWQ65448:DWQ65467 DMU65448:DMU65467 DCY65448:DCY65467 CTC65448:CTC65467 CJG65448:CJG65467 BZK65448:BZK65467 BPO65448:BPO65467 BFS65448:BFS65467 AVW65448:AVW65467 AMA65448:AMA65467 ACE65448:ACE65467 SI65448:SI65467 IM65448:IM65467 I982952:J982971 I917416:J917435 I851880:J851899 I786344:J786363 I720808:J720827 I655272:J655291 I589736:J589755 I524200:J524219 I458664:J458683 I393128:J393147 I327592:J327611 I262056:J262075 I196520:J196539 I130984:J131003 I65448:J65467 L2:M4">
      <formula1>#REF!</formula1>
    </dataValidation>
  </dataValidations>
  <pageMargins left="0.45" right="0.45" top="0.75" bottom="0.75" header="0.3" footer="0.3"/>
  <pageSetup scale="58" orientation="landscape" r:id="rId1"/>
  <headerFooter>
    <oddHeader>&amp;C&amp;"Arial,Regular"&amp;14Longwood</oddHeader>
    <oddFooter>&amp;CPage &amp;P of &amp;N</oddFooter>
  </headerFooter>
</worksheet>
</file>

<file path=xl/worksheets/sheet7.xml><?xml version="1.0" encoding="utf-8"?>
<worksheet xmlns="http://schemas.openxmlformats.org/spreadsheetml/2006/main" xmlns:r="http://schemas.openxmlformats.org/officeDocument/2006/relationships">
  <dimension ref="A1:EF108"/>
  <sheetViews>
    <sheetView zoomScaleNormal="100" workbookViewId="0">
      <pane ySplit="1" topLeftCell="A2" activePane="bottomLeft" state="frozen"/>
      <selection pane="bottomLeft" activeCell="S5" sqref="S5"/>
    </sheetView>
  </sheetViews>
  <sheetFormatPr defaultRowHeight="12.75"/>
  <cols>
    <col min="1" max="1" width="9.140625" style="30"/>
    <col min="2" max="2" width="7" style="30" customWidth="1"/>
    <col min="3" max="3" width="10.140625" style="30" customWidth="1"/>
    <col min="4" max="4" width="16" style="30" customWidth="1"/>
    <col min="5" max="5" width="17.28515625" style="30" customWidth="1"/>
    <col min="6" max="6" width="15.85546875" style="30" hidden="1" customWidth="1"/>
    <col min="7" max="7" width="15.42578125" style="30" hidden="1" customWidth="1"/>
    <col min="8" max="8" width="10.28515625" style="30" hidden="1" customWidth="1"/>
    <col min="9" max="9" width="9.7109375" style="30" hidden="1" customWidth="1"/>
    <col min="10" max="10" width="18" style="30" hidden="1" customWidth="1"/>
    <col min="11" max="11" width="9.28515625" style="29" hidden="1" customWidth="1"/>
    <col min="12" max="12" width="8" style="29" hidden="1" customWidth="1"/>
    <col min="13" max="13" width="9.85546875" style="43" hidden="1" customWidth="1"/>
    <col min="14" max="14" width="14.28515625" style="43" hidden="1" customWidth="1"/>
    <col min="15" max="15" width="10.28515625" style="39" hidden="1" customWidth="1"/>
    <col min="16" max="16" width="16.140625" style="30" customWidth="1"/>
    <col min="17" max="17" width="10.42578125" style="41" customWidth="1"/>
    <col min="18" max="18" width="15.140625" style="41" customWidth="1"/>
    <col min="19" max="19" width="9.140625" style="41" customWidth="1"/>
    <col min="20" max="20" width="10.85546875" style="41" customWidth="1"/>
    <col min="21" max="21" width="14.85546875" style="46" customWidth="1"/>
    <col min="22" max="22" width="13" style="41" customWidth="1"/>
    <col min="23" max="23" width="21.28515625" style="41" customWidth="1"/>
    <col min="24" max="16384" width="9.140625" style="41"/>
  </cols>
  <sheetData>
    <row r="1" spans="1:136" s="40" customFormat="1" ht="51">
      <c r="A1" s="21" t="s">
        <v>47</v>
      </c>
      <c r="B1" s="21" t="s">
        <v>0</v>
      </c>
      <c r="C1" s="21" t="s">
        <v>1</v>
      </c>
      <c r="D1" s="180" t="s">
        <v>48</v>
      </c>
      <c r="E1" s="184"/>
      <c r="F1" s="21" t="s">
        <v>2</v>
      </c>
      <c r="G1" s="90" t="s">
        <v>600</v>
      </c>
      <c r="H1" s="48" t="s">
        <v>3</v>
      </c>
      <c r="I1" s="48" t="s">
        <v>4</v>
      </c>
      <c r="J1" s="21" t="s">
        <v>5</v>
      </c>
      <c r="K1" s="49" t="s">
        <v>49</v>
      </c>
      <c r="L1" s="49" t="s">
        <v>50</v>
      </c>
      <c r="M1" s="50" t="s">
        <v>6</v>
      </c>
      <c r="N1" s="50" t="s">
        <v>52</v>
      </c>
      <c r="O1" s="21" t="s">
        <v>8</v>
      </c>
      <c r="P1" s="48" t="s">
        <v>388</v>
      </c>
      <c r="Q1" s="48" t="s">
        <v>729</v>
      </c>
      <c r="R1" s="21" t="s">
        <v>25</v>
      </c>
      <c r="S1" s="50" t="s">
        <v>26</v>
      </c>
      <c r="T1" s="50" t="s">
        <v>27</v>
      </c>
      <c r="U1" s="21" t="s">
        <v>51</v>
      </c>
      <c r="V1" s="21" t="s">
        <v>46</v>
      </c>
      <c r="W1" s="21" t="s">
        <v>29</v>
      </c>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row>
    <row r="2" spans="1:136" s="45" customFormat="1" ht="63.75">
      <c r="A2" s="22" t="s">
        <v>146</v>
      </c>
      <c r="B2" s="22">
        <v>2997</v>
      </c>
      <c r="C2" s="60" t="s">
        <v>77</v>
      </c>
      <c r="D2" s="51" t="s">
        <v>78</v>
      </c>
      <c r="E2" s="52" t="s">
        <v>79</v>
      </c>
      <c r="F2" s="22" t="s">
        <v>80</v>
      </c>
      <c r="G2" s="22" t="s">
        <v>663</v>
      </c>
      <c r="H2" s="22" t="s">
        <v>75</v>
      </c>
      <c r="I2" s="53" t="s">
        <v>17</v>
      </c>
      <c r="J2" s="28" t="s">
        <v>81</v>
      </c>
      <c r="K2" s="22">
        <v>2005</v>
      </c>
      <c r="L2" s="22">
        <v>2007</v>
      </c>
      <c r="M2" s="54">
        <v>4400000</v>
      </c>
      <c r="N2" s="54">
        <v>3000</v>
      </c>
      <c r="O2" s="61" t="s">
        <v>82</v>
      </c>
      <c r="P2" s="64">
        <v>36.799999999999997</v>
      </c>
      <c r="Q2" s="28">
        <v>55</v>
      </c>
      <c r="R2" s="22" t="s">
        <v>140</v>
      </c>
      <c r="S2" s="59">
        <v>16.3</v>
      </c>
      <c r="T2" s="59">
        <v>125.2</v>
      </c>
      <c r="U2" s="60" t="s">
        <v>37</v>
      </c>
      <c r="V2" s="22" t="s">
        <v>30</v>
      </c>
      <c r="W2" s="125" t="s">
        <v>734</v>
      </c>
    </row>
    <row r="3" spans="1:136" s="45" customFormat="1" ht="63.75">
      <c r="A3" s="22" t="s">
        <v>147</v>
      </c>
      <c r="B3" s="22">
        <v>2997</v>
      </c>
      <c r="C3" s="60" t="s">
        <v>83</v>
      </c>
      <c r="D3" s="51" t="s">
        <v>84</v>
      </c>
      <c r="E3" s="52" t="s">
        <v>85</v>
      </c>
      <c r="F3" s="22" t="s">
        <v>86</v>
      </c>
      <c r="G3" s="22" t="s">
        <v>664</v>
      </c>
      <c r="H3" s="22" t="s">
        <v>75</v>
      </c>
      <c r="I3" s="28" t="s">
        <v>733</v>
      </c>
      <c r="J3" s="28" t="s">
        <v>87</v>
      </c>
      <c r="K3" s="22">
        <v>2010</v>
      </c>
      <c r="L3" s="22">
        <v>2011</v>
      </c>
      <c r="M3" s="54">
        <v>30000</v>
      </c>
      <c r="N3" s="54">
        <v>3000</v>
      </c>
      <c r="O3" s="55" t="s">
        <v>18</v>
      </c>
      <c r="P3" s="64">
        <v>0.27</v>
      </c>
      <c r="Q3" s="28">
        <v>25</v>
      </c>
      <c r="R3" s="22" t="s">
        <v>140</v>
      </c>
      <c r="S3" s="59">
        <v>0.1</v>
      </c>
      <c r="T3" s="59">
        <f>147198/43560</f>
        <v>3.3792011019283748</v>
      </c>
      <c r="U3" s="60" t="s">
        <v>35</v>
      </c>
      <c r="V3" s="22" t="s">
        <v>63</v>
      </c>
      <c r="W3" s="57"/>
    </row>
    <row r="4" spans="1:136" s="45" customFormat="1" ht="63.75">
      <c r="A4" s="22" t="s">
        <v>148</v>
      </c>
      <c r="B4" s="22">
        <v>2997</v>
      </c>
      <c r="C4" s="60" t="s">
        <v>88</v>
      </c>
      <c r="D4" s="51" t="s">
        <v>89</v>
      </c>
      <c r="E4" s="52" t="s">
        <v>90</v>
      </c>
      <c r="F4" s="22" t="s">
        <v>86</v>
      </c>
      <c r="G4" s="22" t="s">
        <v>664</v>
      </c>
      <c r="H4" s="22" t="s">
        <v>75</v>
      </c>
      <c r="I4" s="28" t="s">
        <v>733</v>
      </c>
      <c r="J4" s="28" t="s">
        <v>87</v>
      </c>
      <c r="K4" s="22">
        <v>2010</v>
      </c>
      <c r="L4" s="22">
        <v>2011</v>
      </c>
      <c r="M4" s="54">
        <v>30000</v>
      </c>
      <c r="N4" s="54">
        <v>3000</v>
      </c>
      <c r="O4" s="55" t="s">
        <v>18</v>
      </c>
      <c r="P4" s="64">
        <v>3</v>
      </c>
      <c r="Q4" s="28">
        <v>225</v>
      </c>
      <c r="R4" s="22" t="s">
        <v>140</v>
      </c>
      <c r="S4" s="59">
        <v>0.1</v>
      </c>
      <c r="T4" s="59">
        <f>869957/43560</f>
        <v>19.971464646464646</v>
      </c>
      <c r="U4" s="60" t="s">
        <v>35</v>
      </c>
      <c r="V4" s="22" t="s">
        <v>63</v>
      </c>
      <c r="W4" s="28"/>
    </row>
    <row r="5" spans="1:136" s="45" customFormat="1" ht="63.75">
      <c r="A5" s="22" t="s">
        <v>149</v>
      </c>
      <c r="B5" s="22">
        <v>2997</v>
      </c>
      <c r="C5" s="60" t="s">
        <v>91</v>
      </c>
      <c r="D5" s="51" t="s">
        <v>92</v>
      </c>
      <c r="E5" s="52" t="s">
        <v>93</v>
      </c>
      <c r="F5" s="22" t="s">
        <v>86</v>
      </c>
      <c r="G5" s="22" t="s">
        <v>664</v>
      </c>
      <c r="H5" s="22" t="s">
        <v>75</v>
      </c>
      <c r="I5" s="53" t="s">
        <v>17</v>
      </c>
      <c r="J5" s="28" t="s">
        <v>87</v>
      </c>
      <c r="K5" s="22">
        <v>2010</v>
      </c>
      <c r="L5" s="22">
        <v>2011</v>
      </c>
      <c r="M5" s="54">
        <v>60000</v>
      </c>
      <c r="N5" s="54">
        <v>6000</v>
      </c>
      <c r="O5" s="55" t="s">
        <v>18</v>
      </c>
      <c r="P5" s="64">
        <v>0.2</v>
      </c>
      <c r="Q5" s="140">
        <v>25</v>
      </c>
      <c r="R5" s="22" t="s">
        <v>140</v>
      </c>
      <c r="S5" s="59">
        <v>0.1</v>
      </c>
      <c r="T5" s="59">
        <f>135559/43560</f>
        <v>3.1120064279155186</v>
      </c>
      <c r="U5" s="60" t="s">
        <v>35</v>
      </c>
      <c r="V5" s="22" t="s">
        <v>63</v>
      </c>
      <c r="W5" s="57"/>
    </row>
    <row r="6" spans="1:136" s="45" customFormat="1" ht="63.75">
      <c r="A6" s="22" t="s">
        <v>150</v>
      </c>
      <c r="B6" s="22">
        <v>2997</v>
      </c>
      <c r="C6" s="60" t="s">
        <v>94</v>
      </c>
      <c r="D6" s="51" t="s">
        <v>95</v>
      </c>
      <c r="E6" s="52" t="s">
        <v>96</v>
      </c>
      <c r="F6" s="22" t="s">
        <v>86</v>
      </c>
      <c r="G6" s="22" t="s">
        <v>664</v>
      </c>
      <c r="H6" s="22" t="s">
        <v>75</v>
      </c>
      <c r="I6" s="53" t="s">
        <v>17</v>
      </c>
      <c r="J6" s="28" t="s">
        <v>87</v>
      </c>
      <c r="K6" s="22">
        <v>2010</v>
      </c>
      <c r="L6" s="22">
        <v>2011</v>
      </c>
      <c r="M6" s="54">
        <v>60000</v>
      </c>
      <c r="N6" s="54">
        <v>6000</v>
      </c>
      <c r="O6" s="55" t="s">
        <v>18</v>
      </c>
      <c r="P6" s="64">
        <v>18.899999999999999</v>
      </c>
      <c r="Q6" s="28">
        <v>25</v>
      </c>
      <c r="R6" s="22" t="s">
        <v>140</v>
      </c>
      <c r="S6" s="59">
        <v>0.1</v>
      </c>
      <c r="T6" s="59">
        <f>7793127/43560</f>
        <v>178.90557851239669</v>
      </c>
      <c r="U6" s="60" t="s">
        <v>35</v>
      </c>
      <c r="V6" s="22" t="s">
        <v>63</v>
      </c>
      <c r="W6" s="57"/>
    </row>
    <row r="7" spans="1:136" s="45" customFormat="1" ht="63.75">
      <c r="A7" s="22" t="s">
        <v>151</v>
      </c>
      <c r="B7" s="22">
        <v>2997</v>
      </c>
      <c r="C7" s="60" t="s">
        <v>97</v>
      </c>
      <c r="D7" s="51" t="s">
        <v>98</v>
      </c>
      <c r="E7" s="52" t="s">
        <v>99</v>
      </c>
      <c r="F7" s="22" t="s">
        <v>86</v>
      </c>
      <c r="G7" s="22" t="s">
        <v>664</v>
      </c>
      <c r="H7" s="22" t="s">
        <v>75</v>
      </c>
      <c r="I7" s="53" t="s">
        <v>17</v>
      </c>
      <c r="J7" s="28" t="s">
        <v>87</v>
      </c>
      <c r="K7" s="22">
        <v>2010</v>
      </c>
      <c r="L7" s="22">
        <v>2011</v>
      </c>
      <c r="M7" s="54">
        <v>60000</v>
      </c>
      <c r="N7" s="54">
        <v>6000</v>
      </c>
      <c r="O7" s="55" t="s">
        <v>18</v>
      </c>
      <c r="P7" s="64">
        <v>9.1</v>
      </c>
      <c r="Q7" s="28">
        <v>25</v>
      </c>
      <c r="R7" s="22" t="s">
        <v>140</v>
      </c>
      <c r="S7" s="59">
        <v>0.1</v>
      </c>
      <c r="T7" s="59">
        <f>2530200/43560</f>
        <v>58.085399449035812</v>
      </c>
      <c r="U7" s="60" t="s">
        <v>35</v>
      </c>
      <c r="V7" s="22" t="s">
        <v>63</v>
      </c>
      <c r="W7" s="57"/>
    </row>
    <row r="8" spans="1:136" s="45" customFormat="1" ht="102">
      <c r="A8" s="22" t="s">
        <v>152</v>
      </c>
      <c r="B8" s="22">
        <v>2997</v>
      </c>
      <c r="C8" s="60" t="s">
        <v>100</v>
      </c>
      <c r="D8" s="51" t="s">
        <v>101</v>
      </c>
      <c r="E8" s="52" t="s">
        <v>102</v>
      </c>
      <c r="F8" s="22" t="s">
        <v>103</v>
      </c>
      <c r="G8" s="22" t="s">
        <v>665</v>
      </c>
      <c r="H8" s="22" t="s">
        <v>75</v>
      </c>
      <c r="I8" s="53" t="s">
        <v>17</v>
      </c>
      <c r="J8" s="28" t="s">
        <v>104</v>
      </c>
      <c r="K8" s="22">
        <v>2009</v>
      </c>
      <c r="L8" s="22">
        <v>2010</v>
      </c>
      <c r="M8" s="54">
        <v>60000</v>
      </c>
      <c r="N8" s="54">
        <v>2500</v>
      </c>
      <c r="O8" s="55" t="s">
        <v>18</v>
      </c>
      <c r="P8" s="64">
        <v>0.51</v>
      </c>
      <c r="Q8" s="28">
        <v>40</v>
      </c>
      <c r="R8" s="22" t="s">
        <v>140</v>
      </c>
      <c r="S8" s="59">
        <v>0.1</v>
      </c>
      <c r="T8" s="59">
        <f>168779/43560</f>
        <v>3.8746326905417816</v>
      </c>
      <c r="U8" s="60" t="s">
        <v>45</v>
      </c>
      <c r="V8" s="22" t="s">
        <v>38</v>
      </c>
      <c r="W8" s="126" t="s">
        <v>735</v>
      </c>
    </row>
    <row r="9" spans="1:136" s="45" customFormat="1" ht="102">
      <c r="A9" s="22" t="s">
        <v>153</v>
      </c>
      <c r="B9" s="22">
        <v>2997</v>
      </c>
      <c r="C9" s="60" t="s">
        <v>105</v>
      </c>
      <c r="D9" s="51" t="s">
        <v>106</v>
      </c>
      <c r="E9" s="52" t="s">
        <v>107</v>
      </c>
      <c r="F9" s="22" t="s">
        <v>103</v>
      </c>
      <c r="G9" s="22" t="s">
        <v>665</v>
      </c>
      <c r="H9" s="22" t="s">
        <v>75</v>
      </c>
      <c r="I9" s="53" t="s">
        <v>17</v>
      </c>
      <c r="J9" s="28" t="s">
        <v>104</v>
      </c>
      <c r="K9" s="22">
        <v>2009</v>
      </c>
      <c r="L9" s="22">
        <v>2010</v>
      </c>
      <c r="M9" s="54">
        <v>170000</v>
      </c>
      <c r="N9" s="54">
        <v>8500</v>
      </c>
      <c r="O9" s="55" t="s">
        <v>18</v>
      </c>
      <c r="P9" s="64">
        <v>1.7</v>
      </c>
      <c r="Q9" s="28">
        <v>40</v>
      </c>
      <c r="R9" s="22" t="s">
        <v>140</v>
      </c>
      <c r="S9" s="59">
        <v>0.3</v>
      </c>
      <c r="T9" s="59">
        <f>654666/43560</f>
        <v>15.029063360881542</v>
      </c>
      <c r="U9" s="60" t="s">
        <v>45</v>
      </c>
      <c r="V9" s="22" t="s">
        <v>38</v>
      </c>
      <c r="W9" s="126" t="s">
        <v>735</v>
      </c>
    </row>
    <row r="10" spans="1:136" s="45" customFormat="1" ht="102">
      <c r="A10" s="22" t="s">
        <v>154</v>
      </c>
      <c r="B10" s="22">
        <v>2997</v>
      </c>
      <c r="C10" s="60" t="s">
        <v>108</v>
      </c>
      <c r="D10" s="51" t="s">
        <v>109</v>
      </c>
      <c r="E10" s="52" t="s">
        <v>110</v>
      </c>
      <c r="F10" s="22" t="s">
        <v>103</v>
      </c>
      <c r="G10" s="22" t="s">
        <v>665</v>
      </c>
      <c r="H10" s="22" t="s">
        <v>75</v>
      </c>
      <c r="I10" s="53" t="s">
        <v>17</v>
      </c>
      <c r="J10" s="28" t="s">
        <v>104</v>
      </c>
      <c r="K10" s="22">
        <v>2009</v>
      </c>
      <c r="L10" s="22">
        <v>2010</v>
      </c>
      <c r="M10" s="54">
        <v>100000</v>
      </c>
      <c r="N10" s="54">
        <v>5000</v>
      </c>
      <c r="O10" s="55" t="s">
        <v>18</v>
      </c>
      <c r="P10" s="64">
        <v>0.6</v>
      </c>
      <c r="Q10" s="28">
        <v>40</v>
      </c>
      <c r="R10" s="22" t="s">
        <v>140</v>
      </c>
      <c r="S10" s="59">
        <v>0.2</v>
      </c>
      <c r="T10" s="59">
        <f>399024/43560</f>
        <v>9.1603305785123972</v>
      </c>
      <c r="U10" s="63" t="s">
        <v>45</v>
      </c>
      <c r="V10" s="22" t="s">
        <v>38</v>
      </c>
      <c r="W10" s="126" t="s">
        <v>735</v>
      </c>
    </row>
    <row r="11" spans="1:136" s="45" customFormat="1" ht="63.75">
      <c r="A11" s="22" t="s">
        <v>155</v>
      </c>
      <c r="B11" s="22">
        <v>2997</v>
      </c>
      <c r="C11" s="60" t="s">
        <v>111</v>
      </c>
      <c r="D11" s="51" t="s">
        <v>112</v>
      </c>
      <c r="E11" s="52" t="s">
        <v>113</v>
      </c>
      <c r="F11" s="22" t="s">
        <v>114</v>
      </c>
      <c r="G11" s="22"/>
      <c r="H11" s="22" t="s">
        <v>75</v>
      </c>
      <c r="I11" s="53" t="s">
        <v>17</v>
      </c>
      <c r="J11" s="28" t="s">
        <v>76</v>
      </c>
      <c r="K11" s="22">
        <v>2009</v>
      </c>
      <c r="L11" s="22">
        <v>2010</v>
      </c>
      <c r="M11" s="54">
        <v>3000</v>
      </c>
      <c r="N11" s="54">
        <v>6000</v>
      </c>
      <c r="O11" s="55" t="s">
        <v>18</v>
      </c>
      <c r="P11" s="64">
        <v>0.1</v>
      </c>
      <c r="Q11" s="28">
        <v>5</v>
      </c>
      <c r="R11" s="22" t="s">
        <v>140</v>
      </c>
      <c r="S11" s="59">
        <v>0.1</v>
      </c>
      <c r="T11" s="59">
        <v>16.84</v>
      </c>
      <c r="U11" s="60"/>
      <c r="V11" s="22" t="s">
        <v>38</v>
      </c>
      <c r="W11" s="62" t="s">
        <v>141</v>
      </c>
    </row>
    <row r="12" spans="1:136" s="45" customFormat="1" ht="102">
      <c r="A12" s="22" t="s">
        <v>156</v>
      </c>
      <c r="B12" s="22">
        <v>2997</v>
      </c>
      <c r="C12" s="60" t="s">
        <v>115</v>
      </c>
      <c r="D12" s="51" t="s">
        <v>116</v>
      </c>
      <c r="E12" s="52" t="s">
        <v>117</v>
      </c>
      <c r="F12" s="22" t="s">
        <v>103</v>
      </c>
      <c r="G12" s="22" t="s">
        <v>665</v>
      </c>
      <c r="H12" s="22" t="s">
        <v>75</v>
      </c>
      <c r="I12" s="53" t="s">
        <v>17</v>
      </c>
      <c r="J12" s="28" t="s">
        <v>104</v>
      </c>
      <c r="K12" s="22">
        <v>2009</v>
      </c>
      <c r="L12" s="22">
        <v>2010</v>
      </c>
      <c r="M12" s="54">
        <v>100000</v>
      </c>
      <c r="N12" s="54">
        <v>8500</v>
      </c>
      <c r="O12" s="55" t="s">
        <v>18</v>
      </c>
      <c r="P12" s="64">
        <v>0.9</v>
      </c>
      <c r="Q12" s="28">
        <v>40</v>
      </c>
      <c r="R12" s="22" t="s">
        <v>140</v>
      </c>
      <c r="S12" s="59">
        <v>0.3</v>
      </c>
      <c r="T12" s="59">
        <v>14.8</v>
      </c>
      <c r="U12" s="63" t="s">
        <v>45</v>
      </c>
      <c r="V12" s="22" t="s">
        <v>38</v>
      </c>
      <c r="W12" s="126" t="s">
        <v>735</v>
      </c>
    </row>
    <row r="13" spans="1:136" s="45" customFormat="1" ht="63.75">
      <c r="A13" s="22" t="s">
        <v>157</v>
      </c>
      <c r="B13" s="22">
        <v>2997</v>
      </c>
      <c r="C13" s="60" t="s">
        <v>118</v>
      </c>
      <c r="D13" s="51" t="s">
        <v>119</v>
      </c>
      <c r="E13" s="52" t="s">
        <v>120</v>
      </c>
      <c r="F13" s="22" t="s">
        <v>121</v>
      </c>
      <c r="G13" s="22" t="s">
        <v>666</v>
      </c>
      <c r="H13" s="22" t="s">
        <v>75</v>
      </c>
      <c r="I13" s="53" t="s">
        <v>17</v>
      </c>
      <c r="J13" s="28" t="s">
        <v>87</v>
      </c>
      <c r="K13" s="22">
        <v>2010</v>
      </c>
      <c r="L13" s="22">
        <v>2011</v>
      </c>
      <c r="M13" s="54">
        <v>60000</v>
      </c>
      <c r="N13" s="54">
        <v>5000</v>
      </c>
      <c r="O13" s="61" t="s">
        <v>14</v>
      </c>
      <c r="P13" s="64">
        <v>1.1000000000000001</v>
      </c>
      <c r="Q13" s="28">
        <v>25</v>
      </c>
      <c r="R13" s="22" t="s">
        <v>140</v>
      </c>
      <c r="S13" s="59">
        <v>0.1</v>
      </c>
      <c r="T13" s="59">
        <f>1077492/43560</f>
        <v>24.735812672176309</v>
      </c>
      <c r="U13" s="60" t="s">
        <v>35</v>
      </c>
      <c r="V13" s="22" t="s">
        <v>63</v>
      </c>
      <c r="W13" s="57" t="s">
        <v>142</v>
      </c>
    </row>
    <row r="14" spans="1:136" s="45" customFormat="1" ht="63.75">
      <c r="A14" s="22" t="s">
        <v>158</v>
      </c>
      <c r="B14" s="22">
        <v>2997</v>
      </c>
      <c r="C14" s="60" t="s">
        <v>122</v>
      </c>
      <c r="D14" s="51" t="s">
        <v>123</v>
      </c>
      <c r="E14" s="52" t="s">
        <v>124</v>
      </c>
      <c r="F14" s="22" t="s">
        <v>125</v>
      </c>
      <c r="G14" s="22"/>
      <c r="H14" s="22" t="s">
        <v>75</v>
      </c>
      <c r="I14" s="53" t="s">
        <v>17</v>
      </c>
      <c r="J14" s="28" t="s">
        <v>87</v>
      </c>
      <c r="K14" s="22">
        <v>2007</v>
      </c>
      <c r="L14" s="22">
        <v>2007</v>
      </c>
      <c r="M14" s="54">
        <v>60000</v>
      </c>
      <c r="N14" s="54">
        <v>5000</v>
      </c>
      <c r="O14" s="61" t="s">
        <v>14</v>
      </c>
      <c r="P14" s="64">
        <v>1.1000000000000001</v>
      </c>
      <c r="Q14" s="28">
        <v>25</v>
      </c>
      <c r="R14" s="22" t="s">
        <v>140</v>
      </c>
      <c r="S14" s="59">
        <v>0.1</v>
      </c>
      <c r="T14" s="59">
        <f>1101653/43560</f>
        <v>25.290472910927456</v>
      </c>
      <c r="U14" s="60" t="s">
        <v>35</v>
      </c>
      <c r="V14" s="22" t="s">
        <v>30</v>
      </c>
      <c r="W14" s="57" t="s">
        <v>142</v>
      </c>
    </row>
    <row r="15" spans="1:136" s="45" customFormat="1" ht="63.75">
      <c r="A15" s="22" t="s">
        <v>159</v>
      </c>
      <c r="B15" s="22">
        <v>2997</v>
      </c>
      <c r="C15" s="60" t="s">
        <v>126</v>
      </c>
      <c r="D15" s="51" t="s">
        <v>127</v>
      </c>
      <c r="E15" s="52" t="s">
        <v>128</v>
      </c>
      <c r="F15" s="22" t="s">
        <v>129</v>
      </c>
      <c r="G15" s="22"/>
      <c r="H15" s="22" t="s">
        <v>75</v>
      </c>
      <c r="I15" s="53" t="s">
        <v>17</v>
      </c>
      <c r="J15" s="28" t="s">
        <v>104</v>
      </c>
      <c r="K15" s="22">
        <v>2012</v>
      </c>
      <c r="L15" s="22">
        <v>2014</v>
      </c>
      <c r="M15" s="54">
        <v>150000</v>
      </c>
      <c r="N15" s="54">
        <v>5000</v>
      </c>
      <c r="O15" s="55" t="s">
        <v>18</v>
      </c>
      <c r="P15" s="64">
        <v>0.9</v>
      </c>
      <c r="Q15" s="28">
        <v>40</v>
      </c>
      <c r="R15" s="22" t="s">
        <v>140</v>
      </c>
      <c r="S15" s="59">
        <v>0.1</v>
      </c>
      <c r="T15" s="59">
        <f>219541/43560</f>
        <v>5.0399678604224061</v>
      </c>
      <c r="U15" s="60" t="s">
        <v>45</v>
      </c>
      <c r="V15" s="22" t="s">
        <v>63</v>
      </c>
      <c r="W15" s="126" t="s">
        <v>735</v>
      </c>
    </row>
    <row r="16" spans="1:136" s="45" customFormat="1" ht="63.75">
      <c r="A16" s="22" t="s">
        <v>160</v>
      </c>
      <c r="B16" s="22">
        <v>2997</v>
      </c>
      <c r="C16" s="60" t="s">
        <v>130</v>
      </c>
      <c r="D16" s="51" t="s">
        <v>131</v>
      </c>
      <c r="E16" s="52" t="s">
        <v>132</v>
      </c>
      <c r="F16" s="22" t="s">
        <v>133</v>
      </c>
      <c r="G16" s="22">
        <v>112586</v>
      </c>
      <c r="H16" s="22" t="s">
        <v>75</v>
      </c>
      <c r="I16" s="53" t="s">
        <v>17</v>
      </c>
      <c r="J16" s="28" t="s">
        <v>81</v>
      </c>
      <c r="K16" s="22">
        <v>2007</v>
      </c>
      <c r="L16" s="22">
        <v>2008</v>
      </c>
      <c r="M16" s="54">
        <v>65000</v>
      </c>
      <c r="N16" s="54">
        <v>2000</v>
      </c>
      <c r="O16" s="61" t="s">
        <v>14</v>
      </c>
      <c r="P16" s="64">
        <v>1.38</v>
      </c>
      <c r="Q16" s="28">
        <v>35</v>
      </c>
      <c r="R16" s="22" t="s">
        <v>140</v>
      </c>
      <c r="S16" s="59">
        <v>0.4</v>
      </c>
      <c r="T16" s="58">
        <v>9.9</v>
      </c>
      <c r="U16" s="60" t="s">
        <v>36</v>
      </c>
      <c r="V16" s="22" t="s">
        <v>30</v>
      </c>
      <c r="W16" s="125" t="s">
        <v>736</v>
      </c>
    </row>
    <row r="17" spans="1:23" s="45" customFormat="1" ht="63.75">
      <c r="A17" s="22" t="s">
        <v>161</v>
      </c>
      <c r="B17" s="22">
        <v>2997</v>
      </c>
      <c r="C17" s="60" t="s">
        <v>134</v>
      </c>
      <c r="D17" s="51" t="s">
        <v>127</v>
      </c>
      <c r="E17" s="52" t="s">
        <v>128</v>
      </c>
      <c r="F17" s="22" t="s">
        <v>135</v>
      </c>
      <c r="G17" s="22"/>
      <c r="H17" s="22" t="s">
        <v>75</v>
      </c>
      <c r="I17" s="53" t="s">
        <v>17</v>
      </c>
      <c r="J17" s="28" t="s">
        <v>136</v>
      </c>
      <c r="K17" s="22">
        <v>2005</v>
      </c>
      <c r="L17" s="22" t="s">
        <v>137</v>
      </c>
      <c r="M17" s="54" t="s">
        <v>138</v>
      </c>
      <c r="N17" s="54">
        <v>100000</v>
      </c>
      <c r="O17" s="55" t="s">
        <v>139</v>
      </c>
      <c r="P17" s="64">
        <v>7.4</v>
      </c>
      <c r="Q17" s="28">
        <v>4</v>
      </c>
      <c r="R17" s="22" t="s">
        <v>140</v>
      </c>
      <c r="S17" s="59">
        <v>0</v>
      </c>
      <c r="T17" s="64" t="s">
        <v>143</v>
      </c>
      <c r="U17" s="23" t="s">
        <v>823</v>
      </c>
      <c r="V17" s="22" t="s">
        <v>34</v>
      </c>
      <c r="W17" s="57" t="s">
        <v>145</v>
      </c>
    </row>
    <row r="18" spans="1:23" s="45" customFormat="1" ht="76.5">
      <c r="A18" s="22" t="s">
        <v>162</v>
      </c>
      <c r="B18" s="22">
        <v>2997</v>
      </c>
      <c r="C18" s="60" t="s">
        <v>134</v>
      </c>
      <c r="D18" s="51" t="s">
        <v>127</v>
      </c>
      <c r="E18" s="52" t="s">
        <v>128</v>
      </c>
      <c r="F18" s="28" t="s">
        <v>754</v>
      </c>
      <c r="G18" s="28"/>
      <c r="H18" s="22" t="s">
        <v>75</v>
      </c>
      <c r="I18" s="53" t="s">
        <v>17</v>
      </c>
      <c r="J18" s="28" t="s">
        <v>824</v>
      </c>
      <c r="K18" s="22"/>
      <c r="L18" s="22" t="s">
        <v>137</v>
      </c>
      <c r="M18" s="54"/>
      <c r="N18" s="54"/>
      <c r="O18" s="23"/>
      <c r="P18" s="64">
        <v>40.799999999999997</v>
      </c>
      <c r="Q18" s="51">
        <v>4.5</v>
      </c>
      <c r="R18" s="22" t="s">
        <v>140</v>
      </c>
      <c r="S18" s="51"/>
      <c r="T18" s="51"/>
      <c r="U18" s="23" t="s">
        <v>823</v>
      </c>
      <c r="V18" s="22" t="s">
        <v>34</v>
      </c>
      <c r="W18" s="122" t="s">
        <v>755</v>
      </c>
    </row>
    <row r="19" spans="1:23" s="45" customFormat="1" ht="38.25">
      <c r="A19" s="22" t="s">
        <v>163</v>
      </c>
      <c r="B19" s="185"/>
      <c r="C19" s="185"/>
      <c r="D19" s="28"/>
      <c r="E19" s="56"/>
      <c r="F19" s="98" t="s">
        <v>806</v>
      </c>
      <c r="G19" s="56"/>
      <c r="H19" s="22" t="s">
        <v>75</v>
      </c>
      <c r="I19" s="56"/>
      <c r="J19" s="141" t="s">
        <v>807</v>
      </c>
      <c r="K19" s="53"/>
      <c r="L19" s="53"/>
      <c r="M19" s="158"/>
      <c r="N19" s="158"/>
      <c r="O19" s="76"/>
      <c r="P19" s="58">
        <v>0.9</v>
      </c>
      <c r="Q19" s="51"/>
      <c r="R19" s="51"/>
      <c r="S19" s="51"/>
      <c r="T19" s="51"/>
      <c r="U19" s="122"/>
      <c r="V19" s="51" t="s">
        <v>749</v>
      </c>
      <c r="W19" s="51"/>
    </row>
    <row r="20" spans="1:23" s="45" customFormat="1">
      <c r="A20" s="106"/>
      <c r="B20" s="106"/>
      <c r="C20" s="106"/>
      <c r="D20" s="106"/>
      <c r="E20" s="36"/>
      <c r="F20" s="36"/>
      <c r="G20" s="36"/>
      <c r="H20" s="36"/>
      <c r="I20" s="36"/>
      <c r="J20" s="36"/>
      <c r="K20" s="42"/>
      <c r="L20" s="42"/>
      <c r="M20" s="43"/>
      <c r="N20" s="43"/>
      <c r="O20" s="39"/>
      <c r="P20" s="174">
        <f>SUM(P2:P19)</f>
        <v>125.66</v>
      </c>
      <c r="U20" s="44"/>
    </row>
    <row r="21" spans="1:23" s="45" customFormat="1">
      <c r="A21" s="106"/>
      <c r="B21" s="106"/>
      <c r="C21" s="106"/>
      <c r="D21" s="106"/>
      <c r="E21" s="36"/>
      <c r="F21" s="36"/>
      <c r="G21" s="36"/>
      <c r="H21" s="36"/>
      <c r="I21" s="36"/>
      <c r="J21" s="36"/>
      <c r="K21" s="42"/>
      <c r="L21" s="42"/>
      <c r="M21" s="43"/>
      <c r="N21" s="43"/>
      <c r="O21" s="39"/>
      <c r="P21" s="36"/>
      <c r="U21" s="44"/>
    </row>
    <row r="22" spans="1:23" s="45" customFormat="1">
      <c r="A22" s="106"/>
      <c r="B22" s="106"/>
      <c r="C22" s="106"/>
      <c r="D22" s="106"/>
      <c r="E22" s="36"/>
      <c r="F22" s="36"/>
      <c r="G22" s="36"/>
      <c r="H22" s="36"/>
      <c r="I22" s="36"/>
      <c r="J22" s="36"/>
      <c r="K22" s="42"/>
      <c r="L22" s="42"/>
      <c r="M22" s="43"/>
      <c r="N22" s="43"/>
      <c r="O22" s="39"/>
      <c r="P22" s="36"/>
      <c r="U22" s="44"/>
    </row>
    <row r="23" spans="1:23" s="45" customFormat="1">
      <c r="A23" s="36"/>
      <c r="B23" s="106"/>
      <c r="C23" s="106"/>
      <c r="D23" s="106"/>
      <c r="E23" s="36"/>
      <c r="F23" s="36"/>
      <c r="G23" s="36"/>
      <c r="H23" s="36"/>
      <c r="I23" s="36"/>
      <c r="J23" s="36"/>
      <c r="K23" s="42"/>
      <c r="L23" s="42"/>
      <c r="M23" s="43"/>
      <c r="N23" s="43"/>
      <c r="O23" s="39"/>
      <c r="P23" s="36"/>
      <c r="U23" s="44"/>
    </row>
    <row r="24" spans="1:23" s="45" customFormat="1">
      <c r="A24" s="36"/>
      <c r="B24" s="106"/>
      <c r="C24" s="106"/>
      <c r="D24" s="106"/>
      <c r="E24" s="36"/>
      <c r="F24" s="36"/>
      <c r="G24" s="36"/>
      <c r="H24" s="36"/>
      <c r="I24" s="36"/>
      <c r="J24" s="36"/>
      <c r="K24" s="42"/>
      <c r="L24" s="42"/>
      <c r="M24" s="43"/>
      <c r="N24" s="43"/>
      <c r="O24" s="39"/>
      <c r="P24" s="36"/>
      <c r="U24" s="44"/>
    </row>
    <row r="25" spans="1:23" s="45" customFormat="1">
      <c r="A25" s="36"/>
      <c r="B25" s="106"/>
      <c r="C25" s="106"/>
      <c r="D25" s="106"/>
      <c r="E25" s="36"/>
      <c r="F25" s="36"/>
      <c r="G25" s="36"/>
      <c r="H25" s="36"/>
      <c r="I25" s="36"/>
      <c r="J25" s="36"/>
      <c r="K25" s="42"/>
      <c r="L25" s="42"/>
      <c r="M25" s="43"/>
      <c r="N25" s="43"/>
      <c r="O25" s="39"/>
      <c r="P25" s="36"/>
      <c r="U25" s="44"/>
    </row>
    <row r="26" spans="1:23" s="45" customFormat="1">
      <c r="A26" s="36"/>
      <c r="B26" s="36"/>
      <c r="C26" s="36"/>
      <c r="D26" s="36"/>
      <c r="E26" s="36"/>
      <c r="F26" s="36"/>
      <c r="G26" s="36"/>
      <c r="H26" s="36"/>
      <c r="I26" s="36"/>
      <c r="J26" s="36"/>
      <c r="K26" s="42"/>
      <c r="L26" s="42"/>
      <c r="M26" s="43"/>
      <c r="N26" s="43"/>
      <c r="O26" s="39"/>
      <c r="P26" s="36"/>
      <c r="U26" s="44"/>
    </row>
    <row r="27" spans="1:23" s="45" customFormat="1">
      <c r="A27" s="36"/>
      <c r="B27" s="36"/>
      <c r="C27" s="36"/>
      <c r="D27" s="36"/>
      <c r="E27" s="36"/>
      <c r="F27" s="36"/>
      <c r="G27" s="36"/>
      <c r="H27" s="36"/>
      <c r="I27" s="36"/>
      <c r="J27" s="36"/>
      <c r="K27" s="42"/>
      <c r="L27" s="42"/>
      <c r="M27" s="43"/>
      <c r="N27" s="43"/>
      <c r="O27" s="39"/>
      <c r="P27" s="36"/>
      <c r="U27" s="44"/>
    </row>
    <row r="28" spans="1:23" s="45" customFormat="1">
      <c r="A28" s="36"/>
      <c r="B28" s="36"/>
      <c r="C28" s="36"/>
      <c r="D28" s="36"/>
      <c r="E28" s="36"/>
      <c r="F28" s="36"/>
      <c r="G28" s="36"/>
      <c r="H28" s="36"/>
      <c r="I28" s="36"/>
      <c r="J28" s="36"/>
      <c r="K28" s="42"/>
      <c r="L28" s="42"/>
      <c r="M28" s="43"/>
      <c r="N28" s="43"/>
      <c r="O28" s="39"/>
      <c r="P28" s="36"/>
      <c r="U28" s="44"/>
    </row>
    <row r="29" spans="1:23" s="45" customFormat="1">
      <c r="A29" s="36"/>
      <c r="B29" s="36"/>
      <c r="C29" s="36"/>
      <c r="D29" s="36"/>
      <c r="E29" s="36"/>
      <c r="F29" s="36"/>
      <c r="G29" s="36"/>
      <c r="H29" s="36"/>
      <c r="I29" s="36"/>
      <c r="J29" s="36"/>
      <c r="K29" s="42"/>
      <c r="L29" s="42"/>
      <c r="M29" s="43"/>
      <c r="N29" s="43"/>
      <c r="O29" s="39"/>
      <c r="P29" s="36"/>
      <c r="U29" s="44"/>
    </row>
    <row r="30" spans="1:23" s="45" customFormat="1">
      <c r="A30" s="36"/>
      <c r="B30" s="36"/>
      <c r="C30" s="36"/>
      <c r="D30" s="36"/>
      <c r="E30" s="36"/>
      <c r="F30" s="36"/>
      <c r="G30" s="36"/>
      <c r="H30" s="36"/>
      <c r="I30" s="36"/>
      <c r="J30" s="36"/>
      <c r="K30" s="42"/>
      <c r="L30" s="42"/>
      <c r="M30" s="43"/>
      <c r="N30" s="43"/>
      <c r="O30" s="39"/>
      <c r="P30" s="36"/>
      <c r="U30" s="44"/>
    </row>
    <row r="31" spans="1:23" s="45" customFormat="1">
      <c r="A31" s="36"/>
      <c r="B31" s="36"/>
      <c r="C31" s="36"/>
      <c r="D31" s="36"/>
      <c r="E31" s="36"/>
      <c r="F31" s="36"/>
      <c r="G31" s="36"/>
      <c r="H31" s="36"/>
      <c r="I31" s="36"/>
      <c r="J31" s="36"/>
      <c r="K31" s="42"/>
      <c r="L31" s="42"/>
      <c r="M31" s="43"/>
      <c r="N31" s="43"/>
      <c r="O31" s="39"/>
      <c r="P31" s="36"/>
      <c r="U31" s="44"/>
    </row>
    <row r="32" spans="1:23" s="45" customFormat="1">
      <c r="A32" s="36"/>
      <c r="B32" s="36"/>
      <c r="C32" s="36"/>
      <c r="D32" s="36"/>
      <c r="E32" s="36"/>
      <c r="F32" s="36"/>
      <c r="G32" s="36"/>
      <c r="H32" s="36"/>
      <c r="I32" s="36"/>
      <c r="J32" s="36"/>
      <c r="K32" s="42"/>
      <c r="L32" s="42"/>
      <c r="M32" s="43"/>
      <c r="N32" s="43"/>
      <c r="O32" s="39"/>
      <c r="P32" s="36"/>
      <c r="U32" s="44"/>
    </row>
    <row r="33" spans="1:21" s="45" customFormat="1">
      <c r="A33" s="36"/>
      <c r="B33" s="36"/>
      <c r="C33" s="36"/>
      <c r="D33" s="36"/>
      <c r="E33" s="36"/>
      <c r="F33" s="36"/>
      <c r="G33" s="36"/>
      <c r="H33" s="36"/>
      <c r="I33" s="36"/>
      <c r="J33" s="36"/>
      <c r="K33" s="42"/>
      <c r="L33" s="42"/>
      <c r="M33" s="43"/>
      <c r="N33" s="43"/>
      <c r="O33" s="39"/>
      <c r="P33" s="36"/>
      <c r="U33" s="44"/>
    </row>
    <row r="34" spans="1:21" s="45" customFormat="1">
      <c r="A34" s="36"/>
      <c r="B34" s="36"/>
      <c r="C34" s="36"/>
      <c r="D34" s="36"/>
      <c r="E34" s="36"/>
      <c r="F34" s="36"/>
      <c r="G34" s="36"/>
      <c r="H34" s="36"/>
      <c r="I34" s="36"/>
      <c r="J34" s="36"/>
      <c r="K34" s="42"/>
      <c r="L34" s="42"/>
      <c r="M34" s="43"/>
      <c r="N34" s="43"/>
      <c r="O34" s="39"/>
      <c r="P34" s="36"/>
      <c r="U34" s="44"/>
    </row>
    <row r="35" spans="1:21" s="45" customFormat="1">
      <c r="A35" s="36"/>
      <c r="B35" s="36"/>
      <c r="C35" s="36"/>
      <c r="D35" s="36"/>
      <c r="E35" s="36"/>
      <c r="F35" s="36"/>
      <c r="G35" s="36"/>
      <c r="H35" s="36"/>
      <c r="I35" s="36"/>
      <c r="J35" s="36"/>
      <c r="K35" s="42"/>
      <c r="L35" s="42"/>
      <c r="M35" s="43"/>
      <c r="N35" s="43"/>
      <c r="O35" s="39"/>
      <c r="P35" s="36"/>
      <c r="U35" s="44"/>
    </row>
    <row r="36" spans="1:21" s="45" customFormat="1">
      <c r="A36" s="36"/>
      <c r="B36" s="36"/>
      <c r="C36" s="36"/>
      <c r="D36" s="36"/>
      <c r="E36" s="36"/>
      <c r="F36" s="36"/>
      <c r="G36" s="36"/>
      <c r="H36" s="36"/>
      <c r="I36" s="36"/>
      <c r="J36" s="36"/>
      <c r="K36" s="42"/>
      <c r="L36" s="42"/>
      <c r="M36" s="43"/>
      <c r="N36" s="43"/>
      <c r="O36" s="39"/>
      <c r="P36" s="36"/>
      <c r="U36" s="44"/>
    </row>
    <row r="37" spans="1:21" s="45" customFormat="1">
      <c r="A37" s="36"/>
      <c r="B37" s="36"/>
      <c r="C37" s="36"/>
      <c r="D37" s="36"/>
      <c r="E37" s="36"/>
      <c r="F37" s="36"/>
      <c r="G37" s="36"/>
      <c r="H37" s="36"/>
      <c r="I37" s="36"/>
      <c r="J37" s="36"/>
      <c r="K37" s="42"/>
      <c r="L37" s="42"/>
      <c r="M37" s="43"/>
      <c r="N37" s="43"/>
      <c r="O37" s="39"/>
      <c r="P37" s="36"/>
      <c r="U37" s="44"/>
    </row>
    <row r="38" spans="1:21" s="45" customFormat="1">
      <c r="A38" s="36"/>
      <c r="B38" s="36"/>
      <c r="C38" s="36"/>
      <c r="D38" s="36"/>
      <c r="E38" s="36"/>
      <c r="F38" s="36"/>
      <c r="G38" s="36"/>
      <c r="H38" s="36"/>
      <c r="I38" s="36"/>
      <c r="J38" s="36"/>
      <c r="K38" s="42"/>
      <c r="L38" s="42"/>
      <c r="M38" s="43"/>
      <c r="N38" s="43"/>
      <c r="O38" s="39"/>
      <c r="P38" s="36"/>
      <c r="U38" s="44"/>
    </row>
    <row r="39" spans="1:21" s="45" customFormat="1">
      <c r="A39" s="36"/>
      <c r="B39" s="36"/>
      <c r="C39" s="36"/>
      <c r="D39" s="36"/>
      <c r="E39" s="36"/>
      <c r="F39" s="36"/>
      <c r="G39" s="36"/>
      <c r="H39" s="36"/>
      <c r="I39" s="36"/>
      <c r="J39" s="36"/>
      <c r="K39" s="42"/>
      <c r="L39" s="42"/>
      <c r="M39" s="43"/>
      <c r="N39" s="43"/>
      <c r="O39" s="39"/>
      <c r="P39" s="36"/>
      <c r="U39" s="44"/>
    </row>
    <row r="40" spans="1:21" s="45" customFormat="1">
      <c r="A40" s="36"/>
      <c r="B40" s="36"/>
      <c r="C40" s="36"/>
      <c r="D40" s="36"/>
      <c r="E40" s="36"/>
      <c r="F40" s="36"/>
      <c r="G40" s="36"/>
      <c r="H40" s="36"/>
      <c r="I40" s="36"/>
      <c r="J40" s="36"/>
      <c r="K40" s="42"/>
      <c r="L40" s="42"/>
      <c r="M40" s="43"/>
      <c r="N40" s="43"/>
      <c r="O40" s="39"/>
      <c r="P40" s="36"/>
      <c r="U40" s="44"/>
    </row>
    <row r="41" spans="1:21" s="45" customFormat="1">
      <c r="A41" s="36"/>
      <c r="B41" s="36"/>
      <c r="C41" s="36"/>
      <c r="D41" s="36"/>
      <c r="E41" s="36"/>
      <c r="F41" s="36"/>
      <c r="G41" s="36"/>
      <c r="H41" s="36"/>
      <c r="I41" s="36"/>
      <c r="J41" s="36"/>
      <c r="K41" s="42"/>
      <c r="L41" s="42"/>
      <c r="M41" s="43"/>
      <c r="N41" s="43"/>
      <c r="O41" s="39"/>
      <c r="P41" s="36"/>
      <c r="U41" s="44"/>
    </row>
    <row r="42" spans="1:21" s="45" customFormat="1">
      <c r="A42" s="36"/>
      <c r="B42" s="36"/>
      <c r="C42" s="36"/>
      <c r="D42" s="36"/>
      <c r="E42" s="36"/>
      <c r="F42" s="36"/>
      <c r="G42" s="36"/>
      <c r="H42" s="36"/>
      <c r="I42" s="36"/>
      <c r="J42" s="36"/>
      <c r="K42" s="42"/>
      <c r="L42" s="42"/>
      <c r="M42" s="43"/>
      <c r="N42" s="43"/>
      <c r="O42" s="39"/>
      <c r="P42" s="36"/>
      <c r="U42" s="44"/>
    </row>
    <row r="43" spans="1:21" s="45" customFormat="1">
      <c r="A43" s="36"/>
      <c r="B43" s="36"/>
      <c r="C43" s="36"/>
      <c r="D43" s="36"/>
      <c r="E43" s="36"/>
      <c r="F43" s="36"/>
      <c r="G43" s="36"/>
      <c r="H43" s="36"/>
      <c r="I43" s="36"/>
      <c r="J43" s="36"/>
      <c r="K43" s="42"/>
      <c r="L43" s="42"/>
      <c r="M43" s="43"/>
      <c r="N43" s="43"/>
      <c r="O43" s="39"/>
      <c r="P43" s="36"/>
      <c r="U43" s="44"/>
    </row>
    <row r="44" spans="1:21" s="45" customFormat="1">
      <c r="A44" s="36"/>
      <c r="B44" s="36"/>
      <c r="C44" s="36"/>
      <c r="D44" s="36"/>
      <c r="E44" s="36"/>
      <c r="F44" s="36"/>
      <c r="G44" s="36"/>
      <c r="H44" s="36"/>
      <c r="I44" s="36"/>
      <c r="J44" s="36"/>
      <c r="K44" s="42"/>
      <c r="L44" s="42"/>
      <c r="M44" s="43"/>
      <c r="N44" s="43"/>
      <c r="O44" s="39"/>
      <c r="P44" s="36"/>
      <c r="U44" s="44"/>
    </row>
    <row r="45" spans="1:21" s="45" customFormat="1">
      <c r="A45" s="36"/>
      <c r="B45" s="36"/>
      <c r="C45" s="36"/>
      <c r="D45" s="36"/>
      <c r="E45" s="36"/>
      <c r="F45" s="36"/>
      <c r="G45" s="36"/>
      <c r="H45" s="36"/>
      <c r="I45" s="36"/>
      <c r="J45" s="36"/>
      <c r="K45" s="42"/>
      <c r="L45" s="42"/>
      <c r="M45" s="43"/>
      <c r="N45" s="43"/>
      <c r="O45" s="39"/>
      <c r="P45" s="36"/>
      <c r="U45" s="44"/>
    </row>
    <row r="46" spans="1:21" s="45" customFormat="1">
      <c r="A46" s="36"/>
      <c r="B46" s="36"/>
      <c r="C46" s="36"/>
      <c r="D46" s="36"/>
      <c r="E46" s="36"/>
      <c r="F46" s="36"/>
      <c r="G46" s="36"/>
      <c r="H46" s="36"/>
      <c r="I46" s="36"/>
      <c r="J46" s="36"/>
      <c r="K46" s="42"/>
      <c r="L46" s="42"/>
      <c r="M46" s="43"/>
      <c r="N46" s="43"/>
      <c r="O46" s="39"/>
      <c r="P46" s="36"/>
      <c r="U46" s="44"/>
    </row>
    <row r="47" spans="1:21" s="45" customFormat="1">
      <c r="A47" s="36"/>
      <c r="B47" s="36"/>
      <c r="C47" s="36"/>
      <c r="D47" s="36"/>
      <c r="E47" s="36"/>
      <c r="F47" s="36"/>
      <c r="G47" s="36"/>
      <c r="H47" s="36"/>
      <c r="I47" s="36"/>
      <c r="J47" s="36"/>
      <c r="K47" s="42"/>
      <c r="L47" s="42"/>
      <c r="M47" s="43"/>
      <c r="N47" s="43"/>
      <c r="O47" s="39"/>
      <c r="P47" s="36"/>
      <c r="U47" s="44"/>
    </row>
    <row r="48" spans="1:21" s="45" customFormat="1">
      <c r="A48" s="36"/>
      <c r="B48" s="36"/>
      <c r="C48" s="36"/>
      <c r="D48" s="36"/>
      <c r="E48" s="36"/>
      <c r="F48" s="36"/>
      <c r="G48" s="36"/>
      <c r="H48" s="36"/>
      <c r="I48" s="36"/>
      <c r="J48" s="36"/>
      <c r="K48" s="42"/>
      <c r="L48" s="42"/>
      <c r="M48" s="43"/>
      <c r="N48" s="43"/>
      <c r="O48" s="39"/>
      <c r="P48" s="36"/>
      <c r="U48" s="44"/>
    </row>
    <row r="49" spans="1:21" s="45" customFormat="1">
      <c r="A49" s="36"/>
      <c r="B49" s="36"/>
      <c r="C49" s="36"/>
      <c r="D49" s="36"/>
      <c r="E49" s="36"/>
      <c r="F49" s="36"/>
      <c r="G49" s="36"/>
      <c r="H49" s="36"/>
      <c r="I49" s="36"/>
      <c r="J49" s="36"/>
      <c r="K49" s="42"/>
      <c r="L49" s="42"/>
      <c r="M49" s="43"/>
      <c r="N49" s="43"/>
      <c r="O49" s="39"/>
      <c r="P49" s="36"/>
      <c r="U49" s="44"/>
    </row>
    <row r="50" spans="1:21" s="45" customFormat="1">
      <c r="A50" s="36"/>
      <c r="B50" s="36"/>
      <c r="C50" s="36"/>
      <c r="D50" s="36"/>
      <c r="E50" s="36"/>
      <c r="F50" s="36"/>
      <c r="G50" s="36"/>
      <c r="H50" s="36"/>
      <c r="I50" s="36"/>
      <c r="J50" s="36"/>
      <c r="K50" s="42"/>
      <c r="L50" s="42"/>
      <c r="M50" s="43"/>
      <c r="N50" s="43"/>
      <c r="O50" s="39"/>
      <c r="P50" s="36"/>
      <c r="U50" s="44"/>
    </row>
    <row r="51" spans="1:21" s="45" customFormat="1">
      <c r="A51" s="36"/>
      <c r="B51" s="36"/>
      <c r="C51" s="36"/>
      <c r="D51" s="36"/>
      <c r="E51" s="36"/>
      <c r="F51" s="36"/>
      <c r="G51" s="36"/>
      <c r="H51" s="36"/>
      <c r="I51" s="36"/>
      <c r="J51" s="36"/>
      <c r="K51" s="42"/>
      <c r="L51" s="42"/>
      <c r="M51" s="43"/>
      <c r="N51" s="43"/>
      <c r="O51" s="39"/>
      <c r="P51" s="36"/>
      <c r="U51" s="44"/>
    </row>
    <row r="52" spans="1:21" s="45" customFormat="1">
      <c r="A52" s="36"/>
      <c r="B52" s="36"/>
      <c r="C52" s="36"/>
      <c r="D52" s="36"/>
      <c r="E52" s="36"/>
      <c r="F52" s="36"/>
      <c r="G52" s="36"/>
      <c r="H52" s="36"/>
      <c r="I52" s="36"/>
      <c r="J52" s="36"/>
      <c r="K52" s="42"/>
      <c r="L52" s="42"/>
      <c r="M52" s="43"/>
      <c r="N52" s="43"/>
      <c r="O52" s="39"/>
      <c r="P52" s="36"/>
      <c r="U52" s="44"/>
    </row>
    <row r="53" spans="1:21" s="45" customFormat="1">
      <c r="A53" s="36"/>
      <c r="B53" s="36"/>
      <c r="C53" s="36"/>
      <c r="D53" s="36"/>
      <c r="E53" s="36"/>
      <c r="F53" s="36"/>
      <c r="G53" s="36"/>
      <c r="H53" s="36"/>
      <c r="I53" s="36"/>
      <c r="J53" s="36"/>
      <c r="K53" s="42"/>
      <c r="L53" s="42"/>
      <c r="M53" s="43"/>
      <c r="N53" s="43"/>
      <c r="O53" s="39"/>
      <c r="P53" s="36"/>
      <c r="U53" s="44"/>
    </row>
    <row r="54" spans="1:21" s="45" customFormat="1">
      <c r="A54" s="36"/>
      <c r="B54" s="36"/>
      <c r="C54" s="36"/>
      <c r="D54" s="36"/>
      <c r="E54" s="36"/>
      <c r="F54" s="36"/>
      <c r="G54" s="36"/>
      <c r="H54" s="36"/>
      <c r="I54" s="36"/>
      <c r="J54" s="36"/>
      <c r="K54" s="42"/>
      <c r="L54" s="42"/>
      <c r="M54" s="43"/>
      <c r="N54" s="43"/>
      <c r="O54" s="39"/>
      <c r="P54" s="36"/>
      <c r="U54" s="44"/>
    </row>
    <row r="55" spans="1:21" s="45" customFormat="1">
      <c r="A55" s="36"/>
      <c r="B55" s="36"/>
      <c r="C55" s="36"/>
      <c r="D55" s="36"/>
      <c r="E55" s="36"/>
      <c r="F55" s="36"/>
      <c r="G55" s="36"/>
      <c r="H55" s="36"/>
      <c r="I55" s="36"/>
      <c r="J55" s="36"/>
      <c r="K55" s="42"/>
      <c r="L55" s="42"/>
      <c r="M55" s="43"/>
      <c r="N55" s="43"/>
      <c r="O55" s="39"/>
      <c r="P55" s="36"/>
      <c r="U55" s="44"/>
    </row>
    <row r="56" spans="1:21" s="45" customFormat="1">
      <c r="A56" s="36"/>
      <c r="B56" s="36"/>
      <c r="C56" s="36"/>
      <c r="D56" s="36"/>
      <c r="E56" s="36"/>
      <c r="F56" s="36"/>
      <c r="G56" s="36"/>
      <c r="H56" s="36"/>
      <c r="I56" s="36"/>
      <c r="J56" s="36"/>
      <c r="K56" s="42"/>
      <c r="L56" s="42"/>
      <c r="M56" s="43"/>
      <c r="N56" s="43"/>
      <c r="O56" s="39"/>
      <c r="P56" s="36"/>
      <c r="U56" s="44"/>
    </row>
    <row r="57" spans="1:21" s="45" customFormat="1">
      <c r="A57" s="36"/>
      <c r="B57" s="36"/>
      <c r="C57" s="36"/>
      <c r="D57" s="36"/>
      <c r="E57" s="36"/>
      <c r="F57" s="36"/>
      <c r="G57" s="36"/>
      <c r="H57" s="36"/>
      <c r="I57" s="36"/>
      <c r="J57" s="36"/>
      <c r="K57" s="42"/>
      <c r="L57" s="42"/>
      <c r="M57" s="43"/>
      <c r="N57" s="43"/>
      <c r="O57" s="39"/>
      <c r="P57" s="36"/>
      <c r="U57" s="44"/>
    </row>
    <row r="58" spans="1:21" s="45" customFormat="1">
      <c r="A58" s="36"/>
      <c r="B58" s="36"/>
      <c r="C58" s="36"/>
      <c r="D58" s="36"/>
      <c r="E58" s="36"/>
      <c r="F58" s="36"/>
      <c r="G58" s="36"/>
      <c r="H58" s="36"/>
      <c r="I58" s="36"/>
      <c r="J58" s="36"/>
      <c r="K58" s="42"/>
      <c r="L58" s="42"/>
      <c r="M58" s="43"/>
      <c r="N58" s="43"/>
      <c r="O58" s="39"/>
      <c r="P58" s="36"/>
      <c r="U58" s="44"/>
    </row>
    <row r="59" spans="1:21" s="45" customFormat="1">
      <c r="A59" s="36"/>
      <c r="B59" s="36"/>
      <c r="C59" s="36"/>
      <c r="D59" s="36"/>
      <c r="E59" s="36"/>
      <c r="F59" s="36"/>
      <c r="G59" s="36"/>
      <c r="H59" s="36"/>
      <c r="I59" s="36"/>
      <c r="J59" s="36"/>
      <c r="K59" s="42"/>
      <c r="L59" s="42"/>
      <c r="M59" s="43"/>
      <c r="N59" s="43"/>
      <c r="O59" s="39"/>
      <c r="P59" s="36"/>
      <c r="U59" s="44"/>
    </row>
    <row r="60" spans="1:21" s="45" customFormat="1">
      <c r="A60" s="36"/>
      <c r="B60" s="36"/>
      <c r="C60" s="36"/>
      <c r="D60" s="36"/>
      <c r="E60" s="36"/>
      <c r="F60" s="36"/>
      <c r="G60" s="36"/>
      <c r="H60" s="36"/>
      <c r="I60" s="36"/>
      <c r="J60" s="36"/>
      <c r="K60" s="42"/>
      <c r="L60" s="42"/>
      <c r="M60" s="43"/>
      <c r="N60" s="43"/>
      <c r="O60" s="39"/>
      <c r="P60" s="36"/>
      <c r="U60" s="44"/>
    </row>
    <row r="61" spans="1:21" s="45" customFormat="1">
      <c r="A61" s="36"/>
      <c r="B61" s="36"/>
      <c r="C61" s="36"/>
      <c r="D61" s="36"/>
      <c r="E61" s="36"/>
      <c r="F61" s="36"/>
      <c r="G61" s="36"/>
      <c r="H61" s="36"/>
      <c r="I61" s="36"/>
      <c r="J61" s="36"/>
      <c r="K61" s="42"/>
      <c r="L61" s="42"/>
      <c r="M61" s="43"/>
      <c r="N61" s="43"/>
      <c r="O61" s="39"/>
      <c r="P61" s="36"/>
      <c r="U61" s="44"/>
    </row>
    <row r="62" spans="1:21" s="45" customFormat="1">
      <c r="A62" s="36"/>
      <c r="B62" s="36"/>
      <c r="C62" s="36"/>
      <c r="D62" s="36"/>
      <c r="E62" s="36"/>
      <c r="F62" s="36"/>
      <c r="G62" s="36"/>
      <c r="H62" s="36"/>
      <c r="I62" s="36"/>
      <c r="J62" s="36"/>
      <c r="K62" s="42"/>
      <c r="L62" s="42"/>
      <c r="M62" s="43"/>
      <c r="N62" s="43"/>
      <c r="O62" s="39"/>
      <c r="P62" s="36"/>
      <c r="U62" s="44"/>
    </row>
    <row r="63" spans="1:21" s="45" customFormat="1">
      <c r="A63" s="36"/>
      <c r="B63" s="36"/>
      <c r="C63" s="36"/>
      <c r="D63" s="36"/>
      <c r="E63" s="36"/>
      <c r="F63" s="36"/>
      <c r="G63" s="36"/>
      <c r="H63" s="36"/>
      <c r="I63" s="36"/>
      <c r="J63" s="36"/>
      <c r="K63" s="42"/>
      <c r="L63" s="42"/>
      <c r="M63" s="43"/>
      <c r="N63" s="43"/>
      <c r="O63" s="39"/>
      <c r="P63" s="36"/>
      <c r="U63" s="44"/>
    </row>
    <row r="64" spans="1:21" s="45" customFormat="1">
      <c r="A64" s="36"/>
      <c r="B64" s="36"/>
      <c r="C64" s="36"/>
      <c r="D64" s="36"/>
      <c r="E64" s="36"/>
      <c r="F64" s="36"/>
      <c r="G64" s="36"/>
      <c r="H64" s="36"/>
      <c r="I64" s="36"/>
      <c r="J64" s="36"/>
      <c r="K64" s="42"/>
      <c r="L64" s="42"/>
      <c r="M64" s="43"/>
      <c r="N64" s="43"/>
      <c r="O64" s="39"/>
      <c r="P64" s="36"/>
      <c r="U64" s="44"/>
    </row>
    <row r="65" spans="1:21" s="45" customFormat="1">
      <c r="A65" s="36"/>
      <c r="B65" s="36"/>
      <c r="C65" s="36"/>
      <c r="D65" s="36"/>
      <c r="E65" s="36"/>
      <c r="F65" s="36"/>
      <c r="G65" s="36"/>
      <c r="H65" s="36"/>
      <c r="I65" s="36"/>
      <c r="J65" s="36"/>
      <c r="K65" s="42"/>
      <c r="L65" s="42"/>
      <c r="M65" s="43"/>
      <c r="N65" s="43"/>
      <c r="O65" s="39"/>
      <c r="P65" s="36"/>
      <c r="U65" s="44"/>
    </row>
    <row r="66" spans="1:21" s="45" customFormat="1">
      <c r="A66" s="36"/>
      <c r="B66" s="36"/>
      <c r="C66" s="36"/>
      <c r="D66" s="36"/>
      <c r="E66" s="36"/>
      <c r="F66" s="36"/>
      <c r="G66" s="36"/>
      <c r="H66" s="36"/>
      <c r="I66" s="36"/>
      <c r="J66" s="36"/>
      <c r="K66" s="42"/>
      <c r="L66" s="42"/>
      <c r="M66" s="43"/>
      <c r="N66" s="43"/>
      <c r="O66" s="39"/>
      <c r="P66" s="36"/>
      <c r="U66" s="44"/>
    </row>
    <row r="67" spans="1:21" s="45" customFormat="1">
      <c r="A67" s="36"/>
      <c r="B67" s="36"/>
      <c r="C67" s="36"/>
      <c r="D67" s="36"/>
      <c r="E67" s="36"/>
      <c r="F67" s="36"/>
      <c r="G67" s="36"/>
      <c r="H67" s="36"/>
      <c r="I67" s="36"/>
      <c r="J67" s="36"/>
      <c r="K67" s="42"/>
      <c r="L67" s="42"/>
      <c r="M67" s="43"/>
      <c r="N67" s="43"/>
      <c r="O67" s="39"/>
      <c r="P67" s="36"/>
      <c r="U67" s="44"/>
    </row>
    <row r="68" spans="1:21" s="45" customFormat="1">
      <c r="A68" s="36"/>
      <c r="B68" s="36"/>
      <c r="C68" s="36"/>
      <c r="D68" s="36"/>
      <c r="E68" s="36"/>
      <c r="F68" s="36"/>
      <c r="G68" s="36"/>
      <c r="H68" s="36"/>
      <c r="I68" s="36"/>
      <c r="J68" s="36"/>
      <c r="K68" s="42"/>
      <c r="L68" s="42"/>
      <c r="M68" s="43"/>
      <c r="N68" s="43"/>
      <c r="O68" s="39"/>
      <c r="P68" s="36"/>
      <c r="U68" s="44"/>
    </row>
    <row r="69" spans="1:21" s="45" customFormat="1">
      <c r="A69" s="36"/>
      <c r="B69" s="36"/>
      <c r="C69" s="36"/>
      <c r="D69" s="36"/>
      <c r="E69" s="36"/>
      <c r="F69" s="36"/>
      <c r="G69" s="36"/>
      <c r="H69" s="36"/>
      <c r="I69" s="36"/>
      <c r="J69" s="36"/>
      <c r="K69" s="42"/>
      <c r="L69" s="42"/>
      <c r="M69" s="43"/>
      <c r="N69" s="43"/>
      <c r="O69" s="39"/>
      <c r="P69" s="36"/>
      <c r="U69" s="44"/>
    </row>
    <row r="70" spans="1:21" s="45" customFormat="1">
      <c r="A70" s="36"/>
      <c r="B70" s="36"/>
      <c r="C70" s="36"/>
      <c r="D70" s="36"/>
      <c r="E70" s="36"/>
      <c r="F70" s="36"/>
      <c r="G70" s="36"/>
      <c r="H70" s="36"/>
      <c r="I70" s="36"/>
      <c r="J70" s="36"/>
      <c r="K70" s="42"/>
      <c r="L70" s="42"/>
      <c r="M70" s="43"/>
      <c r="N70" s="43"/>
      <c r="O70" s="39"/>
      <c r="P70" s="36"/>
      <c r="U70" s="44"/>
    </row>
    <row r="71" spans="1:21" s="45" customFormat="1">
      <c r="A71" s="36"/>
      <c r="B71" s="36"/>
      <c r="C71" s="36"/>
      <c r="D71" s="36"/>
      <c r="E71" s="36"/>
      <c r="F71" s="36"/>
      <c r="G71" s="36"/>
      <c r="H71" s="36"/>
      <c r="I71" s="36"/>
      <c r="J71" s="36"/>
      <c r="K71" s="42"/>
      <c r="L71" s="42"/>
      <c r="M71" s="43"/>
      <c r="N71" s="43"/>
      <c r="O71" s="39"/>
      <c r="P71" s="36"/>
      <c r="U71" s="44"/>
    </row>
    <row r="72" spans="1:21" s="45" customFormat="1">
      <c r="A72" s="36"/>
      <c r="B72" s="36"/>
      <c r="C72" s="36"/>
      <c r="D72" s="36"/>
      <c r="E72" s="36"/>
      <c r="F72" s="36"/>
      <c r="G72" s="36"/>
      <c r="H72" s="36"/>
      <c r="I72" s="36"/>
      <c r="J72" s="36"/>
      <c r="K72" s="42"/>
      <c r="L72" s="42"/>
      <c r="M72" s="43"/>
      <c r="N72" s="43"/>
      <c r="O72" s="39"/>
      <c r="P72" s="36"/>
      <c r="U72" s="44"/>
    </row>
    <row r="73" spans="1:21" s="45" customFormat="1">
      <c r="A73" s="36"/>
      <c r="B73" s="36"/>
      <c r="C73" s="36"/>
      <c r="D73" s="36"/>
      <c r="E73" s="36"/>
      <c r="F73" s="36"/>
      <c r="G73" s="36"/>
      <c r="H73" s="36"/>
      <c r="I73" s="36"/>
      <c r="J73" s="36"/>
      <c r="K73" s="42"/>
      <c r="L73" s="42"/>
      <c r="M73" s="43"/>
      <c r="N73" s="43"/>
      <c r="O73" s="39"/>
      <c r="P73" s="36"/>
      <c r="U73" s="44"/>
    </row>
    <row r="74" spans="1:21" s="45" customFormat="1">
      <c r="A74" s="36"/>
      <c r="B74" s="36"/>
      <c r="C74" s="36"/>
      <c r="D74" s="36"/>
      <c r="E74" s="36"/>
      <c r="F74" s="36"/>
      <c r="G74" s="36"/>
      <c r="H74" s="36"/>
      <c r="I74" s="36"/>
      <c r="J74" s="36"/>
      <c r="K74" s="42"/>
      <c r="L74" s="42"/>
      <c r="M74" s="43"/>
      <c r="N74" s="43"/>
      <c r="O74" s="39"/>
      <c r="P74" s="36"/>
      <c r="U74" s="44"/>
    </row>
    <row r="75" spans="1:21" s="45" customFormat="1">
      <c r="A75" s="36"/>
      <c r="B75" s="36"/>
      <c r="C75" s="36"/>
      <c r="D75" s="36"/>
      <c r="E75" s="36"/>
      <c r="F75" s="36"/>
      <c r="G75" s="36"/>
      <c r="H75" s="36"/>
      <c r="I75" s="36"/>
      <c r="J75" s="36"/>
      <c r="K75" s="42"/>
      <c r="L75" s="42"/>
      <c r="M75" s="43"/>
      <c r="N75" s="43"/>
      <c r="O75" s="39"/>
      <c r="P75" s="36"/>
      <c r="U75" s="44"/>
    </row>
    <row r="76" spans="1:21" s="45" customFormat="1">
      <c r="A76" s="36"/>
      <c r="B76" s="36"/>
      <c r="C76" s="36"/>
      <c r="D76" s="36"/>
      <c r="E76" s="36"/>
      <c r="F76" s="36"/>
      <c r="G76" s="36"/>
      <c r="H76" s="36"/>
      <c r="I76" s="36"/>
      <c r="J76" s="36"/>
      <c r="K76" s="42"/>
      <c r="L76" s="42"/>
      <c r="M76" s="43"/>
      <c r="N76" s="43"/>
      <c r="O76" s="39"/>
      <c r="P76" s="36"/>
      <c r="U76" s="44"/>
    </row>
    <row r="77" spans="1:21" s="45" customFormat="1">
      <c r="A77" s="36"/>
      <c r="B77" s="36"/>
      <c r="C77" s="36"/>
      <c r="D77" s="36"/>
      <c r="E77" s="36"/>
      <c r="F77" s="36"/>
      <c r="G77" s="36"/>
      <c r="H77" s="36"/>
      <c r="I77" s="36"/>
      <c r="J77" s="36"/>
      <c r="K77" s="42"/>
      <c r="L77" s="42"/>
      <c r="M77" s="43"/>
      <c r="N77" s="43"/>
      <c r="O77" s="39"/>
      <c r="P77" s="36"/>
      <c r="U77" s="44"/>
    </row>
    <row r="78" spans="1:21" s="45" customFormat="1">
      <c r="A78" s="36"/>
      <c r="B78" s="36"/>
      <c r="C78" s="36"/>
      <c r="D78" s="36"/>
      <c r="E78" s="36"/>
      <c r="F78" s="36"/>
      <c r="G78" s="36"/>
      <c r="H78" s="36"/>
      <c r="I78" s="36"/>
      <c r="J78" s="36"/>
      <c r="K78" s="42"/>
      <c r="L78" s="42"/>
      <c r="M78" s="43"/>
      <c r="N78" s="43"/>
      <c r="O78" s="39"/>
      <c r="P78" s="36"/>
      <c r="U78" s="44"/>
    </row>
    <row r="79" spans="1:21" s="45" customFormat="1">
      <c r="A79" s="36"/>
      <c r="B79" s="36"/>
      <c r="C79" s="36"/>
      <c r="D79" s="36"/>
      <c r="E79" s="36"/>
      <c r="F79" s="36"/>
      <c r="G79" s="36"/>
      <c r="H79" s="36"/>
      <c r="I79" s="36"/>
      <c r="J79" s="36"/>
      <c r="K79" s="42"/>
      <c r="L79" s="42"/>
      <c r="M79" s="43"/>
      <c r="N79" s="43"/>
      <c r="O79" s="39"/>
      <c r="P79" s="36"/>
      <c r="U79" s="44"/>
    </row>
    <row r="80" spans="1:21" s="45" customFormat="1">
      <c r="A80" s="36"/>
      <c r="B80" s="36"/>
      <c r="C80" s="36"/>
      <c r="D80" s="36"/>
      <c r="E80" s="36"/>
      <c r="F80" s="36"/>
      <c r="G80" s="36"/>
      <c r="H80" s="36"/>
      <c r="I80" s="36"/>
      <c r="J80" s="36"/>
      <c r="K80" s="42"/>
      <c r="L80" s="42"/>
      <c r="M80" s="43"/>
      <c r="N80" s="43"/>
      <c r="O80" s="39"/>
      <c r="P80" s="36"/>
      <c r="U80" s="44"/>
    </row>
    <row r="81" spans="1:21" s="45" customFormat="1">
      <c r="A81" s="36"/>
      <c r="B81" s="36"/>
      <c r="C81" s="36"/>
      <c r="D81" s="36"/>
      <c r="E81" s="36"/>
      <c r="F81" s="36"/>
      <c r="G81" s="36"/>
      <c r="H81" s="36"/>
      <c r="I81" s="36"/>
      <c r="J81" s="36"/>
      <c r="K81" s="42"/>
      <c r="L81" s="42"/>
      <c r="M81" s="43"/>
      <c r="N81" s="43"/>
      <c r="O81" s="39"/>
      <c r="P81" s="36"/>
      <c r="U81" s="44"/>
    </row>
    <row r="82" spans="1:21" s="45" customFormat="1">
      <c r="A82" s="36"/>
      <c r="B82" s="36"/>
      <c r="C82" s="36"/>
      <c r="D82" s="36"/>
      <c r="E82" s="36"/>
      <c r="F82" s="36"/>
      <c r="G82" s="36"/>
      <c r="H82" s="36"/>
      <c r="I82" s="36"/>
      <c r="J82" s="36"/>
      <c r="K82" s="42"/>
      <c r="L82" s="42"/>
      <c r="M82" s="43"/>
      <c r="N82" s="43"/>
      <c r="O82" s="39"/>
      <c r="P82" s="36"/>
      <c r="U82" s="44"/>
    </row>
    <row r="83" spans="1:21" s="45" customFormat="1">
      <c r="A83" s="36"/>
      <c r="B83" s="36"/>
      <c r="C83" s="36"/>
      <c r="D83" s="36"/>
      <c r="E83" s="36"/>
      <c r="F83" s="36"/>
      <c r="G83" s="36"/>
      <c r="H83" s="36"/>
      <c r="I83" s="36"/>
      <c r="J83" s="36"/>
      <c r="K83" s="42"/>
      <c r="L83" s="42"/>
      <c r="M83" s="43"/>
      <c r="N83" s="43"/>
      <c r="O83" s="39"/>
      <c r="P83" s="36"/>
      <c r="U83" s="44"/>
    </row>
    <row r="84" spans="1:21" s="45" customFormat="1">
      <c r="A84" s="36"/>
      <c r="B84" s="36"/>
      <c r="C84" s="36"/>
      <c r="D84" s="36"/>
      <c r="E84" s="36"/>
      <c r="F84" s="36"/>
      <c r="G84" s="36"/>
      <c r="H84" s="36"/>
      <c r="I84" s="36"/>
      <c r="J84" s="36"/>
      <c r="K84" s="42"/>
      <c r="L84" s="42"/>
      <c r="M84" s="43"/>
      <c r="N84" s="43"/>
      <c r="O84" s="39"/>
      <c r="P84" s="36"/>
      <c r="U84" s="44"/>
    </row>
    <row r="85" spans="1:21" s="45" customFormat="1">
      <c r="A85" s="36"/>
      <c r="B85" s="36"/>
      <c r="C85" s="36"/>
      <c r="D85" s="36"/>
      <c r="E85" s="36"/>
      <c r="F85" s="36"/>
      <c r="G85" s="36"/>
      <c r="H85" s="36"/>
      <c r="I85" s="36"/>
      <c r="J85" s="36"/>
      <c r="K85" s="42"/>
      <c r="L85" s="42"/>
      <c r="M85" s="43"/>
      <c r="N85" s="43"/>
      <c r="O85" s="39"/>
      <c r="P85" s="36"/>
      <c r="U85" s="44"/>
    </row>
    <row r="86" spans="1:21" s="45" customFormat="1">
      <c r="A86" s="36"/>
      <c r="B86" s="36"/>
      <c r="C86" s="36"/>
      <c r="D86" s="36"/>
      <c r="E86" s="36"/>
      <c r="F86" s="36"/>
      <c r="G86" s="36"/>
      <c r="H86" s="36"/>
      <c r="I86" s="36"/>
      <c r="J86" s="36"/>
      <c r="K86" s="42"/>
      <c r="L86" s="42"/>
      <c r="M86" s="43"/>
      <c r="N86" s="43"/>
      <c r="O86" s="39"/>
      <c r="P86" s="36"/>
      <c r="U86" s="44"/>
    </row>
    <row r="87" spans="1:21" s="45" customFormat="1">
      <c r="A87" s="36"/>
      <c r="B87" s="36"/>
      <c r="C87" s="36"/>
      <c r="D87" s="36"/>
      <c r="E87" s="36"/>
      <c r="F87" s="36"/>
      <c r="G87" s="36"/>
      <c r="H87" s="36"/>
      <c r="I87" s="36"/>
      <c r="J87" s="36"/>
      <c r="K87" s="42"/>
      <c r="L87" s="42"/>
      <c r="M87" s="43"/>
      <c r="N87" s="43"/>
      <c r="O87" s="39"/>
      <c r="P87" s="36"/>
      <c r="U87" s="44"/>
    </row>
    <row r="88" spans="1:21" s="45" customFormat="1">
      <c r="A88" s="36"/>
      <c r="B88" s="36"/>
      <c r="C88" s="36"/>
      <c r="D88" s="36"/>
      <c r="E88" s="36"/>
      <c r="F88" s="36"/>
      <c r="G88" s="36"/>
      <c r="H88" s="36"/>
      <c r="I88" s="36"/>
      <c r="J88" s="36"/>
      <c r="K88" s="42"/>
      <c r="L88" s="42"/>
      <c r="M88" s="43"/>
      <c r="N88" s="43"/>
      <c r="O88" s="39"/>
      <c r="P88" s="36"/>
      <c r="U88" s="44"/>
    </row>
    <row r="89" spans="1:21" s="45" customFormat="1">
      <c r="A89" s="36"/>
      <c r="B89" s="36"/>
      <c r="C89" s="36"/>
      <c r="D89" s="36"/>
      <c r="E89" s="36"/>
      <c r="F89" s="36"/>
      <c r="G89" s="36"/>
      <c r="H89" s="36"/>
      <c r="I89" s="36"/>
      <c r="J89" s="36"/>
      <c r="K89" s="42"/>
      <c r="L89" s="42"/>
      <c r="M89" s="43"/>
      <c r="N89" s="43"/>
      <c r="O89" s="39"/>
      <c r="P89" s="36"/>
      <c r="U89" s="44"/>
    </row>
    <row r="90" spans="1:21" s="45" customFormat="1">
      <c r="A90" s="36"/>
      <c r="B90" s="36"/>
      <c r="C90" s="36"/>
      <c r="D90" s="36"/>
      <c r="E90" s="36"/>
      <c r="F90" s="36"/>
      <c r="G90" s="36"/>
      <c r="H90" s="36"/>
      <c r="I90" s="36"/>
      <c r="J90" s="36"/>
      <c r="K90" s="42"/>
      <c r="L90" s="42"/>
      <c r="M90" s="43"/>
      <c r="N90" s="43"/>
      <c r="O90" s="39"/>
      <c r="P90" s="36"/>
      <c r="U90" s="44"/>
    </row>
    <row r="91" spans="1:21" s="45" customFormat="1">
      <c r="A91" s="36"/>
      <c r="B91" s="36"/>
      <c r="C91" s="36"/>
      <c r="D91" s="36"/>
      <c r="E91" s="36"/>
      <c r="F91" s="36"/>
      <c r="G91" s="36"/>
      <c r="H91" s="36"/>
      <c r="I91" s="36"/>
      <c r="J91" s="36"/>
      <c r="K91" s="42"/>
      <c r="L91" s="42"/>
      <c r="M91" s="43"/>
      <c r="N91" s="43"/>
      <c r="O91" s="39"/>
      <c r="P91" s="36"/>
      <c r="U91" s="44"/>
    </row>
    <row r="92" spans="1:21" s="45" customFormat="1">
      <c r="A92" s="36"/>
      <c r="B92" s="36"/>
      <c r="C92" s="36"/>
      <c r="D92" s="36"/>
      <c r="E92" s="36"/>
      <c r="F92" s="36"/>
      <c r="G92" s="36"/>
      <c r="H92" s="36"/>
      <c r="I92" s="36"/>
      <c r="J92" s="36"/>
      <c r="K92" s="42"/>
      <c r="L92" s="42"/>
      <c r="M92" s="43"/>
      <c r="N92" s="43"/>
      <c r="O92" s="39"/>
      <c r="P92" s="36"/>
      <c r="U92" s="44"/>
    </row>
    <row r="93" spans="1:21" s="45" customFormat="1">
      <c r="A93" s="36"/>
      <c r="B93" s="36"/>
      <c r="C93" s="36"/>
      <c r="D93" s="36"/>
      <c r="E93" s="36"/>
      <c r="F93" s="36"/>
      <c r="G93" s="36"/>
      <c r="H93" s="36"/>
      <c r="I93" s="36"/>
      <c r="J93" s="36"/>
      <c r="K93" s="42"/>
      <c r="L93" s="42"/>
      <c r="M93" s="43"/>
      <c r="N93" s="43"/>
      <c r="O93" s="39"/>
      <c r="P93" s="36"/>
      <c r="U93" s="44"/>
    </row>
    <row r="94" spans="1:21" s="45" customFormat="1">
      <c r="A94" s="36"/>
      <c r="B94" s="36"/>
      <c r="C94" s="36"/>
      <c r="D94" s="36"/>
      <c r="E94" s="36"/>
      <c r="F94" s="36"/>
      <c r="G94" s="36"/>
      <c r="H94" s="36"/>
      <c r="I94" s="36"/>
      <c r="J94" s="36"/>
      <c r="K94" s="42"/>
      <c r="L94" s="42"/>
      <c r="M94" s="43"/>
      <c r="N94" s="43"/>
      <c r="O94" s="39"/>
      <c r="P94" s="36"/>
      <c r="U94" s="44"/>
    </row>
    <row r="95" spans="1:21" s="45" customFormat="1">
      <c r="A95" s="36"/>
      <c r="B95" s="36"/>
      <c r="C95" s="36"/>
      <c r="D95" s="36"/>
      <c r="E95" s="36"/>
      <c r="F95" s="36"/>
      <c r="G95" s="36"/>
      <c r="H95" s="36"/>
      <c r="I95" s="36"/>
      <c r="J95" s="36"/>
      <c r="K95" s="42"/>
      <c r="L95" s="42"/>
      <c r="M95" s="43"/>
      <c r="N95" s="43"/>
      <c r="O95" s="39"/>
      <c r="P95" s="36"/>
      <c r="U95" s="44"/>
    </row>
    <row r="96" spans="1:21" s="45" customFormat="1">
      <c r="A96" s="36"/>
      <c r="B96" s="36"/>
      <c r="C96" s="36"/>
      <c r="D96" s="36"/>
      <c r="E96" s="36"/>
      <c r="F96" s="36"/>
      <c r="G96" s="36"/>
      <c r="H96" s="36"/>
      <c r="I96" s="36"/>
      <c r="J96" s="36"/>
      <c r="K96" s="42"/>
      <c r="L96" s="42"/>
      <c r="M96" s="43"/>
      <c r="N96" s="43"/>
      <c r="O96" s="39"/>
      <c r="P96" s="36"/>
      <c r="U96" s="44"/>
    </row>
    <row r="97" spans="1:21" s="45" customFormat="1">
      <c r="A97" s="36"/>
      <c r="B97" s="36"/>
      <c r="C97" s="36"/>
      <c r="D97" s="36"/>
      <c r="E97" s="36"/>
      <c r="F97" s="36"/>
      <c r="G97" s="36"/>
      <c r="H97" s="36"/>
      <c r="I97" s="36"/>
      <c r="J97" s="36"/>
      <c r="K97" s="42"/>
      <c r="L97" s="42"/>
      <c r="M97" s="43"/>
      <c r="N97" s="43"/>
      <c r="O97" s="39"/>
      <c r="P97" s="36"/>
      <c r="U97" s="44"/>
    </row>
    <row r="98" spans="1:21" s="45" customFormat="1">
      <c r="A98" s="36"/>
      <c r="B98" s="36"/>
      <c r="C98" s="36"/>
      <c r="D98" s="36"/>
      <c r="E98" s="36"/>
      <c r="F98" s="36"/>
      <c r="G98" s="36"/>
      <c r="H98" s="36"/>
      <c r="I98" s="36"/>
      <c r="J98" s="36"/>
      <c r="K98" s="42"/>
      <c r="L98" s="42"/>
      <c r="M98" s="43"/>
      <c r="N98" s="43"/>
      <c r="O98" s="39"/>
      <c r="P98" s="36"/>
      <c r="U98" s="44"/>
    </row>
    <row r="99" spans="1:21" s="45" customFormat="1">
      <c r="A99" s="36"/>
      <c r="B99" s="36"/>
      <c r="C99" s="36"/>
      <c r="D99" s="36"/>
      <c r="E99" s="36"/>
      <c r="F99" s="36"/>
      <c r="G99" s="36"/>
      <c r="H99" s="36"/>
      <c r="I99" s="36"/>
      <c r="J99" s="36"/>
      <c r="K99" s="42"/>
      <c r="L99" s="42"/>
      <c r="M99" s="43"/>
      <c r="N99" s="43"/>
      <c r="O99" s="39"/>
      <c r="P99" s="36"/>
      <c r="U99" s="44"/>
    </row>
    <row r="100" spans="1:21" s="45" customFormat="1">
      <c r="A100" s="36"/>
      <c r="B100" s="36"/>
      <c r="C100" s="36"/>
      <c r="D100" s="36"/>
      <c r="E100" s="36"/>
      <c r="F100" s="36"/>
      <c r="G100" s="36"/>
      <c r="H100" s="36"/>
      <c r="I100" s="36"/>
      <c r="J100" s="36"/>
      <c r="K100" s="42"/>
      <c r="L100" s="42"/>
      <c r="M100" s="43"/>
      <c r="N100" s="43"/>
      <c r="O100" s="39"/>
      <c r="P100" s="36"/>
      <c r="U100" s="44"/>
    </row>
    <row r="101" spans="1:21" s="45" customFormat="1">
      <c r="A101" s="36"/>
      <c r="B101" s="36"/>
      <c r="C101" s="36"/>
      <c r="D101" s="36"/>
      <c r="E101" s="36"/>
      <c r="F101" s="36"/>
      <c r="G101" s="36"/>
      <c r="H101" s="36"/>
      <c r="I101" s="36"/>
      <c r="J101" s="36"/>
      <c r="K101" s="42"/>
      <c r="L101" s="42"/>
      <c r="M101" s="43"/>
      <c r="N101" s="43"/>
      <c r="O101" s="39"/>
      <c r="P101" s="36"/>
      <c r="U101" s="44"/>
    </row>
    <row r="102" spans="1:21" s="45" customFormat="1">
      <c r="A102" s="36"/>
      <c r="B102" s="36"/>
      <c r="C102" s="36"/>
      <c r="D102" s="36"/>
      <c r="E102" s="36"/>
      <c r="F102" s="36"/>
      <c r="G102" s="36"/>
      <c r="H102" s="36"/>
      <c r="I102" s="36"/>
      <c r="J102" s="36"/>
      <c r="K102" s="42"/>
      <c r="L102" s="42"/>
      <c r="M102" s="43"/>
      <c r="N102" s="43"/>
      <c r="O102" s="39"/>
      <c r="P102" s="36"/>
      <c r="U102" s="44"/>
    </row>
    <row r="103" spans="1:21" s="45" customFormat="1">
      <c r="A103" s="36"/>
      <c r="B103" s="36"/>
      <c r="C103" s="36"/>
      <c r="D103" s="36"/>
      <c r="E103" s="36"/>
      <c r="F103" s="36"/>
      <c r="G103" s="36"/>
      <c r="H103" s="36"/>
      <c r="I103" s="36"/>
      <c r="J103" s="36"/>
      <c r="K103" s="42"/>
      <c r="L103" s="42"/>
      <c r="M103" s="43"/>
      <c r="N103" s="43"/>
      <c r="O103" s="39"/>
      <c r="P103" s="36"/>
      <c r="U103" s="44"/>
    </row>
    <row r="104" spans="1:21" s="45" customFormat="1">
      <c r="A104" s="36"/>
      <c r="B104" s="36"/>
      <c r="C104" s="36"/>
      <c r="D104" s="36"/>
      <c r="E104" s="36"/>
      <c r="F104" s="36"/>
      <c r="G104" s="36"/>
      <c r="H104" s="36"/>
      <c r="I104" s="36"/>
      <c r="J104" s="36"/>
      <c r="K104" s="42"/>
      <c r="L104" s="42"/>
      <c r="M104" s="43"/>
      <c r="N104" s="43"/>
      <c r="O104" s="39"/>
      <c r="P104" s="36"/>
      <c r="U104" s="44"/>
    </row>
    <row r="105" spans="1:21" s="45" customFormat="1">
      <c r="A105" s="36"/>
      <c r="B105" s="36"/>
      <c r="C105" s="36"/>
      <c r="D105" s="36"/>
      <c r="E105" s="36"/>
      <c r="F105" s="36"/>
      <c r="G105" s="36"/>
      <c r="H105" s="36"/>
      <c r="I105" s="36"/>
      <c r="J105" s="36"/>
      <c r="K105" s="42"/>
      <c r="L105" s="42"/>
      <c r="M105" s="43"/>
      <c r="N105" s="43"/>
      <c r="O105" s="39"/>
      <c r="P105" s="36"/>
      <c r="U105" s="44"/>
    </row>
    <row r="106" spans="1:21" s="45" customFormat="1">
      <c r="A106" s="36"/>
      <c r="B106" s="36"/>
      <c r="C106" s="36"/>
      <c r="D106" s="36"/>
      <c r="E106" s="36"/>
      <c r="F106" s="36"/>
      <c r="G106" s="36"/>
      <c r="H106" s="36"/>
      <c r="I106" s="36"/>
      <c r="J106" s="36"/>
      <c r="K106" s="42"/>
      <c r="L106" s="42"/>
      <c r="M106" s="43"/>
      <c r="N106" s="43"/>
      <c r="O106" s="39"/>
      <c r="P106" s="36"/>
      <c r="U106" s="44"/>
    </row>
    <row r="107" spans="1:21" s="45" customFormat="1">
      <c r="A107" s="36"/>
      <c r="B107" s="36"/>
      <c r="C107" s="36"/>
      <c r="D107" s="36"/>
      <c r="E107" s="36"/>
      <c r="F107" s="36"/>
      <c r="G107" s="36"/>
      <c r="H107" s="36"/>
      <c r="I107" s="36"/>
      <c r="J107" s="36"/>
      <c r="K107" s="42"/>
      <c r="L107" s="42"/>
      <c r="M107" s="43"/>
      <c r="N107" s="43"/>
      <c r="O107" s="39"/>
      <c r="P107" s="36"/>
      <c r="U107" s="44"/>
    </row>
    <row r="108" spans="1:21" s="45" customFormat="1">
      <c r="A108" s="36"/>
      <c r="B108" s="36"/>
      <c r="C108" s="36"/>
      <c r="D108" s="36"/>
      <c r="E108" s="36"/>
      <c r="F108" s="36"/>
      <c r="G108" s="36"/>
      <c r="H108" s="36"/>
      <c r="I108" s="36"/>
      <c r="J108" s="36"/>
      <c r="K108" s="42"/>
      <c r="L108" s="42"/>
      <c r="M108" s="43"/>
      <c r="N108" s="43"/>
      <c r="O108" s="39"/>
      <c r="P108" s="36"/>
      <c r="U108" s="44"/>
    </row>
  </sheetData>
  <mergeCells count="2">
    <mergeCell ref="D1:E1"/>
    <mergeCell ref="B19:C19"/>
  </mergeCells>
  <pageMargins left="0.45" right="0.45" top="0.75" bottom="0.75" header="0.3" footer="0.3"/>
  <pageSetup scale="45" orientation="landscape" r:id="rId1"/>
  <headerFooter>
    <oddHeader>&amp;C&amp;"Arial,Bold"&amp;14Maitland</oddHeader>
    <oddFooter>&amp;CPage &amp;P of &amp;N</oddFooter>
  </headerFooter>
  <colBreaks count="1" manualBreakCount="1">
    <brk id="23" max="1048575" man="1"/>
  </colBreaks>
</worksheet>
</file>

<file path=xl/worksheets/sheet8.xml><?xml version="1.0" encoding="utf-8"?>
<worksheet xmlns="http://schemas.openxmlformats.org/spreadsheetml/2006/main" xmlns:r="http://schemas.openxmlformats.org/officeDocument/2006/relationships">
  <dimension ref="A1:M2"/>
  <sheetViews>
    <sheetView zoomScaleNormal="100" workbookViewId="0">
      <selection activeCell="D11" sqref="D11"/>
    </sheetView>
  </sheetViews>
  <sheetFormatPr defaultRowHeight="15"/>
  <cols>
    <col min="2" max="2" width="13.42578125" customWidth="1"/>
    <col min="4" max="4" width="15.5703125" customWidth="1"/>
    <col min="9" max="9" width="10.5703125" customWidth="1"/>
    <col min="11" max="11" width="11.7109375" customWidth="1"/>
    <col min="13" max="13" width="10.5703125" customWidth="1"/>
  </cols>
  <sheetData>
    <row r="1" spans="1:13" ht="51.75">
      <c r="A1" s="162" t="s">
        <v>47</v>
      </c>
      <c r="B1" s="162" t="s">
        <v>2</v>
      </c>
      <c r="C1" s="48" t="s">
        <v>3</v>
      </c>
      <c r="D1" s="162" t="s">
        <v>5</v>
      </c>
      <c r="E1" s="49" t="s">
        <v>49</v>
      </c>
      <c r="F1" s="49" t="s">
        <v>50</v>
      </c>
      <c r="G1" s="50" t="s">
        <v>6</v>
      </c>
      <c r="H1" s="162" t="s">
        <v>8</v>
      </c>
      <c r="I1" s="48" t="s">
        <v>388</v>
      </c>
      <c r="J1" s="50" t="s">
        <v>26</v>
      </c>
      <c r="K1" s="50" t="s">
        <v>27</v>
      </c>
      <c r="L1" s="162" t="s">
        <v>51</v>
      </c>
      <c r="M1" s="162" t="s">
        <v>46</v>
      </c>
    </row>
    <row r="2" spans="1:13" ht="39">
      <c r="A2" s="163" t="s">
        <v>817</v>
      </c>
      <c r="B2" s="163" t="s">
        <v>806</v>
      </c>
      <c r="C2" s="163" t="s">
        <v>818</v>
      </c>
      <c r="D2" s="141" t="s">
        <v>807</v>
      </c>
      <c r="E2" s="163"/>
      <c r="F2" s="163"/>
      <c r="G2" s="163"/>
      <c r="H2" s="163"/>
      <c r="I2" s="163">
        <v>13.9</v>
      </c>
      <c r="J2" s="163"/>
      <c r="K2" s="163"/>
      <c r="L2" s="163"/>
      <c r="M2" s="163" t="s">
        <v>749</v>
      </c>
    </row>
  </sheetData>
  <pageMargins left="0.7" right="0.7" top="0.75" bottom="0.75" header="0.3" footer="0.3"/>
  <pageSetup scale="90" orientation="landscape" horizontalDpi="4294967293" verticalDpi="0" r:id="rId1"/>
  <headerFooter>
    <oddHeader>&amp;C&amp;"Arial,Bold"OOCEA</oddHeader>
    <oddFooter>&amp;C&amp;"Arial,Regular"&amp;10Page &amp;P of &amp;N</oddFooter>
  </headerFooter>
</worksheet>
</file>

<file path=xl/worksheets/sheet9.xml><?xml version="1.0" encoding="utf-8"?>
<worksheet xmlns="http://schemas.openxmlformats.org/spreadsheetml/2006/main" xmlns:r="http://schemas.openxmlformats.org/officeDocument/2006/relationships">
  <dimension ref="A1:N10"/>
  <sheetViews>
    <sheetView zoomScaleNormal="100" workbookViewId="0">
      <selection activeCell="H8" sqref="H8"/>
    </sheetView>
  </sheetViews>
  <sheetFormatPr defaultRowHeight="12.75"/>
  <cols>
    <col min="1" max="1" width="9.140625" style="30"/>
    <col min="2" max="2" width="14.140625" style="30" customWidth="1"/>
    <col min="3" max="3" width="9.140625" style="30"/>
    <col min="4" max="4" width="23.140625" style="30" customWidth="1"/>
    <col min="5" max="5" width="9.42578125" style="30" customWidth="1"/>
    <col min="6" max="6" width="8.7109375" style="30" customWidth="1"/>
    <col min="7" max="7" width="8.140625" style="30" customWidth="1"/>
    <col min="8" max="8" width="12.140625" style="30" customWidth="1"/>
    <col min="9" max="9" width="13.28515625" style="30" customWidth="1"/>
    <col min="10" max="10" width="9.140625" style="30"/>
    <col min="11" max="11" width="9.140625" style="41"/>
    <col min="12" max="12" width="11.140625" style="41" customWidth="1"/>
    <col min="13" max="13" width="19" style="41" bestFit="1" customWidth="1"/>
    <col min="14" max="14" width="13" style="41" customWidth="1"/>
    <col min="15" max="16384" width="9.140625" style="41"/>
  </cols>
  <sheetData>
    <row r="1" spans="1:14" s="40" customFormat="1" ht="51">
      <c r="A1" s="21" t="s">
        <v>166</v>
      </c>
      <c r="B1" s="21" t="s">
        <v>2</v>
      </c>
      <c r="C1" s="48" t="s">
        <v>3</v>
      </c>
      <c r="D1" s="21" t="s">
        <v>5</v>
      </c>
      <c r="E1" s="49" t="s">
        <v>167</v>
      </c>
      <c r="F1" s="49" t="s">
        <v>50</v>
      </c>
      <c r="G1" s="105" t="s">
        <v>6</v>
      </c>
      <c r="H1" s="48" t="s">
        <v>388</v>
      </c>
      <c r="I1" s="48" t="s">
        <v>729</v>
      </c>
      <c r="J1" s="21" t="s">
        <v>25</v>
      </c>
      <c r="K1" s="21" t="s">
        <v>26</v>
      </c>
      <c r="L1" s="21" t="s">
        <v>27</v>
      </c>
      <c r="M1" s="21" t="s">
        <v>51</v>
      </c>
      <c r="N1" s="21" t="s">
        <v>46</v>
      </c>
    </row>
    <row r="2" spans="1:14" ht="25.5">
      <c r="A2" s="22" t="s">
        <v>168</v>
      </c>
      <c r="B2" s="86" t="s">
        <v>639</v>
      </c>
      <c r="C2" s="28" t="s">
        <v>164</v>
      </c>
      <c r="D2" s="86" t="s">
        <v>641</v>
      </c>
      <c r="E2" s="86"/>
      <c r="F2" s="86"/>
      <c r="G2" s="86"/>
      <c r="H2" s="28">
        <v>0.1</v>
      </c>
      <c r="I2" s="26">
        <v>10</v>
      </c>
      <c r="J2" s="26"/>
      <c r="K2" s="77"/>
      <c r="L2" s="77"/>
      <c r="M2" s="77"/>
      <c r="N2" s="77"/>
    </row>
    <row r="3" spans="1:14" ht="25.5">
      <c r="A3" s="22" t="s">
        <v>169</v>
      </c>
      <c r="B3" s="86" t="s">
        <v>640</v>
      </c>
      <c r="C3" s="28" t="s">
        <v>164</v>
      </c>
      <c r="D3" s="86" t="s">
        <v>640</v>
      </c>
      <c r="E3" s="86"/>
      <c r="F3" s="86"/>
      <c r="G3" s="86"/>
      <c r="H3" s="28">
        <v>3.5</v>
      </c>
      <c r="I3" s="26">
        <v>5</v>
      </c>
      <c r="J3" s="26"/>
      <c r="K3" s="77"/>
      <c r="L3" s="77"/>
      <c r="M3" s="77"/>
      <c r="N3" s="77"/>
    </row>
    <row r="4" spans="1:14" ht="25.5">
      <c r="A4" s="22" t="s">
        <v>776</v>
      </c>
      <c r="B4" s="86" t="s">
        <v>851</v>
      </c>
      <c r="C4" s="28" t="s">
        <v>164</v>
      </c>
      <c r="D4" s="86" t="s">
        <v>852</v>
      </c>
      <c r="E4" s="86"/>
      <c r="F4" s="86"/>
      <c r="G4" s="86"/>
      <c r="H4" s="28">
        <v>0.7</v>
      </c>
      <c r="I4" s="26"/>
      <c r="J4" s="26"/>
      <c r="K4" s="77"/>
      <c r="L4" s="77"/>
      <c r="M4" s="77"/>
      <c r="N4" s="77" t="s">
        <v>749</v>
      </c>
    </row>
    <row r="5" spans="1:14" ht="25.5">
      <c r="A5" s="22" t="s">
        <v>777</v>
      </c>
      <c r="B5" s="28" t="s">
        <v>135</v>
      </c>
      <c r="C5" s="28" t="s">
        <v>164</v>
      </c>
      <c r="D5" s="28" t="s">
        <v>778</v>
      </c>
      <c r="E5" s="28"/>
      <c r="F5" s="28"/>
      <c r="G5" s="28" t="s">
        <v>13</v>
      </c>
      <c r="H5" s="28">
        <v>27.4</v>
      </c>
      <c r="I5" s="149" t="s">
        <v>780</v>
      </c>
      <c r="J5" s="26"/>
      <c r="K5" s="77"/>
      <c r="L5" s="77"/>
      <c r="M5" s="77"/>
      <c r="N5" s="77" t="s">
        <v>13</v>
      </c>
    </row>
    <row r="6" spans="1:14" ht="51">
      <c r="A6" s="22" t="s">
        <v>809</v>
      </c>
      <c r="B6" s="28" t="s">
        <v>754</v>
      </c>
      <c r="C6" s="28" t="s">
        <v>164</v>
      </c>
      <c r="D6" s="28" t="s">
        <v>779</v>
      </c>
      <c r="E6" s="28"/>
      <c r="F6" s="28"/>
      <c r="G6" s="28" t="s">
        <v>13</v>
      </c>
      <c r="H6" s="28">
        <v>151</v>
      </c>
      <c r="I6" s="26">
        <v>5.5</v>
      </c>
      <c r="J6" s="26"/>
      <c r="K6" s="77"/>
      <c r="L6" s="77"/>
      <c r="M6" s="77"/>
      <c r="N6" s="77" t="s">
        <v>13</v>
      </c>
    </row>
    <row r="7" spans="1:14" ht="25.5">
      <c r="A7" s="22" t="s">
        <v>850</v>
      </c>
      <c r="B7" s="149" t="s">
        <v>802</v>
      </c>
      <c r="C7" s="28" t="s">
        <v>164</v>
      </c>
      <c r="D7" s="141" t="s">
        <v>807</v>
      </c>
      <c r="E7" s="26"/>
      <c r="F7" s="26"/>
      <c r="G7" s="26"/>
      <c r="H7" s="26">
        <v>45.5</v>
      </c>
      <c r="I7" s="26"/>
      <c r="J7" s="26"/>
      <c r="K7" s="77"/>
      <c r="L7" s="77"/>
      <c r="M7" s="77"/>
      <c r="N7" s="77" t="s">
        <v>749</v>
      </c>
    </row>
    <row r="8" spans="1:14">
      <c r="H8" s="30">
        <f>SUM(H2:H7)</f>
        <v>228.2</v>
      </c>
    </row>
    <row r="10" spans="1:14">
      <c r="H10" s="165"/>
    </row>
  </sheetData>
  <dataValidations disablePrompts="1" count="1">
    <dataValidation type="list" allowBlank="1" showInputMessage="1" showErrorMessage="1" sqref="WVC982961 IQ65457 SM65457 ACI65457 AME65457 AWA65457 BFW65457 BPS65457 BZO65457 CJK65457 CTG65457 DDC65457 DMY65457 DWU65457 EGQ65457 EQM65457 FAI65457 FKE65457 FUA65457 GDW65457 GNS65457 GXO65457 HHK65457 HRG65457 IBC65457 IKY65457 IUU65457 JEQ65457 JOM65457 JYI65457 KIE65457 KSA65457 LBW65457 LLS65457 LVO65457 MFK65457 MPG65457 MZC65457 NIY65457 NSU65457 OCQ65457 OMM65457 OWI65457 PGE65457 PQA65457 PZW65457 QJS65457 QTO65457 RDK65457 RNG65457 RXC65457 SGY65457 SQU65457 TAQ65457 TKM65457 TUI65457 UEE65457 UOA65457 UXW65457 VHS65457 VRO65457 WBK65457 WLG65457 WVC65457 IQ130993 SM130993 ACI130993 AME130993 AWA130993 BFW130993 BPS130993 BZO130993 CJK130993 CTG130993 DDC130993 DMY130993 DWU130993 EGQ130993 EQM130993 FAI130993 FKE130993 FUA130993 GDW130993 GNS130993 GXO130993 HHK130993 HRG130993 IBC130993 IKY130993 IUU130993 JEQ130993 JOM130993 JYI130993 KIE130993 KSA130993 LBW130993 LLS130993 LVO130993 MFK130993 MPG130993 MZC130993 NIY130993 NSU130993 OCQ130993 OMM130993 OWI130993 PGE130993 PQA130993 PZW130993 QJS130993 QTO130993 RDK130993 RNG130993 RXC130993 SGY130993 SQU130993 TAQ130993 TKM130993 TUI130993 UEE130993 UOA130993 UXW130993 VHS130993 VRO130993 WBK130993 WLG130993 WVC130993 IQ196529 SM196529 ACI196529 AME196529 AWA196529 BFW196529 BPS196529 BZO196529 CJK196529 CTG196529 DDC196529 DMY196529 DWU196529 EGQ196529 EQM196529 FAI196529 FKE196529 FUA196529 GDW196529 GNS196529 GXO196529 HHK196529 HRG196529 IBC196529 IKY196529 IUU196529 JEQ196529 JOM196529 JYI196529 KIE196529 KSA196529 LBW196529 LLS196529 LVO196529 MFK196529 MPG196529 MZC196529 NIY196529 NSU196529 OCQ196529 OMM196529 OWI196529 PGE196529 PQA196529 PZW196529 QJS196529 QTO196529 RDK196529 RNG196529 RXC196529 SGY196529 SQU196529 TAQ196529 TKM196529 TUI196529 UEE196529 UOA196529 UXW196529 VHS196529 VRO196529 WBK196529 WLG196529 WVC196529 IQ262065 SM262065 ACI262065 AME262065 AWA262065 BFW262065 BPS262065 BZO262065 CJK262065 CTG262065 DDC262065 DMY262065 DWU262065 EGQ262065 EQM262065 FAI262065 FKE262065 FUA262065 GDW262065 GNS262065 GXO262065 HHK262065 HRG262065 IBC262065 IKY262065 IUU262065 JEQ262065 JOM262065 JYI262065 KIE262065 KSA262065 LBW262065 LLS262065 LVO262065 MFK262065 MPG262065 MZC262065 NIY262065 NSU262065 OCQ262065 OMM262065 OWI262065 PGE262065 PQA262065 PZW262065 QJS262065 QTO262065 RDK262065 RNG262065 RXC262065 SGY262065 SQU262065 TAQ262065 TKM262065 TUI262065 UEE262065 UOA262065 UXW262065 VHS262065 VRO262065 WBK262065 WLG262065 WVC262065 IQ327601 SM327601 ACI327601 AME327601 AWA327601 BFW327601 BPS327601 BZO327601 CJK327601 CTG327601 DDC327601 DMY327601 DWU327601 EGQ327601 EQM327601 FAI327601 FKE327601 FUA327601 GDW327601 GNS327601 GXO327601 HHK327601 HRG327601 IBC327601 IKY327601 IUU327601 JEQ327601 JOM327601 JYI327601 KIE327601 KSA327601 LBW327601 LLS327601 LVO327601 MFK327601 MPG327601 MZC327601 NIY327601 NSU327601 OCQ327601 OMM327601 OWI327601 PGE327601 PQA327601 PZW327601 QJS327601 QTO327601 RDK327601 RNG327601 RXC327601 SGY327601 SQU327601 TAQ327601 TKM327601 TUI327601 UEE327601 UOA327601 UXW327601 VHS327601 VRO327601 WBK327601 WLG327601 WVC327601 IQ393137 SM393137 ACI393137 AME393137 AWA393137 BFW393137 BPS393137 BZO393137 CJK393137 CTG393137 DDC393137 DMY393137 DWU393137 EGQ393137 EQM393137 FAI393137 FKE393137 FUA393137 GDW393137 GNS393137 GXO393137 HHK393137 HRG393137 IBC393137 IKY393137 IUU393137 JEQ393137 JOM393137 JYI393137 KIE393137 KSA393137 LBW393137 LLS393137 LVO393137 MFK393137 MPG393137 MZC393137 NIY393137 NSU393137 OCQ393137 OMM393137 OWI393137 PGE393137 PQA393137 PZW393137 QJS393137 QTO393137 RDK393137 RNG393137 RXC393137 SGY393137 SQU393137 TAQ393137 TKM393137 TUI393137 UEE393137 UOA393137 UXW393137 VHS393137 VRO393137 WBK393137 WLG393137 WVC393137 IQ458673 SM458673 ACI458673 AME458673 AWA458673 BFW458673 BPS458673 BZO458673 CJK458673 CTG458673 DDC458673 DMY458673 DWU458673 EGQ458673 EQM458673 FAI458673 FKE458673 FUA458673 GDW458673 GNS458673 GXO458673 HHK458673 HRG458673 IBC458673 IKY458673 IUU458673 JEQ458673 JOM458673 JYI458673 KIE458673 KSA458673 LBW458673 LLS458673 LVO458673 MFK458673 MPG458673 MZC458673 NIY458673 NSU458673 OCQ458673 OMM458673 OWI458673 PGE458673 PQA458673 PZW458673 QJS458673 QTO458673 RDK458673 RNG458673 RXC458673 SGY458673 SQU458673 TAQ458673 TKM458673 TUI458673 UEE458673 UOA458673 UXW458673 VHS458673 VRO458673 WBK458673 WLG458673 WVC458673 IQ524209 SM524209 ACI524209 AME524209 AWA524209 BFW524209 BPS524209 BZO524209 CJK524209 CTG524209 DDC524209 DMY524209 DWU524209 EGQ524209 EQM524209 FAI524209 FKE524209 FUA524209 GDW524209 GNS524209 GXO524209 HHK524209 HRG524209 IBC524209 IKY524209 IUU524209 JEQ524209 JOM524209 JYI524209 KIE524209 KSA524209 LBW524209 LLS524209 LVO524209 MFK524209 MPG524209 MZC524209 NIY524209 NSU524209 OCQ524209 OMM524209 OWI524209 PGE524209 PQA524209 PZW524209 QJS524209 QTO524209 RDK524209 RNG524209 RXC524209 SGY524209 SQU524209 TAQ524209 TKM524209 TUI524209 UEE524209 UOA524209 UXW524209 VHS524209 VRO524209 WBK524209 WLG524209 WVC524209 IQ589745 SM589745 ACI589745 AME589745 AWA589745 BFW589745 BPS589745 BZO589745 CJK589745 CTG589745 DDC589745 DMY589745 DWU589745 EGQ589745 EQM589745 FAI589745 FKE589745 FUA589745 GDW589745 GNS589745 GXO589745 HHK589745 HRG589745 IBC589745 IKY589745 IUU589745 JEQ589745 JOM589745 JYI589745 KIE589745 KSA589745 LBW589745 LLS589745 LVO589745 MFK589745 MPG589745 MZC589745 NIY589745 NSU589745 OCQ589745 OMM589745 OWI589745 PGE589745 PQA589745 PZW589745 QJS589745 QTO589745 RDK589745 RNG589745 RXC589745 SGY589745 SQU589745 TAQ589745 TKM589745 TUI589745 UEE589745 UOA589745 UXW589745 VHS589745 VRO589745 WBK589745 WLG589745 WVC589745 IQ655281 SM655281 ACI655281 AME655281 AWA655281 BFW655281 BPS655281 BZO655281 CJK655281 CTG655281 DDC655281 DMY655281 DWU655281 EGQ655281 EQM655281 FAI655281 FKE655281 FUA655281 GDW655281 GNS655281 GXO655281 HHK655281 HRG655281 IBC655281 IKY655281 IUU655281 JEQ655281 JOM655281 JYI655281 KIE655281 KSA655281 LBW655281 LLS655281 LVO655281 MFK655281 MPG655281 MZC655281 NIY655281 NSU655281 OCQ655281 OMM655281 OWI655281 PGE655281 PQA655281 PZW655281 QJS655281 QTO655281 RDK655281 RNG655281 RXC655281 SGY655281 SQU655281 TAQ655281 TKM655281 TUI655281 UEE655281 UOA655281 UXW655281 VHS655281 VRO655281 WBK655281 WLG655281 WVC655281 IQ720817 SM720817 ACI720817 AME720817 AWA720817 BFW720817 BPS720817 BZO720817 CJK720817 CTG720817 DDC720817 DMY720817 DWU720817 EGQ720817 EQM720817 FAI720817 FKE720817 FUA720817 GDW720817 GNS720817 GXO720817 HHK720817 HRG720817 IBC720817 IKY720817 IUU720817 JEQ720817 JOM720817 JYI720817 KIE720817 KSA720817 LBW720817 LLS720817 LVO720817 MFK720817 MPG720817 MZC720817 NIY720817 NSU720817 OCQ720817 OMM720817 OWI720817 PGE720817 PQA720817 PZW720817 QJS720817 QTO720817 RDK720817 RNG720817 RXC720817 SGY720817 SQU720817 TAQ720817 TKM720817 TUI720817 UEE720817 UOA720817 UXW720817 VHS720817 VRO720817 WBK720817 WLG720817 WVC720817 IQ786353 SM786353 ACI786353 AME786353 AWA786353 BFW786353 BPS786353 BZO786353 CJK786353 CTG786353 DDC786353 DMY786353 DWU786353 EGQ786353 EQM786353 FAI786353 FKE786353 FUA786353 GDW786353 GNS786353 GXO786353 HHK786353 HRG786353 IBC786353 IKY786353 IUU786353 JEQ786353 JOM786353 JYI786353 KIE786353 KSA786353 LBW786353 LLS786353 LVO786353 MFK786353 MPG786353 MZC786353 NIY786353 NSU786353 OCQ786353 OMM786353 OWI786353 PGE786353 PQA786353 PZW786353 QJS786353 QTO786353 RDK786353 RNG786353 RXC786353 SGY786353 SQU786353 TAQ786353 TKM786353 TUI786353 UEE786353 UOA786353 UXW786353 VHS786353 VRO786353 WBK786353 WLG786353 WVC786353 IQ851889 SM851889 ACI851889 AME851889 AWA851889 BFW851889 BPS851889 BZO851889 CJK851889 CTG851889 DDC851889 DMY851889 DWU851889 EGQ851889 EQM851889 FAI851889 FKE851889 FUA851889 GDW851889 GNS851889 GXO851889 HHK851889 HRG851889 IBC851889 IKY851889 IUU851889 JEQ851889 JOM851889 JYI851889 KIE851889 KSA851889 LBW851889 LLS851889 LVO851889 MFK851889 MPG851889 MZC851889 NIY851889 NSU851889 OCQ851889 OMM851889 OWI851889 PGE851889 PQA851889 PZW851889 QJS851889 QTO851889 RDK851889 RNG851889 RXC851889 SGY851889 SQU851889 TAQ851889 TKM851889 TUI851889 UEE851889 UOA851889 UXW851889 VHS851889 VRO851889 WBK851889 WLG851889 WVC851889 IQ917425 SM917425 ACI917425 AME917425 AWA917425 BFW917425 BPS917425 BZO917425 CJK917425 CTG917425 DDC917425 DMY917425 DWU917425 EGQ917425 EQM917425 FAI917425 FKE917425 FUA917425 GDW917425 GNS917425 GXO917425 HHK917425 HRG917425 IBC917425 IKY917425 IUU917425 JEQ917425 JOM917425 JYI917425 KIE917425 KSA917425 LBW917425 LLS917425 LVO917425 MFK917425 MPG917425 MZC917425 NIY917425 NSU917425 OCQ917425 OMM917425 OWI917425 PGE917425 PQA917425 PZW917425 QJS917425 QTO917425 RDK917425 RNG917425 RXC917425 SGY917425 SQU917425 TAQ917425 TKM917425 TUI917425 UEE917425 UOA917425 UXW917425 VHS917425 VRO917425 WBK917425 WLG917425 WVC917425 IQ982961 SM982961 ACI982961 AME982961 AWA982961 BFW982961 BPS982961 BZO982961 CJK982961 CTG982961 DDC982961 DMY982961 DWU982961 EGQ982961 EQM982961 FAI982961 FKE982961 FUA982961 GDW982961 GNS982961 GXO982961 HHK982961 HRG982961 IBC982961 IKY982961 IUU982961 JEQ982961 JOM982961 JYI982961 KIE982961 KSA982961 LBW982961 LLS982961 LVO982961 MFK982961 MPG982961 MZC982961 NIY982961 NSU982961 OCQ982961 OMM982961 OWI982961 PGE982961 PQA982961 PZW982961 QJS982961 QTO982961 RDK982961 RNG982961 RXC982961 SGY982961 SQU982961 TAQ982961 TKM982961 TUI982961 UEE982961 UOA982961 UXW982961 VHS982961 VRO982961 WBK982961 WLG982961 WUZ982961 IN65457 SJ65457 ACF65457 AMB65457 AVX65457 BFT65457 BPP65457 BZL65457 CJH65457 CTD65457 DCZ65457 DMV65457 DWR65457 EGN65457 EQJ65457 FAF65457 FKB65457 FTX65457 GDT65457 GNP65457 GXL65457 HHH65457 HRD65457 IAZ65457 IKV65457 IUR65457 JEN65457 JOJ65457 JYF65457 KIB65457 KRX65457 LBT65457 LLP65457 LVL65457 MFH65457 MPD65457 MYZ65457 NIV65457 NSR65457 OCN65457 OMJ65457 OWF65457 PGB65457 PPX65457 PZT65457 QJP65457 QTL65457 RDH65457 RND65457 RWZ65457 SGV65457 SQR65457 TAN65457 TKJ65457 TUF65457 UEB65457 UNX65457 UXT65457 VHP65457 VRL65457 WBH65457 WLD65457 WUZ65457 IN130993 SJ130993 ACF130993 AMB130993 AVX130993 BFT130993 BPP130993 BZL130993 CJH130993 CTD130993 DCZ130993 DMV130993 DWR130993 EGN130993 EQJ130993 FAF130993 FKB130993 FTX130993 GDT130993 GNP130993 GXL130993 HHH130993 HRD130993 IAZ130993 IKV130993 IUR130993 JEN130993 JOJ130993 JYF130993 KIB130993 KRX130993 LBT130993 LLP130993 LVL130993 MFH130993 MPD130993 MYZ130993 NIV130993 NSR130993 OCN130993 OMJ130993 OWF130993 PGB130993 PPX130993 PZT130993 QJP130993 QTL130993 RDH130993 RND130993 RWZ130993 SGV130993 SQR130993 TAN130993 TKJ130993 TUF130993 UEB130993 UNX130993 UXT130993 VHP130993 VRL130993 WBH130993 WLD130993 WUZ130993 IN196529 SJ196529 ACF196529 AMB196529 AVX196529 BFT196529 BPP196529 BZL196529 CJH196529 CTD196529 DCZ196529 DMV196529 DWR196529 EGN196529 EQJ196529 FAF196529 FKB196529 FTX196529 GDT196529 GNP196529 GXL196529 HHH196529 HRD196529 IAZ196529 IKV196529 IUR196529 JEN196529 JOJ196529 JYF196529 KIB196529 KRX196529 LBT196529 LLP196529 LVL196529 MFH196529 MPD196529 MYZ196529 NIV196529 NSR196529 OCN196529 OMJ196529 OWF196529 PGB196529 PPX196529 PZT196529 QJP196529 QTL196529 RDH196529 RND196529 RWZ196529 SGV196529 SQR196529 TAN196529 TKJ196529 TUF196529 UEB196529 UNX196529 UXT196529 VHP196529 VRL196529 WBH196529 WLD196529 WUZ196529 IN262065 SJ262065 ACF262065 AMB262065 AVX262065 BFT262065 BPP262065 BZL262065 CJH262065 CTD262065 DCZ262065 DMV262065 DWR262065 EGN262065 EQJ262065 FAF262065 FKB262065 FTX262065 GDT262065 GNP262065 GXL262065 HHH262065 HRD262065 IAZ262065 IKV262065 IUR262065 JEN262065 JOJ262065 JYF262065 KIB262065 KRX262065 LBT262065 LLP262065 LVL262065 MFH262065 MPD262065 MYZ262065 NIV262065 NSR262065 OCN262065 OMJ262065 OWF262065 PGB262065 PPX262065 PZT262065 QJP262065 QTL262065 RDH262065 RND262065 RWZ262065 SGV262065 SQR262065 TAN262065 TKJ262065 TUF262065 UEB262065 UNX262065 UXT262065 VHP262065 VRL262065 WBH262065 WLD262065 WUZ262065 IN327601 SJ327601 ACF327601 AMB327601 AVX327601 BFT327601 BPP327601 BZL327601 CJH327601 CTD327601 DCZ327601 DMV327601 DWR327601 EGN327601 EQJ327601 FAF327601 FKB327601 FTX327601 GDT327601 GNP327601 GXL327601 HHH327601 HRD327601 IAZ327601 IKV327601 IUR327601 JEN327601 JOJ327601 JYF327601 KIB327601 KRX327601 LBT327601 LLP327601 LVL327601 MFH327601 MPD327601 MYZ327601 NIV327601 NSR327601 OCN327601 OMJ327601 OWF327601 PGB327601 PPX327601 PZT327601 QJP327601 QTL327601 RDH327601 RND327601 RWZ327601 SGV327601 SQR327601 TAN327601 TKJ327601 TUF327601 UEB327601 UNX327601 UXT327601 VHP327601 VRL327601 WBH327601 WLD327601 WUZ327601 IN393137 SJ393137 ACF393137 AMB393137 AVX393137 BFT393137 BPP393137 BZL393137 CJH393137 CTD393137 DCZ393137 DMV393137 DWR393137 EGN393137 EQJ393137 FAF393137 FKB393137 FTX393137 GDT393137 GNP393137 GXL393137 HHH393137 HRD393137 IAZ393137 IKV393137 IUR393137 JEN393137 JOJ393137 JYF393137 KIB393137 KRX393137 LBT393137 LLP393137 LVL393137 MFH393137 MPD393137 MYZ393137 NIV393137 NSR393137 OCN393137 OMJ393137 OWF393137 PGB393137 PPX393137 PZT393137 QJP393137 QTL393137 RDH393137 RND393137 RWZ393137 SGV393137 SQR393137 TAN393137 TKJ393137 TUF393137 UEB393137 UNX393137 UXT393137 VHP393137 VRL393137 WBH393137 WLD393137 WUZ393137 IN458673 SJ458673 ACF458673 AMB458673 AVX458673 BFT458673 BPP458673 BZL458673 CJH458673 CTD458673 DCZ458673 DMV458673 DWR458673 EGN458673 EQJ458673 FAF458673 FKB458673 FTX458673 GDT458673 GNP458673 GXL458673 HHH458673 HRD458673 IAZ458673 IKV458673 IUR458673 JEN458673 JOJ458673 JYF458673 KIB458673 KRX458673 LBT458673 LLP458673 LVL458673 MFH458673 MPD458673 MYZ458673 NIV458673 NSR458673 OCN458673 OMJ458673 OWF458673 PGB458673 PPX458673 PZT458673 QJP458673 QTL458673 RDH458673 RND458673 RWZ458673 SGV458673 SQR458673 TAN458673 TKJ458673 TUF458673 UEB458673 UNX458673 UXT458673 VHP458673 VRL458673 WBH458673 WLD458673 WUZ458673 IN524209 SJ524209 ACF524209 AMB524209 AVX524209 BFT524209 BPP524209 BZL524209 CJH524209 CTD524209 DCZ524209 DMV524209 DWR524209 EGN524209 EQJ524209 FAF524209 FKB524209 FTX524209 GDT524209 GNP524209 GXL524209 HHH524209 HRD524209 IAZ524209 IKV524209 IUR524209 JEN524209 JOJ524209 JYF524209 KIB524209 KRX524209 LBT524209 LLP524209 LVL524209 MFH524209 MPD524209 MYZ524209 NIV524209 NSR524209 OCN524209 OMJ524209 OWF524209 PGB524209 PPX524209 PZT524209 QJP524209 QTL524209 RDH524209 RND524209 RWZ524209 SGV524209 SQR524209 TAN524209 TKJ524209 TUF524209 UEB524209 UNX524209 UXT524209 VHP524209 VRL524209 WBH524209 WLD524209 WUZ524209 IN589745 SJ589745 ACF589745 AMB589745 AVX589745 BFT589745 BPP589745 BZL589745 CJH589745 CTD589745 DCZ589745 DMV589745 DWR589745 EGN589745 EQJ589745 FAF589745 FKB589745 FTX589745 GDT589745 GNP589745 GXL589745 HHH589745 HRD589745 IAZ589745 IKV589745 IUR589745 JEN589745 JOJ589745 JYF589745 KIB589745 KRX589745 LBT589745 LLP589745 LVL589745 MFH589745 MPD589745 MYZ589745 NIV589745 NSR589745 OCN589745 OMJ589745 OWF589745 PGB589745 PPX589745 PZT589745 QJP589745 QTL589745 RDH589745 RND589745 RWZ589745 SGV589745 SQR589745 TAN589745 TKJ589745 TUF589745 UEB589745 UNX589745 UXT589745 VHP589745 VRL589745 WBH589745 WLD589745 WUZ589745 IN655281 SJ655281 ACF655281 AMB655281 AVX655281 BFT655281 BPP655281 BZL655281 CJH655281 CTD655281 DCZ655281 DMV655281 DWR655281 EGN655281 EQJ655281 FAF655281 FKB655281 FTX655281 GDT655281 GNP655281 GXL655281 HHH655281 HRD655281 IAZ655281 IKV655281 IUR655281 JEN655281 JOJ655281 JYF655281 KIB655281 KRX655281 LBT655281 LLP655281 LVL655281 MFH655281 MPD655281 MYZ655281 NIV655281 NSR655281 OCN655281 OMJ655281 OWF655281 PGB655281 PPX655281 PZT655281 QJP655281 QTL655281 RDH655281 RND655281 RWZ655281 SGV655281 SQR655281 TAN655281 TKJ655281 TUF655281 UEB655281 UNX655281 UXT655281 VHP655281 VRL655281 WBH655281 WLD655281 WUZ655281 IN720817 SJ720817 ACF720817 AMB720817 AVX720817 BFT720817 BPP720817 BZL720817 CJH720817 CTD720817 DCZ720817 DMV720817 DWR720817 EGN720817 EQJ720817 FAF720817 FKB720817 FTX720817 GDT720817 GNP720817 GXL720817 HHH720817 HRD720817 IAZ720817 IKV720817 IUR720817 JEN720817 JOJ720817 JYF720817 KIB720817 KRX720817 LBT720817 LLP720817 LVL720817 MFH720817 MPD720817 MYZ720817 NIV720817 NSR720817 OCN720817 OMJ720817 OWF720817 PGB720817 PPX720817 PZT720817 QJP720817 QTL720817 RDH720817 RND720817 RWZ720817 SGV720817 SQR720817 TAN720817 TKJ720817 TUF720817 UEB720817 UNX720817 UXT720817 VHP720817 VRL720817 WBH720817 WLD720817 WUZ720817 IN786353 SJ786353 ACF786353 AMB786353 AVX786353 BFT786353 BPP786353 BZL786353 CJH786353 CTD786353 DCZ786353 DMV786353 DWR786353 EGN786353 EQJ786353 FAF786353 FKB786353 FTX786353 GDT786353 GNP786353 GXL786353 HHH786353 HRD786353 IAZ786353 IKV786353 IUR786353 JEN786353 JOJ786353 JYF786353 KIB786353 KRX786353 LBT786353 LLP786353 LVL786353 MFH786353 MPD786353 MYZ786353 NIV786353 NSR786353 OCN786353 OMJ786353 OWF786353 PGB786353 PPX786353 PZT786353 QJP786353 QTL786353 RDH786353 RND786353 RWZ786353 SGV786353 SQR786353 TAN786353 TKJ786353 TUF786353 UEB786353 UNX786353 UXT786353 VHP786353 VRL786353 WBH786353 WLD786353 WUZ786353 IN851889 SJ851889 ACF851889 AMB851889 AVX851889 BFT851889 BPP851889 BZL851889 CJH851889 CTD851889 DCZ851889 DMV851889 DWR851889 EGN851889 EQJ851889 FAF851889 FKB851889 FTX851889 GDT851889 GNP851889 GXL851889 HHH851889 HRD851889 IAZ851889 IKV851889 IUR851889 JEN851889 JOJ851889 JYF851889 KIB851889 KRX851889 LBT851889 LLP851889 LVL851889 MFH851889 MPD851889 MYZ851889 NIV851889 NSR851889 OCN851889 OMJ851889 OWF851889 PGB851889 PPX851889 PZT851889 QJP851889 QTL851889 RDH851889 RND851889 RWZ851889 SGV851889 SQR851889 TAN851889 TKJ851889 TUF851889 UEB851889 UNX851889 UXT851889 VHP851889 VRL851889 WBH851889 WLD851889 WUZ851889 IN917425 SJ917425 ACF917425 AMB917425 AVX917425 BFT917425 BPP917425 BZL917425 CJH917425 CTD917425 DCZ917425 DMV917425 DWR917425 EGN917425 EQJ917425 FAF917425 FKB917425 FTX917425 GDT917425 GNP917425 GXL917425 HHH917425 HRD917425 IAZ917425 IKV917425 IUR917425 JEN917425 JOJ917425 JYF917425 KIB917425 KRX917425 LBT917425 LLP917425 LVL917425 MFH917425 MPD917425 MYZ917425 NIV917425 NSR917425 OCN917425 OMJ917425 OWF917425 PGB917425 PPX917425 PZT917425 QJP917425 QTL917425 RDH917425 RND917425 RWZ917425 SGV917425 SQR917425 TAN917425 TKJ917425 TUF917425 UEB917425 UNX917425 UXT917425 VHP917425 VRL917425 WBH917425 WLD917425 WUZ917425 IN982961 SJ982961 ACF982961 AMB982961 AVX982961 BFT982961 BPP982961 BZL982961 CJH982961 CTD982961 DCZ982961 DMV982961 DWR982961 EGN982961 EQJ982961 FAF982961 FKB982961 FTX982961 GDT982961 GNP982961 GXL982961 HHH982961 HRD982961 IAZ982961 IKV982961 IUR982961 JEN982961 JOJ982961 JYF982961 KIB982961 KRX982961 LBT982961 LLP982961 LVL982961 MFH982961 MPD982961 MYZ982961 NIV982961 NSR982961 OCN982961 OMJ982961 OWF982961 PGB982961 PPX982961 PZT982961 QJP982961 QTL982961 RDH982961 RND982961 RWZ982961 SGV982961 SQR982961 TAN982961 TKJ982961 TUF982961 UEB982961 UNX982961 UXT982961 VHP982961 VRL982961 WBH982961 WLD982961 H982961 H917425 H851889 H786353 H720817 H655281 H589745 H524209 H458673 H393137 H327601 H262065 H196529 H130993 H65457">
      <formula1>#REF!</formula1>
    </dataValidation>
  </dataValidations>
  <pageMargins left="0.7" right="0.7" top="0.75" bottom="0.75" header="0.3" footer="0.3"/>
  <pageSetup scale="67" orientation="landscape" r:id="rId1"/>
  <headerFooter>
    <oddHeader>&amp;C&amp;"Arial,Bold"&amp;14Orange County</oddHeader>
    <oddFooter>&amp;CPage &amp;P of &amp;N</oddFooter>
  </headerFooter>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11</vt:i4>
      </vt:variant>
    </vt:vector>
  </HeadingPairs>
  <TitlesOfParts>
    <vt:vector size="28" baseType="lpstr">
      <vt:lpstr>Altamonte Springs</vt:lpstr>
      <vt:lpstr>Casselberry</vt:lpstr>
      <vt:lpstr>Eatonville</vt:lpstr>
      <vt:lpstr>FDOT</vt:lpstr>
      <vt:lpstr>Lake Mary</vt:lpstr>
      <vt:lpstr>Longwood</vt:lpstr>
      <vt:lpstr>Maitland</vt:lpstr>
      <vt:lpstr>OOCEA</vt:lpstr>
      <vt:lpstr>Orange County</vt:lpstr>
      <vt:lpstr>Orlando</vt:lpstr>
      <vt:lpstr>Oviedo</vt:lpstr>
      <vt:lpstr>Sanford</vt:lpstr>
      <vt:lpstr>Seminole County</vt:lpstr>
      <vt:lpstr>Turnpike</vt:lpstr>
      <vt:lpstr>Winter Park</vt:lpstr>
      <vt:lpstr>Winter Springs</vt:lpstr>
      <vt:lpstr>Summary</vt:lpstr>
      <vt:lpstr>'Lake Mary'!Print_Area</vt:lpstr>
      <vt:lpstr>Longwood!Print_Area</vt:lpstr>
      <vt:lpstr>Maitland!Print_Area</vt:lpstr>
      <vt:lpstr>'Orange County'!Print_Area</vt:lpstr>
      <vt:lpstr>Orlando!Print_Area</vt:lpstr>
      <vt:lpstr>Sanford!Print_Area</vt:lpstr>
      <vt:lpstr>'Winter Park'!Print_Area</vt:lpstr>
      <vt:lpstr>Casselberry!Print_Titles</vt:lpstr>
      <vt:lpstr>Maitland!Print_Titles</vt:lpstr>
      <vt:lpstr>Orlando!Print_Titles</vt:lpstr>
      <vt:lpstr>'Winter Park'!Print_Titles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Marcy Policastro</dc:creator>
  <cp:lastModifiedBy>Marcy Policastro</cp:lastModifiedBy>
  <cp:lastPrinted>2009-05-28T18:20:11Z</cp:lastPrinted>
  <dcterms:created xsi:type="dcterms:W3CDTF">2009-02-27T16:33:21Z</dcterms:created>
  <dcterms:modified xsi:type="dcterms:W3CDTF">2009-07-24T18:27:13Z</dcterms:modified>
</cp:coreProperties>
</file>