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X:\WQETP\Projects\Wekiva Lined Drainfield Study\Quarterly Reports and Data\"/>
    </mc:Choice>
  </mc:AlternateContent>
  <workbookProtection workbookAlgorithmName="SHA-512" workbookHashValue="hy6s7iSB0MQhugOhZU2bt314aeSqiB3gDKMj3tlMBG1E+hqYAD5RR0RJluHPP4Pq8gRN/Gao9vbz9yKGnEmTlg==" workbookSaltValue="/C9776hmjzqBcJqcpEICIQ==" workbookSpinCount="100000" lockStructure="1"/>
  <bookViews>
    <workbookView xWindow="0" yWindow="0" windowWidth="21600" windowHeight="8910" activeTab="1" xr2:uid="{00000000-000D-0000-FFFF-FFFF00000000}"/>
  </bookViews>
  <sheets>
    <sheet name="Data" sheetId="1" r:id="rId1"/>
    <sheet name="Graphs" sheetId="2" r:id="rId2"/>
    <sheet name="DTW" sheetId="3" r:id="rId3"/>
    <sheet name="Water Use" sheetId="4" r:id="rId4"/>
    <sheet name="Rainfall" sheetId="5" r:id="rId5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2" i="2" l="1"/>
  <c r="U175" i="2"/>
  <c r="O175" i="2"/>
  <c r="L175" i="2"/>
  <c r="H316" i="1"/>
  <c r="F316" i="1"/>
  <c r="H301" i="1"/>
  <c r="F301" i="1"/>
  <c r="H286" i="1"/>
  <c r="F286" i="1"/>
  <c r="H271" i="1"/>
  <c r="F271" i="1"/>
  <c r="H256" i="1"/>
  <c r="F256" i="1"/>
  <c r="H241" i="1"/>
  <c r="F241" i="1"/>
  <c r="H226" i="1"/>
  <c r="F226" i="1"/>
  <c r="F211" i="1"/>
  <c r="F196" i="1"/>
  <c r="H181" i="1"/>
  <c r="F181" i="1"/>
  <c r="H166" i="1"/>
  <c r="F166" i="1"/>
  <c r="F151" i="1"/>
  <c r="H136" i="1"/>
  <c r="F136" i="1"/>
  <c r="H121" i="1"/>
  <c r="F121" i="1"/>
  <c r="H106" i="1"/>
  <c r="F106" i="1"/>
  <c r="H91" i="1"/>
  <c r="F91" i="1"/>
  <c r="H76" i="1"/>
  <c r="F76" i="1"/>
  <c r="H61" i="1"/>
  <c r="F61" i="1"/>
  <c r="H46" i="1"/>
  <c r="F46" i="1"/>
  <c r="H31" i="1"/>
  <c r="F31" i="1"/>
  <c r="F16" i="1"/>
  <c r="H315" i="1"/>
  <c r="F315" i="1"/>
  <c r="C183" i="2" l="1"/>
  <c r="F175" i="2"/>
  <c r="I175" i="2"/>
  <c r="B173" i="2"/>
  <c r="H75" i="1" l="1"/>
  <c r="F75" i="1"/>
  <c r="F210" i="1"/>
  <c r="F195" i="1"/>
  <c r="H180" i="1"/>
  <c r="F180" i="1"/>
  <c r="H165" i="1"/>
  <c r="F165" i="1"/>
  <c r="F150" i="1"/>
  <c r="F135" i="1"/>
  <c r="H314" i="1"/>
  <c r="F314" i="1"/>
  <c r="F15" i="1"/>
  <c r="H120" i="1"/>
  <c r="F120" i="1"/>
  <c r="H300" i="1"/>
  <c r="F300" i="1"/>
  <c r="H105" i="1"/>
  <c r="F105" i="1"/>
  <c r="H285" i="1"/>
  <c r="F285" i="1"/>
  <c r="H90" i="1"/>
  <c r="F90" i="1"/>
  <c r="H270" i="1"/>
  <c r="F270" i="1"/>
  <c r="H255" i="1"/>
  <c r="F255" i="1"/>
  <c r="H60" i="1"/>
  <c r="F60" i="1"/>
  <c r="H240" i="1"/>
  <c r="F240" i="1"/>
  <c r="H45" i="1"/>
  <c r="F45" i="1"/>
  <c r="H225" i="1"/>
  <c r="F225" i="1"/>
  <c r="H30" i="1"/>
  <c r="F30" i="1"/>
  <c r="V170" i="2" l="1"/>
  <c r="V169" i="2"/>
  <c r="U169" i="2"/>
  <c r="V168" i="2"/>
  <c r="U168" i="2"/>
  <c r="O168" i="2"/>
  <c r="L168" i="2"/>
  <c r="I168" i="2"/>
  <c r="V167" i="2"/>
  <c r="U167" i="2"/>
  <c r="O167" i="2"/>
  <c r="I167" i="2"/>
  <c r="F167" i="2"/>
  <c r="V166" i="2"/>
  <c r="U166" i="2"/>
  <c r="O166" i="2"/>
  <c r="F166" i="2"/>
  <c r="V165" i="2"/>
  <c r="U165" i="2"/>
  <c r="O165" i="2"/>
  <c r="L165" i="2"/>
  <c r="I165" i="2"/>
  <c r="F165" i="2"/>
  <c r="V164" i="2"/>
  <c r="U164" i="2"/>
  <c r="O164" i="2"/>
  <c r="F164" i="2"/>
  <c r="V163" i="2"/>
  <c r="V162" i="2"/>
  <c r="F162" i="2"/>
  <c r="V161" i="2"/>
  <c r="V160" i="2"/>
  <c r="V159" i="2"/>
  <c r="U159" i="2"/>
  <c r="V158" i="2"/>
  <c r="F14" i="1" l="1"/>
  <c r="H119" i="1"/>
  <c r="H299" i="1"/>
  <c r="F299" i="1"/>
  <c r="F104" i="1"/>
  <c r="H284" i="1"/>
  <c r="F284" i="1"/>
  <c r="H89" i="1"/>
  <c r="F89" i="1"/>
  <c r="H239" i="1"/>
  <c r="F239" i="1"/>
  <c r="H44" i="1"/>
  <c r="F44" i="1"/>
  <c r="H29" i="1"/>
  <c r="F29" i="1"/>
  <c r="H224" i="1"/>
  <c r="F224" i="1"/>
  <c r="H179" i="1"/>
  <c r="F179" i="1"/>
  <c r="H149" i="1"/>
  <c r="F149" i="1"/>
  <c r="F134" i="1"/>
  <c r="H209" i="1"/>
  <c r="F209" i="1"/>
  <c r="F194" i="1"/>
  <c r="H164" i="1"/>
  <c r="F164" i="1"/>
  <c r="H269" i="1"/>
  <c r="F269" i="1"/>
  <c r="H74" i="1"/>
  <c r="F74" i="1"/>
  <c r="H254" i="1"/>
  <c r="F254" i="1"/>
  <c r="H59" i="1"/>
  <c r="F59" i="1"/>
  <c r="H313" i="1" l="1"/>
  <c r="H223" i="1" l="1"/>
  <c r="F223" i="1"/>
  <c r="F148" i="1"/>
  <c r="H133" i="1"/>
  <c r="H130" i="1"/>
  <c r="F133" i="1"/>
  <c r="F13" i="1"/>
  <c r="H238" i="1"/>
  <c r="F237" i="1"/>
  <c r="F238" i="1"/>
  <c r="F43" i="1"/>
  <c r="H118" i="1"/>
  <c r="F118" i="1"/>
  <c r="H268" i="1"/>
  <c r="F268" i="1"/>
  <c r="H28" i="1"/>
  <c r="F28" i="1"/>
  <c r="H253" i="1"/>
  <c r="F253" i="1"/>
  <c r="H58" i="1"/>
  <c r="F58" i="1"/>
  <c r="H178" i="1"/>
  <c r="F178" i="1"/>
  <c r="H163" i="1"/>
  <c r="F163" i="1"/>
  <c r="F73" i="1"/>
  <c r="H73" i="1"/>
  <c r="F311" i="1"/>
  <c r="F208" i="1"/>
  <c r="H298" i="1"/>
  <c r="F298" i="1"/>
  <c r="F103" i="1"/>
  <c r="H88" i="1"/>
  <c r="F88" i="1"/>
  <c r="H283" i="1"/>
  <c r="F283" i="1"/>
  <c r="H312" i="1"/>
  <c r="H117" i="1" l="1"/>
  <c r="F117" i="1"/>
  <c r="H297" i="1"/>
  <c r="F297" i="1"/>
  <c r="H282" i="1"/>
  <c r="F282" i="1"/>
  <c r="H87" i="1"/>
  <c r="F87" i="1"/>
  <c r="H267" i="1"/>
  <c r="F267" i="1"/>
  <c r="H72" i="1"/>
  <c r="F72" i="1"/>
  <c r="H252" i="1"/>
  <c r="F252" i="1"/>
  <c r="H57" i="1"/>
  <c r="F57" i="1"/>
  <c r="H237" i="1"/>
  <c r="H42" i="1"/>
  <c r="F42" i="1"/>
  <c r="H222" i="1"/>
  <c r="F222" i="1"/>
  <c r="H27" i="1"/>
  <c r="F27" i="1"/>
  <c r="H177" i="1"/>
  <c r="F177" i="1"/>
  <c r="F207" i="1"/>
  <c r="F147" i="1"/>
  <c r="H162" i="1"/>
  <c r="H161" i="1"/>
  <c r="F162" i="1"/>
  <c r="F192" i="1"/>
  <c r="F12" i="1"/>
  <c r="H311" i="1"/>
  <c r="F206" i="1" l="1"/>
  <c r="H176" i="1"/>
  <c r="F176" i="1"/>
  <c r="H159" i="1"/>
  <c r="F161" i="1"/>
  <c r="F146" i="1"/>
  <c r="F131" i="1"/>
  <c r="H310" i="1"/>
  <c r="F11" i="1"/>
  <c r="H116" i="1"/>
  <c r="F116" i="1"/>
  <c r="H296" i="1"/>
  <c r="F296" i="1"/>
  <c r="H101" i="1"/>
  <c r="F101" i="1"/>
  <c r="H281" i="1"/>
  <c r="F281" i="1"/>
  <c r="H86" i="1"/>
  <c r="F86" i="1"/>
  <c r="H266" i="1"/>
  <c r="F266" i="1"/>
  <c r="H71" i="1"/>
  <c r="F71" i="1"/>
  <c r="H251" i="1"/>
  <c r="F251" i="1"/>
  <c r="H56" i="1"/>
  <c r="F56" i="1"/>
  <c r="H236" i="1"/>
  <c r="F236" i="1"/>
  <c r="H41" i="1"/>
  <c r="F41" i="1"/>
  <c r="H221" i="1"/>
  <c r="F221" i="1"/>
  <c r="H26" i="1"/>
  <c r="F26" i="1"/>
  <c r="F309" i="1" l="1"/>
  <c r="H309" i="1"/>
  <c r="F145" i="1"/>
  <c r="F144" i="1"/>
  <c r="H220" i="1"/>
  <c r="F220" i="1"/>
  <c r="H175" i="1"/>
  <c r="F175" i="1"/>
  <c r="H250" i="1"/>
  <c r="F250" i="1"/>
  <c r="F205" i="1"/>
  <c r="H40" i="1"/>
  <c r="F40" i="1"/>
  <c r="H25" i="1"/>
  <c r="F25" i="1"/>
  <c r="H235" i="1"/>
  <c r="F235" i="1"/>
  <c r="H55" i="1"/>
  <c r="F55" i="1"/>
  <c r="H70" i="1"/>
  <c r="F70" i="1"/>
  <c r="H265" i="1"/>
  <c r="F265" i="1"/>
  <c r="F130" i="1"/>
  <c r="H100" i="1"/>
  <c r="H98" i="1"/>
  <c r="F100" i="1"/>
  <c r="H85" i="1"/>
  <c r="F85" i="1"/>
  <c r="H280" i="1"/>
  <c r="F280" i="1"/>
  <c r="H295" i="1"/>
  <c r="F295" i="1"/>
  <c r="F10" i="1"/>
  <c r="F9" i="1" l="1"/>
  <c r="F204" i="1"/>
  <c r="H279" i="1"/>
  <c r="F279" i="1"/>
  <c r="H84" i="1"/>
  <c r="F84" i="1"/>
  <c r="F174" i="1"/>
  <c r="F159" i="1"/>
  <c r="H249" i="1"/>
  <c r="F249" i="1"/>
  <c r="H294" i="1"/>
  <c r="F294" i="1"/>
  <c r="H129" i="1"/>
  <c r="F129" i="1"/>
  <c r="H219" i="1"/>
  <c r="F219" i="1"/>
  <c r="H264" i="1"/>
  <c r="F264" i="1"/>
  <c r="H69" i="1"/>
  <c r="F69" i="1"/>
  <c r="H54" i="1"/>
  <c r="F54" i="1"/>
  <c r="H114" i="1"/>
  <c r="F114" i="1"/>
  <c r="H234" i="1"/>
  <c r="H39" i="1"/>
  <c r="H24" i="1"/>
  <c r="F24" i="1"/>
  <c r="H308" i="1"/>
  <c r="F308" i="1"/>
  <c r="H293" i="1" l="1"/>
  <c r="F293" i="1"/>
  <c r="H278" i="1"/>
  <c r="F278" i="1"/>
  <c r="H263" i="1"/>
  <c r="F263" i="1"/>
  <c r="H248" i="1"/>
  <c r="F248" i="1"/>
  <c r="H233" i="1"/>
  <c r="F233" i="1"/>
  <c r="H218" i="1"/>
  <c r="F218" i="1"/>
  <c r="H203" i="1"/>
  <c r="F203" i="1"/>
  <c r="H188" i="1"/>
  <c r="F188" i="1"/>
  <c r="F158" i="1"/>
  <c r="F173" i="1"/>
  <c r="F143" i="1"/>
  <c r="H128" i="1"/>
  <c r="F128" i="1"/>
  <c r="H113" i="1"/>
  <c r="F113" i="1"/>
  <c r="F98" i="1"/>
  <c r="H83" i="1"/>
  <c r="F83" i="1"/>
  <c r="H68" i="1"/>
  <c r="F68" i="1"/>
  <c r="H53" i="1"/>
  <c r="F53" i="1"/>
  <c r="H38" i="1"/>
  <c r="F38" i="1"/>
  <c r="H23" i="1"/>
  <c r="F23" i="1"/>
  <c r="F8" i="1"/>
  <c r="F17" i="1" l="1"/>
  <c r="H307" i="1" l="1"/>
  <c r="F307" i="1"/>
  <c r="H306" i="1"/>
  <c r="F306" i="1"/>
  <c r="H305" i="1"/>
  <c r="F305" i="1"/>
  <c r="H304" i="1"/>
  <c r="F304" i="1"/>
  <c r="H303" i="1"/>
  <c r="F303" i="1"/>
  <c r="H302" i="1"/>
  <c r="F302" i="1"/>
  <c r="H292" i="1"/>
  <c r="F292" i="1"/>
  <c r="F291" i="1"/>
  <c r="F289" i="1"/>
  <c r="F288" i="1"/>
  <c r="H277" i="1"/>
  <c r="F277" i="1"/>
  <c r="H276" i="1"/>
  <c r="F276" i="1"/>
  <c r="H274" i="1"/>
  <c r="F274" i="1"/>
  <c r="F273" i="1"/>
  <c r="H272" i="1"/>
  <c r="F272" i="1"/>
  <c r="H262" i="1"/>
  <c r="F262" i="1"/>
  <c r="H261" i="1"/>
  <c r="F261" i="1"/>
  <c r="H259" i="1"/>
  <c r="F259" i="1"/>
  <c r="F258" i="1"/>
  <c r="H247" i="1"/>
  <c r="F247" i="1"/>
  <c r="H246" i="1"/>
  <c r="F246" i="1"/>
  <c r="H244" i="1"/>
  <c r="F244" i="1"/>
  <c r="H243" i="1"/>
  <c r="F243" i="1"/>
  <c r="H242" i="1"/>
  <c r="F242" i="1"/>
  <c r="H232" i="1"/>
  <c r="F232" i="1"/>
  <c r="H231" i="1"/>
  <c r="F231" i="1"/>
  <c r="H229" i="1"/>
  <c r="F229" i="1"/>
  <c r="H228" i="1"/>
  <c r="F228" i="1"/>
  <c r="H217" i="1"/>
  <c r="F217" i="1"/>
  <c r="H216" i="1"/>
  <c r="F216" i="1"/>
  <c r="H214" i="1"/>
  <c r="F214" i="1"/>
  <c r="F213" i="1"/>
  <c r="F202" i="1"/>
  <c r="F201" i="1"/>
  <c r="F200" i="1"/>
  <c r="F199" i="1"/>
  <c r="F198" i="1"/>
  <c r="F197" i="1"/>
  <c r="F187" i="1"/>
  <c r="F186" i="1"/>
  <c r="F185" i="1"/>
  <c r="F184" i="1"/>
  <c r="F183" i="1"/>
  <c r="F182" i="1"/>
  <c r="F172" i="1"/>
  <c r="F171" i="1"/>
  <c r="F170" i="1"/>
  <c r="F169" i="1"/>
  <c r="F168" i="1"/>
  <c r="F167" i="1"/>
  <c r="F157" i="1"/>
  <c r="F156" i="1"/>
  <c r="F155" i="1"/>
  <c r="F154" i="1"/>
  <c r="F153" i="1"/>
  <c r="F152" i="1"/>
  <c r="F142" i="1"/>
  <c r="F141" i="1"/>
  <c r="H140" i="1"/>
  <c r="F140" i="1"/>
  <c r="H139" i="1"/>
  <c r="F139" i="1"/>
  <c r="F138" i="1"/>
  <c r="F137" i="1"/>
  <c r="F127" i="1"/>
  <c r="F126" i="1"/>
  <c r="H125" i="1"/>
  <c r="F125" i="1"/>
  <c r="F124" i="1"/>
  <c r="H123" i="1"/>
  <c r="F123" i="1"/>
  <c r="F122" i="1"/>
  <c r="H112" i="1"/>
  <c r="F112" i="1"/>
  <c r="H111" i="1"/>
  <c r="F111" i="1"/>
  <c r="H109" i="1"/>
  <c r="F109" i="1"/>
  <c r="H108" i="1"/>
  <c r="H97" i="1"/>
  <c r="F97" i="1"/>
  <c r="F96" i="1"/>
  <c r="F94" i="1"/>
  <c r="F93" i="1"/>
  <c r="H92" i="1"/>
  <c r="F92" i="1"/>
  <c r="H82" i="1"/>
  <c r="F82" i="1"/>
  <c r="H81" i="1"/>
  <c r="F81" i="1"/>
  <c r="H79" i="1"/>
  <c r="F79" i="1"/>
  <c r="H78" i="1"/>
  <c r="F78" i="1"/>
  <c r="H77" i="1"/>
  <c r="F77" i="1"/>
  <c r="H67" i="1"/>
  <c r="F67" i="1"/>
  <c r="H66" i="1"/>
  <c r="F66" i="1"/>
  <c r="H64" i="1"/>
  <c r="F64" i="1"/>
  <c r="H63" i="1"/>
  <c r="F63" i="1"/>
  <c r="H62" i="1"/>
  <c r="F62" i="1"/>
  <c r="H52" i="1"/>
  <c r="F52" i="1"/>
  <c r="H51" i="1"/>
  <c r="F51" i="1"/>
  <c r="H49" i="1"/>
  <c r="F49" i="1"/>
  <c r="H48" i="1"/>
  <c r="F48" i="1"/>
  <c r="H37" i="1"/>
  <c r="F37" i="1"/>
  <c r="H36" i="1"/>
  <c r="F36" i="1"/>
  <c r="H34" i="1"/>
  <c r="F34" i="1"/>
  <c r="H33" i="1"/>
  <c r="F33" i="1"/>
  <c r="H22" i="1"/>
  <c r="F22" i="1"/>
  <c r="H21" i="1"/>
  <c r="F21" i="1"/>
  <c r="H19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<sst xmlns="http://schemas.openxmlformats.org/spreadsheetml/2006/main" count="368" uniqueCount="76">
  <si>
    <t>Station</t>
  </si>
  <si>
    <t>Sample Date</t>
  </si>
  <si>
    <t>Cl (mg/L)</t>
  </si>
  <si>
    <t>NH4 (mg/L)</t>
  </si>
  <si>
    <t>TKN (mg/L)</t>
  </si>
  <si>
    <t>Org N (mg/L)</t>
  </si>
  <si>
    <t>NO3+NO2 (mg/L)</t>
  </si>
  <si>
    <t>TN (mg/L)</t>
  </si>
  <si>
    <t>TP (mg/L)</t>
  </si>
  <si>
    <t xml:space="preserve">STE1 </t>
  </si>
  <si>
    <t>MW1</t>
  </si>
  <si>
    <t>L1S</t>
  </si>
  <si>
    <t>L1D</t>
  </si>
  <si>
    <t>M1</t>
  </si>
  <si>
    <t>L2S</t>
  </si>
  <si>
    <t>L2D</t>
  </si>
  <si>
    <t>M2</t>
  </si>
  <si>
    <t>L3S</t>
  </si>
  <si>
    <t>L3D</t>
  </si>
  <si>
    <t>M3</t>
  </si>
  <si>
    <t>L4S</t>
  </si>
  <si>
    <t>L4D</t>
  </si>
  <si>
    <t>M4</t>
  </si>
  <si>
    <t>L5S</t>
  </si>
  <si>
    <t>L5D</t>
  </si>
  <si>
    <t>M5</t>
  </si>
  <si>
    <t>L6S</t>
  </si>
  <si>
    <t>L6D</t>
  </si>
  <si>
    <t>M6</t>
  </si>
  <si>
    <t>L7S</t>
  </si>
  <si>
    <t>Date</t>
  </si>
  <si>
    <t>L-1S</t>
  </si>
  <si>
    <t>L-2S</t>
  </si>
  <si>
    <t>L-3S</t>
  </si>
  <si>
    <t>L-4S</t>
  </si>
  <si>
    <t>L-5S</t>
  </si>
  <si>
    <t>L-6S</t>
  </si>
  <si>
    <t>L-7S</t>
  </si>
  <si>
    <t>L-1D</t>
  </si>
  <si>
    <t>L-2D</t>
  </si>
  <si>
    <t>L-3D</t>
  </si>
  <si>
    <t>L-4D</t>
  </si>
  <si>
    <t>L-5D</t>
  </si>
  <si>
    <t>L-6D</t>
  </si>
  <si>
    <t xml:space="preserve">NOTES:  STE=Trap effluent sample; L= lysimeter sample; MW=monitoring well sample; P=piezometer; M=horizontal well </t>
  </si>
  <si>
    <t>BDL</t>
  </si>
  <si>
    <t>Depth to Water (ft.)</t>
  </si>
  <si>
    <t>N/A</t>
  </si>
  <si>
    <t>P1</t>
  </si>
  <si>
    <t>P2</t>
  </si>
  <si>
    <t>P3</t>
  </si>
  <si>
    <t>Meter Reading (gal.)</t>
  </si>
  <si>
    <t>Daily Average (gal.)</t>
  </si>
  <si>
    <t>Comments</t>
  </si>
  <si>
    <t>Homeowner on vacation</t>
  </si>
  <si>
    <t>Irrigation of newly installed sod</t>
  </si>
  <si>
    <t>~</t>
  </si>
  <si>
    <t>Normal irrigation use</t>
  </si>
  <si>
    <t>Commence flow measurements to drainfield</t>
  </si>
  <si>
    <t>Height of Water Above Bottom of Liner (ft.)</t>
  </si>
  <si>
    <t>STE1</t>
  </si>
  <si>
    <t>`</t>
  </si>
  <si>
    <t xml:space="preserve">SE Gauge--Z 1Dsw </t>
  </si>
  <si>
    <t>Precipitation in inches</t>
  </si>
  <si>
    <t>Less irrigation use</t>
  </si>
  <si>
    <t>STE</t>
  </si>
  <si>
    <t>STE - 10%</t>
  </si>
  <si>
    <t>% red</t>
  </si>
  <si>
    <t>n</t>
  </si>
  <si>
    <t>Average</t>
  </si>
  <si>
    <t>Normal irrigation use/Fertilizer Application</t>
  </si>
  <si>
    <t xml:space="preserve">Reported concentrations are in mg/L. BDL=Below Detection Limit, Empty field indicates no sample was collected due to insufficient sample.  </t>
  </si>
  <si>
    <t>Highlighted rows indicate an application of fertilizer to the yard by the homeowner prior to the sampling event.</t>
  </si>
  <si>
    <t>*12/21/17</t>
  </si>
  <si>
    <t>Rainfall Gauge, Annual 2016-2018</t>
  </si>
  <si>
    <t>Average % nitrogen reductions within deep lysimeters with chloride concerntrations within 10% of corresponding effluent chloride concentrations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</si>
</sst>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[$-409]mmm\-yy;@"/>
    <numFmt numFmtId="167" formatCode="m/d;@"/>
    <numFmt numFmtId="168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/>
    </xf>
    <xf numFmtId="2" fontId="0" fillId="0" borderId="0" xfId="0" applyNumberFormat="1" applyFill="1"/>
    <xf numFmtId="164" fontId="0" fillId="0" borderId="0" xfId="0" applyNumberFormat="1" applyFill="1"/>
    <xf numFmtId="1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66" fontId="1" fillId="0" borderId="0" xfId="0" applyNumberFormat="1" applyFont="1"/>
    <xf numFmtId="167" fontId="1" fillId="0" borderId="0" xfId="0" applyNumberFormat="1" applyFont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Alignment="1"/>
    <xf numFmtId="2" fontId="3" fillId="0" borderId="0" xfId="0" applyNumberFormat="1" applyFont="1" applyFill="1"/>
    <xf numFmtId="164" fontId="3" fillId="0" borderId="0" xfId="0" applyNumberFormat="1" applyFont="1" applyFill="1"/>
    <xf numFmtId="168" fontId="2" fillId="0" borderId="1" xfId="0" applyNumberFormat="1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/>
    <xf numFmtId="168" fontId="0" fillId="0" borderId="0" xfId="0" applyNumberFormat="1" applyFill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1" fontId="3" fillId="3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168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5" fontId="3" fillId="3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4" borderId="6" xfId="0" applyFont="1" applyFill="1" applyBorder="1" applyAlignment="1">
      <alignment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17" fontId="0" fillId="0" borderId="0" xfId="0" applyNumberFormat="1"/>
    <xf numFmtId="2" fontId="0" fillId="0" borderId="0" xfId="0" applyNumberFormat="1"/>
    <xf numFmtId="0" fontId="1" fillId="0" borderId="3" xfId="0" applyFont="1" applyFill="1" applyBorder="1" applyAlignment="1">
      <alignment horizontal="center"/>
    </xf>
    <xf numFmtId="0" fontId="0" fillId="0" borderId="1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9" xfId="0" applyFill="1" applyBorder="1"/>
    <xf numFmtId="2" fontId="3" fillId="2" borderId="10" xfId="0" applyNumberFormat="1" applyFont="1" applyFill="1" applyBorder="1" applyAlignment="1">
      <alignment horizontal="center"/>
    </xf>
    <xf numFmtId="0" fontId="0" fillId="0" borderId="11" xfId="0" applyFill="1" applyBorder="1"/>
    <xf numFmtId="1" fontId="3" fillId="2" borderId="10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/>
    </xf>
    <xf numFmtId="0" fontId="0" fillId="0" borderId="12" xfId="0" applyFill="1" applyBorder="1"/>
    <xf numFmtId="0" fontId="0" fillId="5" borderId="0" xfId="0" applyFill="1"/>
    <xf numFmtId="0" fontId="3" fillId="5" borderId="1" xfId="0" applyFont="1" applyFill="1" applyBorder="1"/>
    <xf numFmtId="168" fontId="3" fillId="5" borderId="1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left" vertical="center"/>
    </xf>
    <xf numFmtId="2" fontId="3" fillId="5" borderId="2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/>
    <xf numFmtId="1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 vertical="center"/>
    </xf>
    <xf numFmtId="168" fontId="0" fillId="5" borderId="0" xfId="0" applyNumberFormat="1" applyFill="1"/>
    <xf numFmtId="2" fontId="0" fillId="5" borderId="0" xfId="0" applyNumberFormat="1" applyFill="1"/>
    <xf numFmtId="164" fontId="0" fillId="5" borderId="0" xfId="0" applyNumberFormat="1" applyFill="1"/>
    <xf numFmtId="0" fontId="2" fillId="0" borderId="0" xfId="0" applyFont="1"/>
    <xf numFmtId="2" fontId="6" fillId="0" borderId="0" xfId="0" applyNumberFormat="1" applyFont="1" applyFill="1"/>
    <xf numFmtId="0" fontId="6" fillId="0" borderId="0" xfId="0" applyFont="1" applyFill="1"/>
    <xf numFmtId="165" fontId="0" fillId="0" borderId="0" xfId="0" applyNumberFormat="1" applyFill="1"/>
    <xf numFmtId="164" fontId="3" fillId="4" borderId="1" xfId="0" applyNumberFormat="1" applyFont="1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0" fontId="3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Lysimeters - Chloride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Graphs!$B$2:$B$15</c:f>
              <c:numCache>
                <c:formatCode>0</c:formatCode>
                <c:ptCount val="14"/>
                <c:pt idx="0">
                  <c:v>100</c:v>
                </c:pt>
                <c:pt idx="2">
                  <c:v>77</c:v>
                </c:pt>
                <c:pt idx="3">
                  <c:v>82</c:v>
                </c:pt>
                <c:pt idx="4">
                  <c:v>70</c:v>
                </c:pt>
                <c:pt idx="5">
                  <c:v>73</c:v>
                </c:pt>
                <c:pt idx="6">
                  <c:v>53</c:v>
                </c:pt>
                <c:pt idx="7">
                  <c:v>59</c:v>
                </c:pt>
                <c:pt idx="8">
                  <c:v>63</c:v>
                </c:pt>
                <c:pt idx="9">
                  <c:v>50</c:v>
                </c:pt>
                <c:pt idx="10">
                  <c:v>15</c:v>
                </c:pt>
                <c:pt idx="11">
                  <c:v>43</c:v>
                </c:pt>
                <c:pt idx="12">
                  <c:v>130</c:v>
                </c:pt>
                <c:pt idx="1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6F-4B3D-8D17-AB61867B4BCE}"/>
            </c:ext>
          </c:extLst>
        </c:ser>
        <c:ser>
          <c:idx val="1"/>
          <c:order val="1"/>
          <c:tx>
            <c:strRef>
              <c:f>Graphs!$C$1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Graphs!$C$2:$C$15</c:f>
              <c:numCache>
                <c:formatCode>0</c:formatCode>
                <c:ptCount val="14"/>
                <c:pt idx="1">
                  <c:v>16</c:v>
                </c:pt>
                <c:pt idx="4">
                  <c:v>48</c:v>
                </c:pt>
                <c:pt idx="5">
                  <c:v>38</c:v>
                </c:pt>
                <c:pt idx="6">
                  <c:v>44</c:v>
                </c:pt>
                <c:pt idx="7">
                  <c:v>53</c:v>
                </c:pt>
                <c:pt idx="8">
                  <c:v>57</c:v>
                </c:pt>
                <c:pt idx="9">
                  <c:v>53</c:v>
                </c:pt>
                <c:pt idx="10">
                  <c:v>20</c:v>
                </c:pt>
                <c:pt idx="11">
                  <c:v>24</c:v>
                </c:pt>
                <c:pt idx="12">
                  <c:v>150</c:v>
                </c:pt>
                <c:pt idx="13">
                  <c:v>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6F-4B3D-8D17-AB61867B4BCE}"/>
            </c:ext>
          </c:extLst>
        </c:ser>
        <c:ser>
          <c:idx val="2"/>
          <c:order val="2"/>
          <c:tx>
            <c:strRef>
              <c:f>Graphs!$D$1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Graphs!$D$2:$D$15</c:f>
              <c:numCache>
                <c:formatCode>0</c:formatCode>
                <c:ptCount val="14"/>
                <c:pt idx="1">
                  <c:v>54</c:v>
                </c:pt>
                <c:pt idx="2">
                  <c:v>27</c:v>
                </c:pt>
                <c:pt idx="3">
                  <c:v>46</c:v>
                </c:pt>
                <c:pt idx="4">
                  <c:v>54</c:v>
                </c:pt>
                <c:pt idx="5">
                  <c:v>68</c:v>
                </c:pt>
                <c:pt idx="6">
                  <c:v>45</c:v>
                </c:pt>
                <c:pt idx="7">
                  <c:v>44</c:v>
                </c:pt>
                <c:pt idx="8">
                  <c:v>58</c:v>
                </c:pt>
                <c:pt idx="9">
                  <c:v>56</c:v>
                </c:pt>
                <c:pt idx="10">
                  <c:v>37</c:v>
                </c:pt>
                <c:pt idx="11">
                  <c:v>42</c:v>
                </c:pt>
                <c:pt idx="12">
                  <c:v>130</c:v>
                </c:pt>
                <c:pt idx="13">
                  <c:v>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6F-4B3D-8D17-AB61867B4BCE}"/>
            </c:ext>
          </c:extLst>
        </c:ser>
        <c:ser>
          <c:idx val="3"/>
          <c:order val="3"/>
          <c:tx>
            <c:strRef>
              <c:f>Graphs!$E$1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Graphs!$E$2:$E$15</c:f>
              <c:numCache>
                <c:formatCode>0</c:formatCode>
                <c:ptCount val="14"/>
                <c:pt idx="0">
                  <c:v>79</c:v>
                </c:pt>
                <c:pt idx="1">
                  <c:v>85</c:v>
                </c:pt>
                <c:pt idx="2">
                  <c:v>24</c:v>
                </c:pt>
                <c:pt idx="3">
                  <c:v>73</c:v>
                </c:pt>
                <c:pt idx="4">
                  <c:v>77</c:v>
                </c:pt>
                <c:pt idx="5">
                  <c:v>85</c:v>
                </c:pt>
                <c:pt idx="7">
                  <c:v>58</c:v>
                </c:pt>
                <c:pt idx="8">
                  <c:v>63</c:v>
                </c:pt>
                <c:pt idx="9">
                  <c:v>52</c:v>
                </c:pt>
                <c:pt idx="10">
                  <c:v>35</c:v>
                </c:pt>
                <c:pt idx="11">
                  <c:v>54</c:v>
                </c:pt>
                <c:pt idx="12">
                  <c:v>150</c:v>
                </c:pt>
                <c:pt idx="13">
                  <c:v>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6F-4B3D-8D17-AB61867B4BCE}"/>
            </c:ext>
          </c:extLst>
        </c:ser>
        <c:ser>
          <c:idx val="4"/>
          <c:order val="4"/>
          <c:tx>
            <c:strRef>
              <c:f>Graphs!$F$1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Graphs!$F$2:$F$15</c:f>
              <c:numCache>
                <c:formatCode>0</c:formatCode>
                <c:ptCount val="14"/>
                <c:pt idx="0">
                  <c:v>25</c:v>
                </c:pt>
                <c:pt idx="1">
                  <c:v>6.1</c:v>
                </c:pt>
                <c:pt idx="2">
                  <c:v>8.9</c:v>
                </c:pt>
                <c:pt idx="3">
                  <c:v>48</c:v>
                </c:pt>
                <c:pt idx="4">
                  <c:v>52</c:v>
                </c:pt>
                <c:pt idx="5">
                  <c:v>88</c:v>
                </c:pt>
                <c:pt idx="6">
                  <c:v>37</c:v>
                </c:pt>
                <c:pt idx="7">
                  <c:v>44</c:v>
                </c:pt>
                <c:pt idx="8">
                  <c:v>24</c:v>
                </c:pt>
                <c:pt idx="9">
                  <c:v>17</c:v>
                </c:pt>
                <c:pt idx="10">
                  <c:v>18</c:v>
                </c:pt>
                <c:pt idx="11">
                  <c:v>6</c:v>
                </c:pt>
                <c:pt idx="12">
                  <c:v>59</c:v>
                </c:pt>
                <c:pt idx="13">
                  <c:v>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A6F-4B3D-8D17-AB61867B4BCE}"/>
            </c:ext>
          </c:extLst>
        </c:ser>
        <c:ser>
          <c:idx val="5"/>
          <c:order val="5"/>
          <c:tx>
            <c:strRef>
              <c:f>Graphs!$G$1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Graphs!$G$2:$G$15</c:f>
              <c:numCache>
                <c:formatCode>0</c:formatCode>
                <c:ptCount val="14"/>
                <c:pt idx="0">
                  <c:v>16</c:v>
                </c:pt>
                <c:pt idx="1">
                  <c:v>8.8000000000000007</c:v>
                </c:pt>
                <c:pt idx="2">
                  <c:v>13</c:v>
                </c:pt>
                <c:pt idx="3">
                  <c:v>44</c:v>
                </c:pt>
                <c:pt idx="4">
                  <c:v>45</c:v>
                </c:pt>
                <c:pt idx="5">
                  <c:v>98</c:v>
                </c:pt>
                <c:pt idx="7">
                  <c:v>43</c:v>
                </c:pt>
                <c:pt idx="8">
                  <c:v>33</c:v>
                </c:pt>
                <c:pt idx="10">
                  <c:v>19</c:v>
                </c:pt>
                <c:pt idx="11">
                  <c:v>17</c:v>
                </c:pt>
                <c:pt idx="12">
                  <c:v>66</c:v>
                </c:pt>
                <c:pt idx="13">
                  <c:v>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A6F-4B3D-8D17-AB61867B4BCE}"/>
            </c:ext>
          </c:extLst>
        </c:ser>
        <c:ser>
          <c:idx val="6"/>
          <c:order val="6"/>
          <c:tx>
            <c:strRef>
              <c:f>Graphs!$H$1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Graphs!$H$2:$H$15</c:f>
              <c:numCache>
                <c:formatCode>0</c:formatCode>
                <c:ptCount val="14"/>
                <c:pt idx="1">
                  <c:v>43</c:v>
                </c:pt>
                <c:pt idx="2">
                  <c:v>68</c:v>
                </c:pt>
                <c:pt idx="3">
                  <c:v>81</c:v>
                </c:pt>
                <c:pt idx="4">
                  <c:v>74</c:v>
                </c:pt>
                <c:pt idx="5">
                  <c:v>80</c:v>
                </c:pt>
                <c:pt idx="6">
                  <c:v>63</c:v>
                </c:pt>
                <c:pt idx="7">
                  <c:v>59</c:v>
                </c:pt>
                <c:pt idx="8">
                  <c:v>80</c:v>
                </c:pt>
                <c:pt idx="9">
                  <c:v>63</c:v>
                </c:pt>
                <c:pt idx="10">
                  <c:v>34</c:v>
                </c:pt>
                <c:pt idx="11">
                  <c:v>48</c:v>
                </c:pt>
                <c:pt idx="12">
                  <c:v>140</c:v>
                </c:pt>
                <c:pt idx="1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A6F-4B3D-8D17-AB61867B4BCE}"/>
            </c:ext>
          </c:extLst>
        </c:ser>
        <c:ser>
          <c:idx val="7"/>
          <c:order val="7"/>
          <c:tx>
            <c:strRef>
              <c:f>Graphs!$I$1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Graphs!$A$2:$A$15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Graphs!$I$2:$I$15</c:f>
              <c:numCache>
                <c:formatCode>0</c:formatCode>
                <c:ptCount val="14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  <c:pt idx="7">
                  <c:v>62</c:v>
                </c:pt>
                <c:pt idx="8">
                  <c:v>63</c:v>
                </c:pt>
                <c:pt idx="9">
                  <c:v>57</c:v>
                </c:pt>
                <c:pt idx="10">
                  <c:v>51</c:v>
                </c:pt>
                <c:pt idx="11">
                  <c:v>70</c:v>
                </c:pt>
                <c:pt idx="12">
                  <c:v>120</c:v>
                </c:pt>
                <c:pt idx="13">
                  <c:v>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2C-4164-B67D-C3C3D49B8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946064"/>
        <c:axId val="480941144"/>
      </c:scatterChart>
      <c:valAx>
        <c:axId val="480946064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1144"/>
        <c:crosses val="autoZero"/>
        <c:crossBetween val="midCat"/>
      </c:valAx>
      <c:valAx>
        <c:axId val="480941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Wekiwa</a:t>
            </a:r>
            <a:r>
              <a:rPr lang="en-US" baseline="0"/>
              <a:t> Springs State Park Rain Gauge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Rainfall!$A$4:$A$31</c:f>
              <c:numCache>
                <c:formatCode>mmm\-yy</c:formatCode>
                <c:ptCount val="2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42995</c:v>
                </c:pt>
                <c:pt idx="21">
                  <c:v>43025</c:v>
                </c:pt>
                <c:pt idx="22">
                  <c:v>43056</c:v>
                </c:pt>
                <c:pt idx="23">
                  <c:v>43086</c:v>
                </c:pt>
                <c:pt idx="24">
                  <c:v>43118</c:v>
                </c:pt>
                <c:pt idx="25">
                  <c:v>43149</c:v>
                </c:pt>
                <c:pt idx="26">
                  <c:v>43177</c:v>
                </c:pt>
                <c:pt idx="27">
                  <c:v>43208</c:v>
                </c:pt>
              </c:numCache>
            </c:numRef>
          </c:cat>
          <c:val>
            <c:numRef>
              <c:f>Rainfall!$B$4:$B$31</c:f>
              <c:numCache>
                <c:formatCode>General</c:formatCode>
                <c:ptCount val="28"/>
                <c:pt idx="0" formatCode="0.00">
                  <c:v>7.45</c:v>
                </c:pt>
                <c:pt idx="1">
                  <c:v>1.65</c:v>
                </c:pt>
                <c:pt idx="2">
                  <c:v>2.4500000000000002</c:v>
                </c:pt>
                <c:pt idx="3" formatCode="0.00">
                  <c:v>2</c:v>
                </c:pt>
                <c:pt idx="4">
                  <c:v>8.25</c:v>
                </c:pt>
                <c:pt idx="5" formatCode="0.00">
                  <c:v>5.71</c:v>
                </c:pt>
                <c:pt idx="6">
                  <c:v>3.85</c:v>
                </c:pt>
                <c:pt idx="7">
                  <c:v>3.65</c:v>
                </c:pt>
                <c:pt idx="8" formatCode="0.00">
                  <c:v>7.52</c:v>
                </c:pt>
                <c:pt idx="9" formatCode="0.00">
                  <c:v>9.4</c:v>
                </c:pt>
                <c:pt idx="10">
                  <c:v>0.25</c:v>
                </c:pt>
                <c:pt idx="11">
                  <c:v>0.55000000000000004</c:v>
                </c:pt>
                <c:pt idx="12">
                  <c:v>3.71</c:v>
                </c:pt>
                <c:pt idx="13" formatCode="0.00">
                  <c:v>2</c:v>
                </c:pt>
                <c:pt idx="14" formatCode="0.00">
                  <c:v>0.55000000000000004</c:v>
                </c:pt>
                <c:pt idx="15" formatCode="0.00">
                  <c:v>1.95</c:v>
                </c:pt>
                <c:pt idx="16" formatCode="0.00">
                  <c:v>3.4</c:v>
                </c:pt>
                <c:pt idx="17">
                  <c:v>10.87</c:v>
                </c:pt>
                <c:pt idx="18" formatCode="0.00">
                  <c:v>10.02</c:v>
                </c:pt>
                <c:pt idx="19" formatCode="0.00">
                  <c:v>3.34</c:v>
                </c:pt>
                <c:pt idx="20" formatCode="0.00">
                  <c:v>12.08</c:v>
                </c:pt>
                <c:pt idx="21" formatCode="0.00">
                  <c:v>4.13</c:v>
                </c:pt>
                <c:pt idx="22" formatCode="0.00">
                  <c:v>0.7</c:v>
                </c:pt>
                <c:pt idx="23" formatCode="0.00">
                  <c:v>0.6</c:v>
                </c:pt>
                <c:pt idx="24" formatCode="0.00">
                  <c:v>2.78</c:v>
                </c:pt>
                <c:pt idx="25" formatCode="0.00">
                  <c:v>0.49</c:v>
                </c:pt>
                <c:pt idx="26" formatCode="0.00">
                  <c:v>3.03</c:v>
                </c:pt>
                <c:pt idx="27" formatCode="0.00">
                  <c:v>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9D7-8148-D636B258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932816"/>
        <c:axId val="1"/>
      </c:barChart>
      <c:dateAx>
        <c:axId val="406932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2016 - 2018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Rain (in.)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32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kern="1200" spc="0" baseline="0">
                <a:solidFill>
                  <a:srgbClr val="595959"/>
                </a:solidFill>
                <a:effectLst/>
              </a:rPr>
              <a:t>Wekiwa Springs State Park Rain Gauge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416409905283601E-2"/>
                  <c:y val="5.7905001458151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B-48B8-8079-090BA35C8F4C}"/>
                </c:ext>
              </c:extLst>
            </c:dLbl>
            <c:dLbl>
              <c:idx val="8"/>
              <c:layout>
                <c:manualLayout>
                  <c:x val="-1.1474380919776332E-3"/>
                  <c:y val="1.160870516185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6-44E5-8B5C-BB95EE40E128}"/>
                </c:ext>
              </c:extLst>
            </c:dLbl>
            <c:dLbl>
              <c:idx val="11"/>
              <c:layout>
                <c:manualLayout>
                  <c:x val="-5.9783559663739456E-3"/>
                  <c:y val="-1.6169072615923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6-44E5-8B5C-BB95EE40E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Rainfall!$A$12:$A$31</c:f>
              <c:numCache>
                <c:formatCode>mmm\-yy</c:formatCode>
                <c:ptCount val="20"/>
                <c:pt idx="0">
                  <c:v>42614</c:v>
                </c:pt>
                <c:pt idx="1">
                  <c:v>42644</c:v>
                </c:pt>
                <c:pt idx="2">
                  <c:v>42675</c:v>
                </c:pt>
                <c:pt idx="3">
                  <c:v>42705</c:v>
                </c:pt>
                <c:pt idx="4">
                  <c:v>42736</c:v>
                </c:pt>
                <c:pt idx="5">
                  <c:v>42767</c:v>
                </c:pt>
                <c:pt idx="6">
                  <c:v>42795</c:v>
                </c:pt>
                <c:pt idx="7">
                  <c:v>42826</c:v>
                </c:pt>
                <c:pt idx="8">
                  <c:v>42856</c:v>
                </c:pt>
                <c:pt idx="9">
                  <c:v>42887</c:v>
                </c:pt>
                <c:pt idx="10">
                  <c:v>42917</c:v>
                </c:pt>
                <c:pt idx="11">
                  <c:v>42948</c:v>
                </c:pt>
                <c:pt idx="12">
                  <c:v>42995</c:v>
                </c:pt>
                <c:pt idx="13">
                  <c:v>43025</c:v>
                </c:pt>
                <c:pt idx="14">
                  <c:v>43056</c:v>
                </c:pt>
                <c:pt idx="15">
                  <c:v>43086</c:v>
                </c:pt>
                <c:pt idx="16">
                  <c:v>43118</c:v>
                </c:pt>
                <c:pt idx="17">
                  <c:v>43149</c:v>
                </c:pt>
                <c:pt idx="18">
                  <c:v>43177</c:v>
                </c:pt>
                <c:pt idx="19">
                  <c:v>43208</c:v>
                </c:pt>
              </c:numCache>
            </c:numRef>
          </c:cat>
          <c:val>
            <c:numRef>
              <c:f>Rainfall!$B$12:$B$31</c:f>
              <c:numCache>
                <c:formatCode>0.00</c:formatCode>
                <c:ptCount val="20"/>
                <c:pt idx="0">
                  <c:v>7.52</c:v>
                </c:pt>
                <c:pt idx="1">
                  <c:v>9.4</c:v>
                </c:pt>
                <c:pt idx="2" formatCode="General">
                  <c:v>0.25</c:v>
                </c:pt>
                <c:pt idx="3" formatCode="General">
                  <c:v>0.55000000000000004</c:v>
                </c:pt>
                <c:pt idx="4" formatCode="General">
                  <c:v>3.71</c:v>
                </c:pt>
                <c:pt idx="5">
                  <c:v>2</c:v>
                </c:pt>
                <c:pt idx="6">
                  <c:v>0.55000000000000004</c:v>
                </c:pt>
                <c:pt idx="7">
                  <c:v>1.95</c:v>
                </c:pt>
                <c:pt idx="8">
                  <c:v>3.4</c:v>
                </c:pt>
                <c:pt idx="9" formatCode="General">
                  <c:v>10.87</c:v>
                </c:pt>
                <c:pt idx="10">
                  <c:v>10.02</c:v>
                </c:pt>
                <c:pt idx="11">
                  <c:v>3.34</c:v>
                </c:pt>
                <c:pt idx="12">
                  <c:v>12.08</c:v>
                </c:pt>
                <c:pt idx="13">
                  <c:v>4.13</c:v>
                </c:pt>
                <c:pt idx="14">
                  <c:v>0.7</c:v>
                </c:pt>
                <c:pt idx="15">
                  <c:v>0.6</c:v>
                </c:pt>
                <c:pt idx="16">
                  <c:v>2.78</c:v>
                </c:pt>
                <c:pt idx="17">
                  <c:v>0.49</c:v>
                </c:pt>
                <c:pt idx="18">
                  <c:v>3.03</c:v>
                </c:pt>
                <c:pt idx="19">
                  <c:v>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6-44E5-8B5C-BB95EE40E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3588680"/>
        <c:axId val="563595240"/>
      </c:barChart>
      <c:dateAx>
        <c:axId val="563588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2016 -</a:t>
                </a:r>
                <a:r>
                  <a:rPr lang="en-US" baseline="0"/>
                  <a:t> 2018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95240"/>
        <c:crosses val="autoZero"/>
        <c:auto val="1"/>
        <c:lblOffset val="100"/>
        <c:baseTimeUnit val="months"/>
      </c:dateAx>
      <c:valAx>
        <c:axId val="5635952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kern="1200" baseline="0">
                    <a:solidFill>
                      <a:srgbClr val="595959"/>
                    </a:solidFill>
                    <a:effectLst/>
                  </a:rPr>
                  <a:t>Rain (in.)</a:t>
                </a:r>
                <a:endParaRPr lang="en-US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Graphs!$B$17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Graphs!$B$18:$B$31</c:f>
              <c:numCache>
                <c:formatCode>0</c:formatCode>
                <c:ptCount val="14"/>
                <c:pt idx="0">
                  <c:v>57</c:v>
                </c:pt>
                <c:pt idx="2">
                  <c:v>39</c:v>
                </c:pt>
                <c:pt idx="3">
                  <c:v>29</c:v>
                </c:pt>
                <c:pt idx="4">
                  <c:v>28</c:v>
                </c:pt>
                <c:pt idx="5">
                  <c:v>58</c:v>
                </c:pt>
                <c:pt idx="6">
                  <c:v>20</c:v>
                </c:pt>
                <c:pt idx="7">
                  <c:v>46</c:v>
                </c:pt>
                <c:pt idx="8">
                  <c:v>21</c:v>
                </c:pt>
                <c:pt idx="9">
                  <c:v>33</c:v>
                </c:pt>
                <c:pt idx="10">
                  <c:v>3</c:v>
                </c:pt>
                <c:pt idx="11">
                  <c:v>18</c:v>
                </c:pt>
                <c:pt idx="12">
                  <c:v>40</c:v>
                </c:pt>
                <c:pt idx="13">
                  <c:v>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36-433B-9D7E-A97CEA629FEF}"/>
            </c:ext>
          </c:extLst>
        </c:ser>
        <c:ser>
          <c:idx val="1"/>
          <c:order val="1"/>
          <c:tx>
            <c:strRef>
              <c:f>Graphs!$C$17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Graphs!$C$18:$C$31</c:f>
              <c:numCache>
                <c:formatCode>0</c:formatCode>
                <c:ptCount val="14"/>
                <c:pt idx="1">
                  <c:v>4</c:v>
                </c:pt>
                <c:pt idx="2">
                  <c:v>32</c:v>
                </c:pt>
                <c:pt idx="3">
                  <c:v>26</c:v>
                </c:pt>
                <c:pt idx="4">
                  <c:v>44</c:v>
                </c:pt>
                <c:pt idx="5">
                  <c:v>25</c:v>
                </c:pt>
                <c:pt idx="6">
                  <c:v>36</c:v>
                </c:pt>
                <c:pt idx="7">
                  <c:v>46</c:v>
                </c:pt>
                <c:pt idx="8">
                  <c:v>8</c:v>
                </c:pt>
                <c:pt idx="9">
                  <c:v>3</c:v>
                </c:pt>
                <c:pt idx="10">
                  <c:v>6</c:v>
                </c:pt>
                <c:pt idx="11">
                  <c:v>5</c:v>
                </c:pt>
                <c:pt idx="12">
                  <c:v>37</c:v>
                </c:pt>
                <c:pt idx="1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36-433B-9D7E-A97CEA629FEF}"/>
            </c:ext>
          </c:extLst>
        </c:ser>
        <c:ser>
          <c:idx val="2"/>
          <c:order val="2"/>
          <c:tx>
            <c:strRef>
              <c:f>Graphs!$D$17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Graphs!$D$18:$D$31</c:f>
              <c:numCache>
                <c:formatCode>0</c:formatCode>
                <c:ptCount val="14"/>
                <c:pt idx="1">
                  <c:v>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  <c:pt idx="5">
                  <c:v>23</c:v>
                </c:pt>
                <c:pt idx="6">
                  <c:v>40</c:v>
                </c:pt>
                <c:pt idx="7">
                  <c:v>50</c:v>
                </c:pt>
                <c:pt idx="8">
                  <c:v>12</c:v>
                </c:pt>
                <c:pt idx="9">
                  <c:v>22</c:v>
                </c:pt>
                <c:pt idx="10">
                  <c:v>18</c:v>
                </c:pt>
                <c:pt idx="11">
                  <c:v>28</c:v>
                </c:pt>
                <c:pt idx="12">
                  <c:v>68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C36-433B-9D7E-A97CEA629FEF}"/>
            </c:ext>
          </c:extLst>
        </c:ser>
        <c:ser>
          <c:idx val="3"/>
          <c:order val="3"/>
          <c:tx>
            <c:strRef>
              <c:f>Graphs!$E$17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Graphs!$E$18:$E$31</c:f>
              <c:numCache>
                <c:formatCode>0</c:formatCode>
                <c:ptCount val="14"/>
                <c:pt idx="0">
                  <c:v>12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11</c:v>
                </c:pt>
                <c:pt idx="7">
                  <c:v>37</c:v>
                </c:pt>
                <c:pt idx="8">
                  <c:v>11</c:v>
                </c:pt>
                <c:pt idx="9">
                  <c:v>32</c:v>
                </c:pt>
                <c:pt idx="10">
                  <c:v>28</c:v>
                </c:pt>
                <c:pt idx="11">
                  <c:v>17</c:v>
                </c:pt>
                <c:pt idx="12">
                  <c:v>22</c:v>
                </c:pt>
                <c:pt idx="1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36-433B-9D7E-A97CEA629FEF}"/>
            </c:ext>
          </c:extLst>
        </c:ser>
        <c:ser>
          <c:idx val="4"/>
          <c:order val="4"/>
          <c:tx>
            <c:strRef>
              <c:f>Graphs!$F$17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Graphs!$F$18:$F$31</c:f>
              <c:numCache>
                <c:formatCode>0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C36-433B-9D7E-A97CEA629FEF}"/>
            </c:ext>
          </c:extLst>
        </c:ser>
        <c:ser>
          <c:idx val="5"/>
          <c:order val="5"/>
          <c:tx>
            <c:strRef>
              <c:f>Graphs!$G$17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Graphs!$G$18:$G$31</c:f>
              <c:numCache>
                <c:formatCode>0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  <c:pt idx="7">
                  <c:v>5</c:v>
                </c:pt>
                <c:pt idx="8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11</c:v>
                </c:pt>
                <c:pt idx="13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C36-433B-9D7E-A97CEA629FEF}"/>
            </c:ext>
          </c:extLst>
        </c:ser>
        <c:ser>
          <c:idx val="6"/>
          <c:order val="6"/>
          <c:tx>
            <c:strRef>
              <c:f>Graphs!$H$17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Graphs!$H$18:$H$31</c:f>
              <c:numCache>
                <c:formatCode>0</c:formatCode>
                <c:ptCount val="14"/>
                <c:pt idx="1">
                  <c:v>19</c:v>
                </c:pt>
                <c:pt idx="2">
                  <c:v>13</c:v>
                </c:pt>
                <c:pt idx="3">
                  <c:v>37</c:v>
                </c:pt>
                <c:pt idx="4">
                  <c:v>67</c:v>
                </c:pt>
                <c:pt idx="5">
                  <c:v>42</c:v>
                </c:pt>
                <c:pt idx="6">
                  <c:v>25</c:v>
                </c:pt>
                <c:pt idx="8">
                  <c:v>53</c:v>
                </c:pt>
                <c:pt idx="9">
                  <c:v>51</c:v>
                </c:pt>
                <c:pt idx="10">
                  <c:v>30</c:v>
                </c:pt>
                <c:pt idx="11">
                  <c:v>27</c:v>
                </c:pt>
                <c:pt idx="12">
                  <c:v>41</c:v>
                </c:pt>
                <c:pt idx="13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C36-433B-9D7E-A97CEA629FEF}"/>
            </c:ext>
          </c:extLst>
        </c:ser>
        <c:ser>
          <c:idx val="7"/>
          <c:order val="7"/>
          <c:tx>
            <c:strRef>
              <c:f>Graphs!$I$17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Graphs!$I$18:$I$31</c:f>
              <c:numCache>
                <c:formatCode>0</c:formatCode>
                <c:ptCount val="14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C36-433B-9D7E-A97CEA629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67768"/>
        <c:axId val="474566456"/>
      </c:scatterChart>
      <c:valAx>
        <c:axId val="474567768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6456"/>
        <c:crosses val="autoZero"/>
        <c:crossBetween val="midCat"/>
      </c:valAx>
      <c:valAx>
        <c:axId val="474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7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 Wells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Graphs!$B$51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Graphs!$B$52:$B$66</c:f>
              <c:numCache>
                <c:formatCode>0</c:formatCode>
                <c:ptCount val="15"/>
                <c:pt idx="0">
                  <c:v>57</c:v>
                </c:pt>
                <c:pt idx="1">
                  <c:v>47</c:v>
                </c:pt>
                <c:pt idx="2">
                  <c:v>46</c:v>
                </c:pt>
                <c:pt idx="3">
                  <c:v>22</c:v>
                </c:pt>
                <c:pt idx="4">
                  <c:v>8</c:v>
                </c:pt>
                <c:pt idx="5">
                  <c:v>36</c:v>
                </c:pt>
                <c:pt idx="6">
                  <c:v>28</c:v>
                </c:pt>
                <c:pt idx="7">
                  <c:v>15</c:v>
                </c:pt>
                <c:pt idx="8">
                  <c:v>22</c:v>
                </c:pt>
                <c:pt idx="9">
                  <c:v>19</c:v>
                </c:pt>
                <c:pt idx="10">
                  <c:v>35</c:v>
                </c:pt>
                <c:pt idx="11">
                  <c:v>31</c:v>
                </c:pt>
                <c:pt idx="12">
                  <c:v>26</c:v>
                </c:pt>
                <c:pt idx="13">
                  <c:v>33</c:v>
                </c:pt>
                <c:pt idx="14">
                  <c:v>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D8-4D40-ADFF-392671EADD3F}"/>
            </c:ext>
          </c:extLst>
        </c:ser>
        <c:ser>
          <c:idx val="1"/>
          <c:order val="1"/>
          <c:tx>
            <c:strRef>
              <c:f>Graphs!$C$51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Graphs!$C$52:$C$66</c:f>
              <c:numCache>
                <c:formatCode>0</c:formatCode>
                <c:ptCount val="15"/>
                <c:pt idx="0">
                  <c:v>61</c:v>
                </c:pt>
                <c:pt idx="1">
                  <c:v>43</c:v>
                </c:pt>
                <c:pt idx="2">
                  <c:v>45</c:v>
                </c:pt>
                <c:pt idx="3">
                  <c:v>34</c:v>
                </c:pt>
                <c:pt idx="4">
                  <c:v>27</c:v>
                </c:pt>
                <c:pt idx="5">
                  <c:v>32</c:v>
                </c:pt>
                <c:pt idx="6">
                  <c:v>29</c:v>
                </c:pt>
                <c:pt idx="7">
                  <c:v>20</c:v>
                </c:pt>
                <c:pt idx="8">
                  <c:v>33</c:v>
                </c:pt>
                <c:pt idx="9">
                  <c:v>26</c:v>
                </c:pt>
                <c:pt idx="10">
                  <c:v>27</c:v>
                </c:pt>
                <c:pt idx="11">
                  <c:v>25</c:v>
                </c:pt>
                <c:pt idx="12">
                  <c:v>31</c:v>
                </c:pt>
                <c:pt idx="13">
                  <c:v>25</c:v>
                </c:pt>
                <c:pt idx="14">
                  <c:v>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D8-4D40-ADFF-392671EADD3F}"/>
            </c:ext>
          </c:extLst>
        </c:ser>
        <c:ser>
          <c:idx val="2"/>
          <c:order val="2"/>
          <c:tx>
            <c:strRef>
              <c:f>Graphs!$D$51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Graphs!$D$52:$D$66</c:f>
              <c:numCache>
                <c:formatCode>0</c:formatCode>
                <c:ptCount val="15"/>
                <c:pt idx="0">
                  <c:v>50</c:v>
                </c:pt>
                <c:pt idx="1">
                  <c:v>31</c:v>
                </c:pt>
                <c:pt idx="2">
                  <c:v>23</c:v>
                </c:pt>
                <c:pt idx="3">
                  <c:v>16</c:v>
                </c:pt>
                <c:pt idx="4">
                  <c:v>9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9">
                  <c:v>12</c:v>
                </c:pt>
                <c:pt idx="10">
                  <c:v>17</c:v>
                </c:pt>
                <c:pt idx="11">
                  <c:v>22</c:v>
                </c:pt>
                <c:pt idx="12">
                  <c:v>23</c:v>
                </c:pt>
                <c:pt idx="13">
                  <c:v>17</c:v>
                </c:pt>
                <c:pt idx="14">
                  <c:v>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D8-4D40-ADFF-392671EADD3F}"/>
            </c:ext>
          </c:extLst>
        </c:ser>
        <c:ser>
          <c:idx val="3"/>
          <c:order val="3"/>
          <c:tx>
            <c:strRef>
              <c:f>Graphs!$E$51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Graphs!$E$52:$E$66</c:f>
              <c:numCache>
                <c:formatCode>0</c:formatCode>
                <c:ptCount val="15"/>
                <c:pt idx="0">
                  <c:v>64</c:v>
                </c:pt>
                <c:pt idx="1">
                  <c:v>28</c:v>
                </c:pt>
                <c:pt idx="2">
                  <c:v>21</c:v>
                </c:pt>
                <c:pt idx="3">
                  <c:v>17</c:v>
                </c:pt>
                <c:pt idx="4">
                  <c:v>9</c:v>
                </c:pt>
                <c:pt idx="5">
                  <c:v>24</c:v>
                </c:pt>
                <c:pt idx="6">
                  <c:v>28</c:v>
                </c:pt>
                <c:pt idx="7">
                  <c:v>20</c:v>
                </c:pt>
                <c:pt idx="8">
                  <c:v>25</c:v>
                </c:pt>
                <c:pt idx="9">
                  <c:v>16</c:v>
                </c:pt>
                <c:pt idx="10">
                  <c:v>30</c:v>
                </c:pt>
                <c:pt idx="11">
                  <c:v>31</c:v>
                </c:pt>
                <c:pt idx="12">
                  <c:v>34</c:v>
                </c:pt>
                <c:pt idx="13">
                  <c:v>38</c:v>
                </c:pt>
                <c:pt idx="14">
                  <c:v>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2D8-4D40-ADFF-392671EADD3F}"/>
            </c:ext>
          </c:extLst>
        </c:ser>
        <c:ser>
          <c:idx val="4"/>
          <c:order val="4"/>
          <c:tx>
            <c:strRef>
              <c:f>Graphs!$F$51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Graphs!$F$52:$F$66</c:f>
              <c:numCache>
                <c:formatCode>0</c:formatCode>
                <c:ptCount val="15"/>
                <c:pt idx="0">
                  <c:v>40</c:v>
                </c:pt>
                <c:pt idx="1">
                  <c:v>24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10">
                  <c:v>5</c:v>
                </c:pt>
                <c:pt idx="12">
                  <c:v>15</c:v>
                </c:pt>
                <c:pt idx="13">
                  <c:v>19</c:v>
                </c:pt>
                <c:pt idx="14">
                  <c:v>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2D8-4D40-ADFF-392671EADD3F}"/>
            </c:ext>
          </c:extLst>
        </c:ser>
        <c:ser>
          <c:idx val="5"/>
          <c:order val="5"/>
          <c:tx>
            <c:strRef>
              <c:f>Graphs!$G$51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Graphs!$G$52:$G$66</c:f>
              <c:numCache>
                <c:formatCode>0</c:formatCode>
                <c:ptCount val="15"/>
                <c:pt idx="0">
                  <c:v>38</c:v>
                </c:pt>
                <c:pt idx="1">
                  <c:v>28</c:v>
                </c:pt>
                <c:pt idx="2">
                  <c:v>21</c:v>
                </c:pt>
                <c:pt idx="3">
                  <c:v>11</c:v>
                </c:pt>
                <c:pt idx="4">
                  <c:v>10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38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17</c:v>
                </c:pt>
                <c:pt idx="13">
                  <c:v>19</c:v>
                </c:pt>
                <c:pt idx="14">
                  <c:v>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2D8-4D40-ADFF-392671EADD3F}"/>
            </c:ext>
          </c:extLst>
        </c:ser>
        <c:ser>
          <c:idx val="6"/>
          <c:order val="6"/>
          <c:tx>
            <c:strRef>
              <c:f>Graphs!$H$51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Graphs!$H$52:$H$66</c:f>
              <c:numCache>
                <c:formatCode>0</c:formatCode>
                <c:ptCount val="15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65</c:v>
                </c:pt>
                <c:pt idx="4">
                  <c:v>61</c:v>
                </c:pt>
                <c:pt idx="5">
                  <c:v>40</c:v>
                </c:pt>
                <c:pt idx="6">
                  <c:v>79</c:v>
                </c:pt>
                <c:pt idx="7">
                  <c:v>53</c:v>
                </c:pt>
                <c:pt idx="8">
                  <c:v>81</c:v>
                </c:pt>
                <c:pt idx="9">
                  <c:v>66</c:v>
                </c:pt>
                <c:pt idx="10">
                  <c:v>61</c:v>
                </c:pt>
                <c:pt idx="11">
                  <c:v>46</c:v>
                </c:pt>
                <c:pt idx="12">
                  <c:v>59</c:v>
                </c:pt>
                <c:pt idx="13">
                  <c:v>71</c:v>
                </c:pt>
                <c:pt idx="14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2D8-4D40-ADFF-392671EA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616392"/>
        <c:axId val="542616720"/>
      </c:scatterChart>
      <c:valAx>
        <c:axId val="542616392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720"/>
        <c:crosses val="autoZero"/>
        <c:crossBetween val="midCat"/>
      </c:valAx>
      <c:valAx>
        <c:axId val="54261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Graphs!$B$85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Graphs!$B$86:$B$99</c:f>
              <c:numCache>
                <c:formatCode>0</c:formatCode>
                <c:ptCount val="14"/>
                <c:pt idx="1">
                  <c:v>14</c:v>
                </c:pt>
                <c:pt idx="2">
                  <c:v>46</c:v>
                </c:pt>
                <c:pt idx="3">
                  <c:v>13</c:v>
                </c:pt>
                <c:pt idx="4">
                  <c:v>20</c:v>
                </c:pt>
                <c:pt idx="5">
                  <c:v>19</c:v>
                </c:pt>
                <c:pt idx="6">
                  <c:v>22</c:v>
                </c:pt>
                <c:pt idx="7">
                  <c:v>38</c:v>
                </c:pt>
                <c:pt idx="8">
                  <c:v>24</c:v>
                </c:pt>
                <c:pt idx="9">
                  <c:v>22</c:v>
                </c:pt>
                <c:pt idx="10">
                  <c:v>20</c:v>
                </c:pt>
                <c:pt idx="11">
                  <c:v>31</c:v>
                </c:pt>
                <c:pt idx="12">
                  <c:v>37</c:v>
                </c:pt>
                <c:pt idx="13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8D-4BB0-8DA7-697420132ABD}"/>
            </c:ext>
          </c:extLst>
        </c:ser>
        <c:ser>
          <c:idx val="1"/>
          <c:order val="1"/>
          <c:tx>
            <c:strRef>
              <c:f>Graphs!$C$85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Graphs!$C$86:$C$99</c:f>
              <c:numCache>
                <c:formatCode>0</c:formatCode>
                <c:ptCount val="14"/>
                <c:pt idx="1">
                  <c:v>11</c:v>
                </c:pt>
                <c:pt idx="2">
                  <c:v>24</c:v>
                </c:pt>
                <c:pt idx="3">
                  <c:v>21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31</c:v>
                </c:pt>
                <c:pt idx="8">
                  <c:v>35</c:v>
                </c:pt>
                <c:pt idx="9">
                  <c:v>32</c:v>
                </c:pt>
                <c:pt idx="10">
                  <c:v>30</c:v>
                </c:pt>
                <c:pt idx="11">
                  <c:v>19</c:v>
                </c:pt>
                <c:pt idx="12">
                  <c:v>37</c:v>
                </c:pt>
                <c:pt idx="13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8D-4BB0-8DA7-697420132ABD}"/>
            </c:ext>
          </c:extLst>
        </c:ser>
        <c:ser>
          <c:idx val="2"/>
          <c:order val="2"/>
          <c:tx>
            <c:strRef>
              <c:f>Graphs!$D$85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Graphs!$D$86:$D$99</c:f>
              <c:numCache>
                <c:formatCode>0</c:formatCode>
                <c:ptCount val="14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22</c:v>
                </c:pt>
                <c:pt idx="7">
                  <c:v>45</c:v>
                </c:pt>
                <c:pt idx="8">
                  <c:v>16</c:v>
                </c:pt>
                <c:pt idx="9">
                  <c:v>18</c:v>
                </c:pt>
                <c:pt idx="10">
                  <c:v>16</c:v>
                </c:pt>
                <c:pt idx="11">
                  <c:v>20</c:v>
                </c:pt>
                <c:pt idx="12">
                  <c:v>35</c:v>
                </c:pt>
                <c:pt idx="1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8D-4BB0-8DA7-697420132ABD}"/>
            </c:ext>
          </c:extLst>
        </c:ser>
        <c:ser>
          <c:idx val="3"/>
          <c:order val="3"/>
          <c:tx>
            <c:strRef>
              <c:f>Graphs!$E$85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Graphs!$E$86:$E$99</c:f>
              <c:numCache>
                <c:formatCode>0</c:formatCode>
                <c:ptCount val="14"/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37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22</c:v>
                </c:pt>
                <c:pt idx="13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8D-4BB0-8DA7-697420132ABD}"/>
            </c:ext>
          </c:extLst>
        </c:ser>
        <c:ser>
          <c:idx val="4"/>
          <c:order val="4"/>
          <c:tx>
            <c:strRef>
              <c:f>Graphs!$F$85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Graphs!$F$86:$F$99</c:f>
              <c:numCache>
                <c:formatCode>0</c:formatCode>
                <c:ptCount val="14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2</c:v>
                </c:pt>
                <c:pt idx="12">
                  <c:v>5</c:v>
                </c:pt>
                <c:pt idx="13">
                  <c:v>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88D-4BB0-8DA7-697420132ABD}"/>
            </c:ext>
          </c:extLst>
        </c:ser>
        <c:ser>
          <c:idx val="5"/>
          <c:order val="5"/>
          <c:tx>
            <c:strRef>
              <c:f>Graphs!$G$85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Graphs!$G$86:$G$99</c:f>
              <c:numCache>
                <c:formatCode>0</c:formatCode>
                <c:ptCount val="14"/>
                <c:pt idx="1">
                  <c:v>31</c:v>
                </c:pt>
                <c:pt idx="2">
                  <c:v>27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5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88D-4BB0-8DA7-697420132ABD}"/>
            </c:ext>
          </c:extLst>
        </c:ser>
        <c:ser>
          <c:idx val="6"/>
          <c:order val="6"/>
          <c:tx>
            <c:strRef>
              <c:f>Graphs!$H$85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Graphs!$H$86:$H$99</c:f>
              <c:numCache>
                <c:formatCode>0</c:formatCode>
                <c:ptCount val="14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88D-4BB0-8DA7-697420132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Chloride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Graphs!$B$68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Graphs!$B$69:$B$82</c:f>
              <c:numCache>
                <c:formatCode>0</c:formatCode>
                <c:ptCount val="14"/>
                <c:pt idx="1">
                  <c:v>29</c:v>
                </c:pt>
                <c:pt idx="2">
                  <c:v>73</c:v>
                </c:pt>
                <c:pt idx="3">
                  <c:v>71</c:v>
                </c:pt>
                <c:pt idx="4">
                  <c:v>68</c:v>
                </c:pt>
                <c:pt idx="5">
                  <c:v>76</c:v>
                </c:pt>
                <c:pt idx="6">
                  <c:v>60</c:v>
                </c:pt>
                <c:pt idx="7">
                  <c:v>58</c:v>
                </c:pt>
                <c:pt idx="8">
                  <c:v>61</c:v>
                </c:pt>
                <c:pt idx="9">
                  <c:v>45</c:v>
                </c:pt>
                <c:pt idx="10">
                  <c:v>35</c:v>
                </c:pt>
                <c:pt idx="11">
                  <c:v>54</c:v>
                </c:pt>
                <c:pt idx="12">
                  <c:v>150</c:v>
                </c:pt>
                <c:pt idx="1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67-4203-B3E2-2B60ADD5BFB3}"/>
            </c:ext>
          </c:extLst>
        </c:ser>
        <c:ser>
          <c:idx val="1"/>
          <c:order val="1"/>
          <c:tx>
            <c:strRef>
              <c:f>Graphs!$C$68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Graphs!$C$69:$C$82</c:f>
              <c:numCache>
                <c:formatCode>0</c:formatCode>
                <c:ptCount val="14"/>
                <c:pt idx="1">
                  <c:v>38</c:v>
                </c:pt>
                <c:pt idx="2">
                  <c:v>69</c:v>
                </c:pt>
                <c:pt idx="3">
                  <c:v>62</c:v>
                </c:pt>
                <c:pt idx="4">
                  <c:v>65</c:v>
                </c:pt>
                <c:pt idx="5">
                  <c:v>72</c:v>
                </c:pt>
                <c:pt idx="6">
                  <c:v>55</c:v>
                </c:pt>
                <c:pt idx="7">
                  <c:v>55</c:v>
                </c:pt>
                <c:pt idx="8">
                  <c:v>57</c:v>
                </c:pt>
                <c:pt idx="9">
                  <c:v>61</c:v>
                </c:pt>
                <c:pt idx="10">
                  <c:v>27</c:v>
                </c:pt>
                <c:pt idx="11">
                  <c:v>27</c:v>
                </c:pt>
                <c:pt idx="12">
                  <c:v>120</c:v>
                </c:pt>
                <c:pt idx="13">
                  <c:v>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B67-4203-B3E2-2B60ADD5BFB3}"/>
            </c:ext>
          </c:extLst>
        </c:ser>
        <c:ser>
          <c:idx val="2"/>
          <c:order val="2"/>
          <c:tx>
            <c:strRef>
              <c:f>Graphs!$D$68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Graphs!$D$69:$D$82</c:f>
              <c:numCache>
                <c:formatCode>0</c:formatCode>
                <c:ptCount val="14"/>
                <c:pt idx="0">
                  <c:v>110</c:v>
                </c:pt>
                <c:pt idx="1">
                  <c:v>28</c:v>
                </c:pt>
                <c:pt idx="2">
                  <c:v>30</c:v>
                </c:pt>
                <c:pt idx="3">
                  <c:v>59</c:v>
                </c:pt>
                <c:pt idx="4">
                  <c:v>54</c:v>
                </c:pt>
                <c:pt idx="5">
                  <c:v>58</c:v>
                </c:pt>
                <c:pt idx="6">
                  <c:v>55</c:v>
                </c:pt>
                <c:pt idx="7">
                  <c:v>51</c:v>
                </c:pt>
                <c:pt idx="8">
                  <c:v>50</c:v>
                </c:pt>
                <c:pt idx="9">
                  <c:v>52</c:v>
                </c:pt>
                <c:pt idx="10">
                  <c:v>28</c:v>
                </c:pt>
                <c:pt idx="11">
                  <c:v>35</c:v>
                </c:pt>
                <c:pt idx="12">
                  <c:v>150</c:v>
                </c:pt>
                <c:pt idx="13">
                  <c:v>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B67-4203-B3E2-2B60ADD5BFB3}"/>
            </c:ext>
          </c:extLst>
        </c:ser>
        <c:ser>
          <c:idx val="3"/>
          <c:order val="3"/>
          <c:tx>
            <c:strRef>
              <c:f>Graphs!$E$68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Graphs!$E$69:$E$82</c:f>
              <c:numCache>
                <c:formatCode>0</c:formatCode>
                <c:ptCount val="14"/>
                <c:pt idx="1">
                  <c:v>54</c:v>
                </c:pt>
                <c:pt idx="2">
                  <c:v>53</c:v>
                </c:pt>
                <c:pt idx="3">
                  <c:v>61</c:v>
                </c:pt>
                <c:pt idx="4">
                  <c:v>67</c:v>
                </c:pt>
                <c:pt idx="5">
                  <c:v>81</c:v>
                </c:pt>
                <c:pt idx="6">
                  <c:v>61</c:v>
                </c:pt>
                <c:pt idx="7">
                  <c:v>58</c:v>
                </c:pt>
                <c:pt idx="8">
                  <c:v>59</c:v>
                </c:pt>
                <c:pt idx="9">
                  <c:v>51</c:v>
                </c:pt>
                <c:pt idx="10">
                  <c:v>31</c:v>
                </c:pt>
                <c:pt idx="11">
                  <c:v>28</c:v>
                </c:pt>
                <c:pt idx="12">
                  <c:v>150</c:v>
                </c:pt>
                <c:pt idx="13">
                  <c:v>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B67-4203-B3E2-2B60ADD5BFB3}"/>
            </c:ext>
          </c:extLst>
        </c:ser>
        <c:ser>
          <c:idx val="4"/>
          <c:order val="4"/>
          <c:tx>
            <c:strRef>
              <c:f>Graphs!$F$68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Graphs!$F$69:$F$82</c:f>
              <c:numCache>
                <c:formatCode>0</c:formatCode>
                <c:ptCount val="14"/>
                <c:pt idx="0">
                  <c:v>43</c:v>
                </c:pt>
                <c:pt idx="1">
                  <c:v>14</c:v>
                </c:pt>
                <c:pt idx="2">
                  <c:v>30</c:v>
                </c:pt>
                <c:pt idx="3">
                  <c:v>45</c:v>
                </c:pt>
                <c:pt idx="4">
                  <c:v>49</c:v>
                </c:pt>
                <c:pt idx="5">
                  <c:v>53</c:v>
                </c:pt>
                <c:pt idx="6">
                  <c:v>45</c:v>
                </c:pt>
                <c:pt idx="7">
                  <c:v>51</c:v>
                </c:pt>
                <c:pt idx="8">
                  <c:v>38</c:v>
                </c:pt>
                <c:pt idx="9">
                  <c:v>16</c:v>
                </c:pt>
                <c:pt idx="10">
                  <c:v>21</c:v>
                </c:pt>
                <c:pt idx="11">
                  <c:v>11</c:v>
                </c:pt>
                <c:pt idx="12">
                  <c:v>63</c:v>
                </c:pt>
                <c:pt idx="1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B67-4203-B3E2-2B60ADD5BFB3}"/>
            </c:ext>
          </c:extLst>
        </c:ser>
        <c:ser>
          <c:idx val="5"/>
          <c:order val="5"/>
          <c:tx>
            <c:strRef>
              <c:f>Graphs!$G$68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Graphs!$G$69:$G$82</c:f>
              <c:numCache>
                <c:formatCode>0</c:formatCode>
                <c:ptCount val="14"/>
                <c:pt idx="1">
                  <c:v>86</c:v>
                </c:pt>
                <c:pt idx="2">
                  <c:v>62</c:v>
                </c:pt>
                <c:pt idx="3">
                  <c:v>66</c:v>
                </c:pt>
                <c:pt idx="4">
                  <c:v>64</c:v>
                </c:pt>
                <c:pt idx="5">
                  <c:v>78</c:v>
                </c:pt>
                <c:pt idx="6">
                  <c:v>76</c:v>
                </c:pt>
                <c:pt idx="7">
                  <c:v>58</c:v>
                </c:pt>
                <c:pt idx="8">
                  <c:v>57</c:v>
                </c:pt>
                <c:pt idx="9">
                  <c:v>61</c:v>
                </c:pt>
                <c:pt idx="10">
                  <c:v>51</c:v>
                </c:pt>
                <c:pt idx="11">
                  <c:v>44</c:v>
                </c:pt>
                <c:pt idx="12">
                  <c:v>94</c:v>
                </c:pt>
                <c:pt idx="13">
                  <c:v>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B67-4203-B3E2-2B60ADD5BFB3}"/>
            </c:ext>
          </c:extLst>
        </c:ser>
        <c:ser>
          <c:idx val="6"/>
          <c:order val="6"/>
          <c:tx>
            <c:strRef>
              <c:f>Graphs!$H$68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Graphs!$A$69:$A$82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Graphs!$H$69:$H$82</c:f>
              <c:numCache>
                <c:formatCode>0</c:formatCode>
                <c:ptCount val="14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  <c:pt idx="7">
                  <c:v>62</c:v>
                </c:pt>
                <c:pt idx="8">
                  <c:v>63</c:v>
                </c:pt>
                <c:pt idx="9">
                  <c:v>57</c:v>
                </c:pt>
                <c:pt idx="10">
                  <c:v>51</c:v>
                </c:pt>
                <c:pt idx="11">
                  <c:v>70</c:v>
                </c:pt>
                <c:pt idx="12">
                  <c:v>120</c:v>
                </c:pt>
                <c:pt idx="13">
                  <c:v>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00-4EEE-8504-DDE83785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53304"/>
        <c:axId val="472555272"/>
      </c:scatterChart>
      <c:valAx>
        <c:axId val="472553304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5272"/>
        <c:crosses val="autoZero"/>
        <c:crossBetween val="midCat"/>
      </c:valAx>
      <c:valAx>
        <c:axId val="472555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3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Graphs!$B$17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Graphs!$B$18:$B$31</c:f>
              <c:numCache>
                <c:formatCode>0</c:formatCode>
                <c:ptCount val="14"/>
                <c:pt idx="0">
                  <c:v>57</c:v>
                </c:pt>
                <c:pt idx="2">
                  <c:v>39</c:v>
                </c:pt>
                <c:pt idx="3">
                  <c:v>29</c:v>
                </c:pt>
                <c:pt idx="4">
                  <c:v>28</c:v>
                </c:pt>
                <c:pt idx="5">
                  <c:v>58</c:v>
                </c:pt>
                <c:pt idx="6">
                  <c:v>20</c:v>
                </c:pt>
                <c:pt idx="7">
                  <c:v>46</c:v>
                </c:pt>
                <c:pt idx="8">
                  <c:v>21</c:v>
                </c:pt>
                <c:pt idx="9">
                  <c:v>33</c:v>
                </c:pt>
                <c:pt idx="10">
                  <c:v>3</c:v>
                </c:pt>
                <c:pt idx="11">
                  <c:v>18</c:v>
                </c:pt>
                <c:pt idx="12">
                  <c:v>40</c:v>
                </c:pt>
                <c:pt idx="13">
                  <c:v>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B7-4D64-A6D2-FD224C2E0BB7}"/>
            </c:ext>
          </c:extLst>
        </c:ser>
        <c:ser>
          <c:idx val="1"/>
          <c:order val="1"/>
          <c:tx>
            <c:strRef>
              <c:f>Graphs!$C$17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Graphs!$C$18:$C$31</c:f>
              <c:numCache>
                <c:formatCode>0</c:formatCode>
                <c:ptCount val="14"/>
                <c:pt idx="1">
                  <c:v>4</c:v>
                </c:pt>
                <c:pt idx="2">
                  <c:v>32</c:v>
                </c:pt>
                <c:pt idx="3">
                  <c:v>26</c:v>
                </c:pt>
                <c:pt idx="4">
                  <c:v>44</c:v>
                </c:pt>
                <c:pt idx="5">
                  <c:v>25</c:v>
                </c:pt>
                <c:pt idx="6">
                  <c:v>36</c:v>
                </c:pt>
                <c:pt idx="7">
                  <c:v>46</c:v>
                </c:pt>
                <c:pt idx="8">
                  <c:v>8</c:v>
                </c:pt>
                <c:pt idx="9">
                  <c:v>3</c:v>
                </c:pt>
                <c:pt idx="10">
                  <c:v>6</c:v>
                </c:pt>
                <c:pt idx="11">
                  <c:v>5</c:v>
                </c:pt>
                <c:pt idx="12">
                  <c:v>37</c:v>
                </c:pt>
                <c:pt idx="1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B7-4D64-A6D2-FD224C2E0BB7}"/>
            </c:ext>
          </c:extLst>
        </c:ser>
        <c:ser>
          <c:idx val="2"/>
          <c:order val="2"/>
          <c:tx>
            <c:strRef>
              <c:f>Graphs!$D$17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Graphs!$D$18:$D$31</c:f>
              <c:numCache>
                <c:formatCode>0</c:formatCode>
                <c:ptCount val="14"/>
                <c:pt idx="1">
                  <c:v>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  <c:pt idx="5">
                  <c:v>23</c:v>
                </c:pt>
                <c:pt idx="6">
                  <c:v>40</c:v>
                </c:pt>
                <c:pt idx="7">
                  <c:v>50</c:v>
                </c:pt>
                <c:pt idx="8">
                  <c:v>12</c:v>
                </c:pt>
                <c:pt idx="9">
                  <c:v>22</c:v>
                </c:pt>
                <c:pt idx="10">
                  <c:v>18</c:v>
                </c:pt>
                <c:pt idx="11">
                  <c:v>28</c:v>
                </c:pt>
                <c:pt idx="12">
                  <c:v>68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B7-4D64-A6D2-FD224C2E0BB7}"/>
            </c:ext>
          </c:extLst>
        </c:ser>
        <c:ser>
          <c:idx val="3"/>
          <c:order val="3"/>
          <c:tx>
            <c:strRef>
              <c:f>Graphs!$E$17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Graphs!$E$18:$E$31</c:f>
              <c:numCache>
                <c:formatCode>0</c:formatCode>
                <c:ptCount val="14"/>
                <c:pt idx="0">
                  <c:v>12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11</c:v>
                </c:pt>
                <c:pt idx="7">
                  <c:v>37</c:v>
                </c:pt>
                <c:pt idx="8">
                  <c:v>11</c:v>
                </c:pt>
                <c:pt idx="9">
                  <c:v>32</c:v>
                </c:pt>
                <c:pt idx="10">
                  <c:v>28</c:v>
                </c:pt>
                <c:pt idx="11">
                  <c:v>17</c:v>
                </c:pt>
                <c:pt idx="12">
                  <c:v>22</c:v>
                </c:pt>
                <c:pt idx="1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B7-4D64-A6D2-FD224C2E0BB7}"/>
            </c:ext>
          </c:extLst>
        </c:ser>
        <c:ser>
          <c:idx val="4"/>
          <c:order val="4"/>
          <c:tx>
            <c:strRef>
              <c:f>Graphs!$F$17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Graphs!$F$18:$F$31</c:f>
              <c:numCache>
                <c:formatCode>0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EB7-4D64-A6D2-FD224C2E0BB7}"/>
            </c:ext>
          </c:extLst>
        </c:ser>
        <c:ser>
          <c:idx val="5"/>
          <c:order val="5"/>
          <c:tx>
            <c:strRef>
              <c:f>Graphs!$G$17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Graphs!$G$18:$G$31</c:f>
              <c:numCache>
                <c:formatCode>0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  <c:pt idx="7">
                  <c:v>5</c:v>
                </c:pt>
                <c:pt idx="8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11</c:v>
                </c:pt>
                <c:pt idx="13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EB7-4D64-A6D2-FD224C2E0BB7}"/>
            </c:ext>
          </c:extLst>
        </c:ser>
        <c:ser>
          <c:idx val="6"/>
          <c:order val="6"/>
          <c:tx>
            <c:strRef>
              <c:f>Graphs!$H$17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Graphs!$H$18:$H$31</c:f>
              <c:numCache>
                <c:formatCode>0</c:formatCode>
                <c:ptCount val="14"/>
                <c:pt idx="1">
                  <c:v>19</c:v>
                </c:pt>
                <c:pt idx="2">
                  <c:v>13</c:v>
                </c:pt>
                <c:pt idx="3">
                  <c:v>37</c:v>
                </c:pt>
                <c:pt idx="4">
                  <c:v>67</c:v>
                </c:pt>
                <c:pt idx="5">
                  <c:v>42</c:v>
                </c:pt>
                <c:pt idx="6">
                  <c:v>25</c:v>
                </c:pt>
                <c:pt idx="8">
                  <c:v>53</c:v>
                </c:pt>
                <c:pt idx="9">
                  <c:v>51</c:v>
                </c:pt>
                <c:pt idx="10">
                  <c:v>30</c:v>
                </c:pt>
                <c:pt idx="11">
                  <c:v>27</c:v>
                </c:pt>
                <c:pt idx="12">
                  <c:v>41</c:v>
                </c:pt>
                <c:pt idx="13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EB7-4D64-A6D2-FD224C2E0BB7}"/>
            </c:ext>
          </c:extLst>
        </c:ser>
        <c:ser>
          <c:idx val="7"/>
          <c:order val="7"/>
          <c:tx>
            <c:strRef>
              <c:f>Graphs!$I$17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Graphs!$A$18:$A$31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Graphs!$I$18:$I$31</c:f>
              <c:numCache>
                <c:formatCode>0</c:formatCode>
                <c:ptCount val="14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21-4476-A25D-97879140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67768"/>
        <c:axId val="474566456"/>
      </c:scatterChart>
      <c:valAx>
        <c:axId val="474567768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6456"/>
        <c:crosses val="autoZero"/>
        <c:crossBetween val="midCat"/>
      </c:valAx>
      <c:valAx>
        <c:axId val="474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7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Graphs!$B$85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Graphs!$B$86:$B$99</c:f>
              <c:numCache>
                <c:formatCode>0</c:formatCode>
                <c:ptCount val="14"/>
                <c:pt idx="1">
                  <c:v>14</c:v>
                </c:pt>
                <c:pt idx="2">
                  <c:v>46</c:v>
                </c:pt>
                <c:pt idx="3">
                  <c:v>13</c:v>
                </c:pt>
                <c:pt idx="4">
                  <c:v>20</c:v>
                </c:pt>
                <c:pt idx="5">
                  <c:v>19</c:v>
                </c:pt>
                <c:pt idx="6">
                  <c:v>22</c:v>
                </c:pt>
                <c:pt idx="7">
                  <c:v>38</c:v>
                </c:pt>
                <c:pt idx="8">
                  <c:v>24</c:v>
                </c:pt>
                <c:pt idx="9">
                  <c:v>22</c:v>
                </c:pt>
                <c:pt idx="10">
                  <c:v>20</c:v>
                </c:pt>
                <c:pt idx="11">
                  <c:v>31</c:v>
                </c:pt>
                <c:pt idx="12">
                  <c:v>37</c:v>
                </c:pt>
                <c:pt idx="13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62-4ED1-899B-D3C9C6820777}"/>
            </c:ext>
          </c:extLst>
        </c:ser>
        <c:ser>
          <c:idx val="1"/>
          <c:order val="1"/>
          <c:tx>
            <c:strRef>
              <c:f>Graphs!$C$85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Graphs!$C$86:$C$99</c:f>
              <c:numCache>
                <c:formatCode>0</c:formatCode>
                <c:ptCount val="14"/>
                <c:pt idx="1">
                  <c:v>11</c:v>
                </c:pt>
                <c:pt idx="2">
                  <c:v>24</c:v>
                </c:pt>
                <c:pt idx="3">
                  <c:v>21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31</c:v>
                </c:pt>
                <c:pt idx="8">
                  <c:v>35</c:v>
                </c:pt>
                <c:pt idx="9">
                  <c:v>32</c:v>
                </c:pt>
                <c:pt idx="10">
                  <c:v>30</c:v>
                </c:pt>
                <c:pt idx="11">
                  <c:v>19</c:v>
                </c:pt>
                <c:pt idx="12">
                  <c:v>37</c:v>
                </c:pt>
                <c:pt idx="13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62-4ED1-899B-D3C9C6820777}"/>
            </c:ext>
          </c:extLst>
        </c:ser>
        <c:ser>
          <c:idx val="2"/>
          <c:order val="2"/>
          <c:tx>
            <c:strRef>
              <c:f>Graphs!$D$85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Graphs!$D$86:$D$99</c:f>
              <c:numCache>
                <c:formatCode>0</c:formatCode>
                <c:ptCount val="14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22</c:v>
                </c:pt>
                <c:pt idx="7">
                  <c:v>45</c:v>
                </c:pt>
                <c:pt idx="8">
                  <c:v>16</c:v>
                </c:pt>
                <c:pt idx="9">
                  <c:v>18</c:v>
                </c:pt>
                <c:pt idx="10">
                  <c:v>16</c:v>
                </c:pt>
                <c:pt idx="11">
                  <c:v>20</c:v>
                </c:pt>
                <c:pt idx="12">
                  <c:v>35</c:v>
                </c:pt>
                <c:pt idx="1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62-4ED1-899B-D3C9C6820777}"/>
            </c:ext>
          </c:extLst>
        </c:ser>
        <c:ser>
          <c:idx val="3"/>
          <c:order val="3"/>
          <c:tx>
            <c:strRef>
              <c:f>Graphs!$E$85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Graphs!$E$86:$E$99</c:f>
              <c:numCache>
                <c:formatCode>0</c:formatCode>
                <c:ptCount val="14"/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37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22</c:v>
                </c:pt>
                <c:pt idx="13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62-4ED1-899B-D3C9C6820777}"/>
            </c:ext>
          </c:extLst>
        </c:ser>
        <c:ser>
          <c:idx val="4"/>
          <c:order val="4"/>
          <c:tx>
            <c:strRef>
              <c:f>Graphs!$F$85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Graphs!$F$86:$F$99</c:f>
              <c:numCache>
                <c:formatCode>0</c:formatCode>
                <c:ptCount val="14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2</c:v>
                </c:pt>
                <c:pt idx="12">
                  <c:v>5</c:v>
                </c:pt>
                <c:pt idx="13">
                  <c:v>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62-4ED1-899B-D3C9C6820777}"/>
            </c:ext>
          </c:extLst>
        </c:ser>
        <c:ser>
          <c:idx val="5"/>
          <c:order val="5"/>
          <c:tx>
            <c:strRef>
              <c:f>Graphs!$G$85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Graphs!$G$86:$G$99</c:f>
              <c:numCache>
                <c:formatCode>0</c:formatCode>
                <c:ptCount val="14"/>
                <c:pt idx="1">
                  <c:v>31</c:v>
                </c:pt>
                <c:pt idx="2">
                  <c:v>27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5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B62-4ED1-899B-D3C9C6820777}"/>
            </c:ext>
          </c:extLst>
        </c:ser>
        <c:ser>
          <c:idx val="6"/>
          <c:order val="6"/>
          <c:tx>
            <c:strRef>
              <c:f>Graphs!$H$85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Graphs!$A$86:$A$99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Graphs!$H$86:$H$99</c:f>
              <c:numCache>
                <c:formatCode>0</c:formatCode>
                <c:ptCount val="14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46-4019-8E30-0E05F269C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Wells - Chloride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Graphs!$B$34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Graphs!$B$35:$B$49</c:f>
              <c:numCache>
                <c:formatCode>0</c:formatCode>
                <c:ptCount val="15"/>
                <c:pt idx="0">
                  <c:v>100</c:v>
                </c:pt>
                <c:pt idx="1">
                  <c:v>67</c:v>
                </c:pt>
                <c:pt idx="2">
                  <c:v>77</c:v>
                </c:pt>
                <c:pt idx="3">
                  <c:v>73</c:v>
                </c:pt>
                <c:pt idx="4">
                  <c:v>86</c:v>
                </c:pt>
                <c:pt idx="5">
                  <c:v>77</c:v>
                </c:pt>
                <c:pt idx="6">
                  <c:v>83</c:v>
                </c:pt>
                <c:pt idx="7">
                  <c:v>64</c:v>
                </c:pt>
                <c:pt idx="8">
                  <c:v>61</c:v>
                </c:pt>
                <c:pt idx="9">
                  <c:v>63</c:v>
                </c:pt>
                <c:pt idx="10">
                  <c:v>51</c:v>
                </c:pt>
                <c:pt idx="11">
                  <c:v>42</c:v>
                </c:pt>
                <c:pt idx="12">
                  <c:v>49</c:v>
                </c:pt>
                <c:pt idx="13">
                  <c:v>120</c:v>
                </c:pt>
                <c:pt idx="14">
                  <c:v>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A4-492E-8F8A-BDE75388A178}"/>
            </c:ext>
          </c:extLst>
        </c:ser>
        <c:ser>
          <c:idx val="1"/>
          <c:order val="1"/>
          <c:tx>
            <c:strRef>
              <c:f>Graphs!$C$34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Graphs!$C$35:$C$49</c:f>
              <c:numCache>
                <c:formatCode>0</c:formatCode>
                <c:ptCount val="15"/>
                <c:pt idx="0">
                  <c:v>100</c:v>
                </c:pt>
                <c:pt idx="1">
                  <c:v>62</c:v>
                </c:pt>
                <c:pt idx="2">
                  <c:v>75</c:v>
                </c:pt>
                <c:pt idx="3">
                  <c:v>72</c:v>
                </c:pt>
                <c:pt idx="4">
                  <c:v>87</c:v>
                </c:pt>
                <c:pt idx="5">
                  <c:v>74</c:v>
                </c:pt>
                <c:pt idx="6">
                  <c:v>88</c:v>
                </c:pt>
                <c:pt idx="7">
                  <c:v>64</c:v>
                </c:pt>
                <c:pt idx="8">
                  <c:v>59</c:v>
                </c:pt>
                <c:pt idx="9">
                  <c:v>52</c:v>
                </c:pt>
                <c:pt idx="10">
                  <c:v>56</c:v>
                </c:pt>
                <c:pt idx="11">
                  <c:v>37</c:v>
                </c:pt>
                <c:pt idx="12">
                  <c:v>36</c:v>
                </c:pt>
                <c:pt idx="13">
                  <c:v>91</c:v>
                </c:pt>
                <c:pt idx="14">
                  <c:v>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A4-492E-8F8A-BDE75388A178}"/>
            </c:ext>
          </c:extLst>
        </c:ser>
        <c:ser>
          <c:idx val="2"/>
          <c:order val="2"/>
          <c:tx>
            <c:strRef>
              <c:f>Graphs!$D$34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Graphs!$D$35:$D$49</c:f>
              <c:numCache>
                <c:formatCode>0</c:formatCode>
                <c:ptCount val="15"/>
                <c:pt idx="0">
                  <c:v>91</c:v>
                </c:pt>
                <c:pt idx="1">
                  <c:v>58</c:v>
                </c:pt>
                <c:pt idx="2">
                  <c:v>71</c:v>
                </c:pt>
                <c:pt idx="3">
                  <c:v>69</c:v>
                </c:pt>
                <c:pt idx="4">
                  <c:v>74</c:v>
                </c:pt>
                <c:pt idx="5">
                  <c:v>73</c:v>
                </c:pt>
                <c:pt idx="6">
                  <c:v>80</c:v>
                </c:pt>
                <c:pt idx="7">
                  <c:v>61</c:v>
                </c:pt>
                <c:pt idx="9">
                  <c:v>62</c:v>
                </c:pt>
                <c:pt idx="10">
                  <c:v>66</c:v>
                </c:pt>
                <c:pt idx="11">
                  <c:v>48</c:v>
                </c:pt>
                <c:pt idx="12">
                  <c:v>48</c:v>
                </c:pt>
                <c:pt idx="13">
                  <c:v>160</c:v>
                </c:pt>
                <c:pt idx="14">
                  <c:v>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A4-492E-8F8A-BDE75388A178}"/>
            </c:ext>
          </c:extLst>
        </c:ser>
        <c:ser>
          <c:idx val="3"/>
          <c:order val="3"/>
          <c:tx>
            <c:strRef>
              <c:f>Graphs!$E$34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Graphs!$E$35:$E$49</c:f>
              <c:numCache>
                <c:formatCode>0</c:formatCode>
                <c:ptCount val="15"/>
                <c:pt idx="0">
                  <c:v>96</c:v>
                </c:pt>
                <c:pt idx="1">
                  <c:v>62</c:v>
                </c:pt>
                <c:pt idx="2">
                  <c:v>73</c:v>
                </c:pt>
                <c:pt idx="3">
                  <c:v>72</c:v>
                </c:pt>
                <c:pt idx="4">
                  <c:v>72</c:v>
                </c:pt>
                <c:pt idx="5">
                  <c:v>73</c:v>
                </c:pt>
                <c:pt idx="6">
                  <c:v>83</c:v>
                </c:pt>
                <c:pt idx="7">
                  <c:v>63</c:v>
                </c:pt>
                <c:pt idx="8">
                  <c:v>59</c:v>
                </c:pt>
                <c:pt idx="9">
                  <c:v>61</c:v>
                </c:pt>
                <c:pt idx="10">
                  <c:v>55</c:v>
                </c:pt>
                <c:pt idx="11">
                  <c:v>47</c:v>
                </c:pt>
                <c:pt idx="12">
                  <c:v>53</c:v>
                </c:pt>
                <c:pt idx="13">
                  <c:v>140</c:v>
                </c:pt>
                <c:pt idx="14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A4-492E-8F8A-BDE75388A178}"/>
            </c:ext>
          </c:extLst>
        </c:ser>
        <c:ser>
          <c:idx val="4"/>
          <c:order val="4"/>
          <c:tx>
            <c:strRef>
              <c:f>Graphs!$F$34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Graphs!$F$35:$F$49</c:f>
              <c:numCache>
                <c:formatCode>0</c:formatCode>
                <c:ptCount val="15"/>
                <c:pt idx="0">
                  <c:v>89</c:v>
                </c:pt>
                <c:pt idx="1">
                  <c:v>52</c:v>
                </c:pt>
                <c:pt idx="2">
                  <c:v>43</c:v>
                </c:pt>
                <c:pt idx="3">
                  <c:v>64</c:v>
                </c:pt>
                <c:pt idx="4">
                  <c:v>63</c:v>
                </c:pt>
                <c:pt idx="5">
                  <c:v>65</c:v>
                </c:pt>
                <c:pt idx="6">
                  <c:v>76</c:v>
                </c:pt>
                <c:pt idx="10">
                  <c:v>62</c:v>
                </c:pt>
                <c:pt idx="12">
                  <c:v>43</c:v>
                </c:pt>
                <c:pt idx="13">
                  <c:v>140</c:v>
                </c:pt>
                <c:pt idx="14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5A4-492E-8F8A-BDE75388A178}"/>
            </c:ext>
          </c:extLst>
        </c:ser>
        <c:ser>
          <c:idx val="5"/>
          <c:order val="5"/>
          <c:tx>
            <c:strRef>
              <c:f>Graphs!$G$34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Graphs!$G$35:$G$49</c:f>
              <c:numCache>
                <c:formatCode>0</c:formatCode>
                <c:ptCount val="15"/>
                <c:pt idx="0">
                  <c:v>98</c:v>
                </c:pt>
                <c:pt idx="1">
                  <c:v>54</c:v>
                </c:pt>
                <c:pt idx="2">
                  <c:v>52</c:v>
                </c:pt>
                <c:pt idx="3">
                  <c:v>68</c:v>
                </c:pt>
                <c:pt idx="4">
                  <c:v>68</c:v>
                </c:pt>
                <c:pt idx="5">
                  <c:v>67</c:v>
                </c:pt>
                <c:pt idx="6">
                  <c:v>80</c:v>
                </c:pt>
                <c:pt idx="7">
                  <c:v>74</c:v>
                </c:pt>
                <c:pt idx="8">
                  <c:v>59</c:v>
                </c:pt>
                <c:pt idx="9">
                  <c:v>55</c:v>
                </c:pt>
                <c:pt idx="10">
                  <c:v>62</c:v>
                </c:pt>
                <c:pt idx="11">
                  <c:v>34</c:v>
                </c:pt>
                <c:pt idx="12">
                  <c:v>50</c:v>
                </c:pt>
                <c:pt idx="13">
                  <c:v>130</c:v>
                </c:pt>
                <c:pt idx="14">
                  <c:v>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5A4-492E-8F8A-BDE75388A178}"/>
            </c:ext>
          </c:extLst>
        </c:ser>
        <c:ser>
          <c:idx val="6"/>
          <c:order val="6"/>
          <c:tx>
            <c:strRef>
              <c:f>Graphs!$H$34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Graphs!$A$35:$A$49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Graphs!$H$35:$H$49</c:f>
              <c:numCache>
                <c:formatCode>0</c:formatCode>
                <c:ptCount val="15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75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59</c:v>
                </c:pt>
                <c:pt idx="8">
                  <c:v>62</c:v>
                </c:pt>
                <c:pt idx="9">
                  <c:v>63</c:v>
                </c:pt>
                <c:pt idx="10">
                  <c:v>57</c:v>
                </c:pt>
                <c:pt idx="11">
                  <c:v>51</c:v>
                </c:pt>
                <c:pt idx="12">
                  <c:v>70</c:v>
                </c:pt>
                <c:pt idx="13">
                  <c:v>120</c:v>
                </c:pt>
                <c:pt idx="14">
                  <c:v>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EC-4371-A527-BBBBBFFB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486288"/>
        <c:axId val="404489896"/>
      </c:scatterChart>
      <c:valAx>
        <c:axId val="404486288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9896"/>
        <c:crosses val="autoZero"/>
        <c:crossBetween val="midCat"/>
      </c:valAx>
      <c:valAx>
        <c:axId val="40448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 Wells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Graphs!$B$51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Graphs!$B$52:$B$66</c:f>
              <c:numCache>
                <c:formatCode>0</c:formatCode>
                <c:ptCount val="15"/>
                <c:pt idx="0">
                  <c:v>57</c:v>
                </c:pt>
                <c:pt idx="1">
                  <c:v>47</c:v>
                </c:pt>
                <c:pt idx="2">
                  <c:v>46</c:v>
                </c:pt>
                <c:pt idx="3">
                  <c:v>22</c:v>
                </c:pt>
                <c:pt idx="4">
                  <c:v>8</c:v>
                </c:pt>
                <c:pt idx="5">
                  <c:v>36</c:v>
                </c:pt>
                <c:pt idx="6">
                  <c:v>28</c:v>
                </c:pt>
                <c:pt idx="7">
                  <c:v>15</c:v>
                </c:pt>
                <c:pt idx="8">
                  <c:v>22</c:v>
                </c:pt>
                <c:pt idx="9">
                  <c:v>19</c:v>
                </c:pt>
                <c:pt idx="10">
                  <c:v>35</c:v>
                </c:pt>
                <c:pt idx="11">
                  <c:v>31</c:v>
                </c:pt>
                <c:pt idx="12">
                  <c:v>26</c:v>
                </c:pt>
                <c:pt idx="13">
                  <c:v>33</c:v>
                </c:pt>
                <c:pt idx="14">
                  <c:v>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40-4774-94A9-A293ADB9F7EF}"/>
            </c:ext>
          </c:extLst>
        </c:ser>
        <c:ser>
          <c:idx val="1"/>
          <c:order val="1"/>
          <c:tx>
            <c:strRef>
              <c:f>Graphs!$C$51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Graphs!$C$52:$C$66</c:f>
              <c:numCache>
                <c:formatCode>0</c:formatCode>
                <c:ptCount val="15"/>
                <c:pt idx="0">
                  <c:v>61</c:v>
                </c:pt>
                <c:pt idx="1">
                  <c:v>43</c:v>
                </c:pt>
                <c:pt idx="2">
                  <c:v>45</c:v>
                </c:pt>
                <c:pt idx="3">
                  <c:v>34</c:v>
                </c:pt>
                <c:pt idx="4">
                  <c:v>27</c:v>
                </c:pt>
                <c:pt idx="5">
                  <c:v>32</c:v>
                </c:pt>
                <c:pt idx="6">
                  <c:v>29</c:v>
                </c:pt>
                <c:pt idx="7">
                  <c:v>20</c:v>
                </c:pt>
                <c:pt idx="8">
                  <c:v>33</c:v>
                </c:pt>
                <c:pt idx="9">
                  <c:v>26</c:v>
                </c:pt>
                <c:pt idx="10">
                  <c:v>27</c:v>
                </c:pt>
                <c:pt idx="11">
                  <c:v>25</c:v>
                </c:pt>
                <c:pt idx="12">
                  <c:v>31</c:v>
                </c:pt>
                <c:pt idx="13">
                  <c:v>25</c:v>
                </c:pt>
                <c:pt idx="14">
                  <c:v>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40-4774-94A9-A293ADB9F7EF}"/>
            </c:ext>
          </c:extLst>
        </c:ser>
        <c:ser>
          <c:idx val="2"/>
          <c:order val="2"/>
          <c:tx>
            <c:strRef>
              <c:f>Graphs!$D$51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Graphs!$D$52:$D$66</c:f>
              <c:numCache>
                <c:formatCode>0</c:formatCode>
                <c:ptCount val="15"/>
                <c:pt idx="0">
                  <c:v>50</c:v>
                </c:pt>
                <c:pt idx="1">
                  <c:v>31</c:v>
                </c:pt>
                <c:pt idx="2">
                  <c:v>23</c:v>
                </c:pt>
                <c:pt idx="3">
                  <c:v>16</c:v>
                </c:pt>
                <c:pt idx="4">
                  <c:v>9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9">
                  <c:v>12</c:v>
                </c:pt>
                <c:pt idx="10">
                  <c:v>17</c:v>
                </c:pt>
                <c:pt idx="11">
                  <c:v>22</c:v>
                </c:pt>
                <c:pt idx="12">
                  <c:v>23</c:v>
                </c:pt>
                <c:pt idx="13">
                  <c:v>17</c:v>
                </c:pt>
                <c:pt idx="14">
                  <c:v>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440-4774-94A9-A293ADB9F7EF}"/>
            </c:ext>
          </c:extLst>
        </c:ser>
        <c:ser>
          <c:idx val="3"/>
          <c:order val="3"/>
          <c:tx>
            <c:strRef>
              <c:f>Graphs!$E$51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Graphs!$E$52:$E$66</c:f>
              <c:numCache>
                <c:formatCode>0</c:formatCode>
                <c:ptCount val="15"/>
                <c:pt idx="0">
                  <c:v>64</c:v>
                </c:pt>
                <c:pt idx="1">
                  <c:v>28</c:v>
                </c:pt>
                <c:pt idx="2">
                  <c:v>21</c:v>
                </c:pt>
                <c:pt idx="3">
                  <c:v>17</c:v>
                </c:pt>
                <c:pt idx="4">
                  <c:v>9</c:v>
                </c:pt>
                <c:pt idx="5">
                  <c:v>24</c:v>
                </c:pt>
                <c:pt idx="6">
                  <c:v>28</c:v>
                </c:pt>
                <c:pt idx="7">
                  <c:v>20</c:v>
                </c:pt>
                <c:pt idx="8">
                  <c:v>25</c:v>
                </c:pt>
                <c:pt idx="9">
                  <c:v>16</c:v>
                </c:pt>
                <c:pt idx="10">
                  <c:v>30</c:v>
                </c:pt>
                <c:pt idx="11">
                  <c:v>31</c:v>
                </c:pt>
                <c:pt idx="12">
                  <c:v>34</c:v>
                </c:pt>
                <c:pt idx="13">
                  <c:v>38</c:v>
                </c:pt>
                <c:pt idx="14">
                  <c:v>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440-4774-94A9-A293ADB9F7EF}"/>
            </c:ext>
          </c:extLst>
        </c:ser>
        <c:ser>
          <c:idx val="4"/>
          <c:order val="4"/>
          <c:tx>
            <c:strRef>
              <c:f>Graphs!$F$51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Graphs!$F$52:$F$66</c:f>
              <c:numCache>
                <c:formatCode>0</c:formatCode>
                <c:ptCount val="15"/>
                <c:pt idx="0">
                  <c:v>40</c:v>
                </c:pt>
                <c:pt idx="1">
                  <c:v>24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10">
                  <c:v>5</c:v>
                </c:pt>
                <c:pt idx="12">
                  <c:v>15</c:v>
                </c:pt>
                <c:pt idx="13">
                  <c:v>19</c:v>
                </c:pt>
                <c:pt idx="14">
                  <c:v>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440-4774-94A9-A293ADB9F7EF}"/>
            </c:ext>
          </c:extLst>
        </c:ser>
        <c:ser>
          <c:idx val="5"/>
          <c:order val="5"/>
          <c:tx>
            <c:strRef>
              <c:f>Graphs!$G$51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Graphs!$G$52:$G$66</c:f>
              <c:numCache>
                <c:formatCode>0</c:formatCode>
                <c:ptCount val="15"/>
                <c:pt idx="0">
                  <c:v>38</c:v>
                </c:pt>
                <c:pt idx="1">
                  <c:v>28</c:v>
                </c:pt>
                <c:pt idx="2">
                  <c:v>21</c:v>
                </c:pt>
                <c:pt idx="3">
                  <c:v>11</c:v>
                </c:pt>
                <c:pt idx="4">
                  <c:v>10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38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17</c:v>
                </c:pt>
                <c:pt idx="13">
                  <c:v>19</c:v>
                </c:pt>
                <c:pt idx="14">
                  <c:v>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440-4774-94A9-A293ADB9F7EF}"/>
            </c:ext>
          </c:extLst>
        </c:ser>
        <c:ser>
          <c:idx val="6"/>
          <c:order val="6"/>
          <c:tx>
            <c:strRef>
              <c:f>Graphs!$H$51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Graphs!$A$52:$A$66</c:f>
              <c:numCache>
                <c:formatCode>m/d/yyyy</c:formatCode>
                <c:ptCount val="15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</c:numCache>
            </c:numRef>
          </c:xVal>
          <c:yVal>
            <c:numRef>
              <c:f>Graphs!$H$52:$H$66</c:f>
              <c:numCache>
                <c:formatCode>0</c:formatCode>
                <c:ptCount val="15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65</c:v>
                </c:pt>
                <c:pt idx="4">
                  <c:v>61</c:v>
                </c:pt>
                <c:pt idx="5">
                  <c:v>40</c:v>
                </c:pt>
                <c:pt idx="6">
                  <c:v>79</c:v>
                </c:pt>
                <c:pt idx="7">
                  <c:v>53</c:v>
                </c:pt>
                <c:pt idx="8">
                  <c:v>81</c:v>
                </c:pt>
                <c:pt idx="9">
                  <c:v>66</c:v>
                </c:pt>
                <c:pt idx="10">
                  <c:v>61</c:v>
                </c:pt>
                <c:pt idx="11">
                  <c:v>46</c:v>
                </c:pt>
                <c:pt idx="12">
                  <c:v>59</c:v>
                </c:pt>
                <c:pt idx="13">
                  <c:v>71</c:v>
                </c:pt>
                <c:pt idx="14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15-46E6-9A81-045F6702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616392"/>
        <c:axId val="542616720"/>
      </c:scatterChart>
      <c:valAx>
        <c:axId val="542616392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720"/>
        <c:crosses val="autoZero"/>
        <c:crossBetween val="midCat"/>
      </c:valAx>
      <c:valAx>
        <c:axId val="54261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Phosphorous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Graphs!$B$104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Graphs!$B$105:$B$118</c:f>
              <c:numCache>
                <c:formatCode>0.0</c:formatCode>
                <c:ptCount val="14"/>
                <c:pt idx="0">
                  <c:v>2.8</c:v>
                </c:pt>
                <c:pt idx="2">
                  <c:v>4.7</c:v>
                </c:pt>
                <c:pt idx="3">
                  <c:v>3.2</c:v>
                </c:pt>
                <c:pt idx="4">
                  <c:v>3.4</c:v>
                </c:pt>
                <c:pt idx="5">
                  <c:v>1.3</c:v>
                </c:pt>
                <c:pt idx="6">
                  <c:v>0.2</c:v>
                </c:pt>
                <c:pt idx="7">
                  <c:v>4.0999999999999996</c:v>
                </c:pt>
                <c:pt idx="8" formatCode="0.00">
                  <c:v>0.03</c:v>
                </c:pt>
                <c:pt idx="9" formatCode="0.00">
                  <c:v>1.8</c:v>
                </c:pt>
                <c:pt idx="10" formatCode="0.00">
                  <c:v>0.8</c:v>
                </c:pt>
                <c:pt idx="11" formatCode="0.00">
                  <c:v>0.1</c:v>
                </c:pt>
                <c:pt idx="12" formatCode="0.00">
                  <c:v>0.3</c:v>
                </c:pt>
                <c:pt idx="13" formatCode="0.00">
                  <c:v>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C8-4BA7-BB05-8F74709D303D}"/>
            </c:ext>
          </c:extLst>
        </c:ser>
        <c:ser>
          <c:idx val="1"/>
          <c:order val="1"/>
          <c:tx>
            <c:strRef>
              <c:f>Graphs!$C$104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Graphs!$C$105:$C$118</c:f>
              <c:numCache>
                <c:formatCode>0.00</c:formatCode>
                <c:ptCount val="14"/>
                <c:pt idx="1">
                  <c:v>0.14000000000000001</c:v>
                </c:pt>
                <c:pt idx="2">
                  <c:v>0.11</c:v>
                </c:pt>
                <c:pt idx="3">
                  <c:v>0.13</c:v>
                </c:pt>
                <c:pt idx="4">
                  <c:v>8.5999999999999993E-2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0.01</c:v>
                </c:pt>
                <c:pt idx="13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3C8-4BA7-BB05-8F74709D303D}"/>
            </c:ext>
          </c:extLst>
        </c:ser>
        <c:ser>
          <c:idx val="2"/>
          <c:order val="2"/>
          <c:tx>
            <c:strRef>
              <c:f>Graphs!$D$104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Graphs!$D$105:$D$118</c:f>
              <c:numCache>
                <c:formatCode>0.00</c:formatCode>
                <c:ptCount val="14"/>
                <c:pt idx="1">
                  <c:v>0.1</c:v>
                </c:pt>
                <c:pt idx="2">
                  <c:v>0.1</c:v>
                </c:pt>
                <c:pt idx="3" formatCode="General">
                  <c:v>0.12</c:v>
                </c:pt>
                <c:pt idx="4" formatCode="General">
                  <c:v>0.13</c:v>
                </c:pt>
                <c:pt idx="5" formatCode="General">
                  <c:v>7.2999999999999995E-2</c:v>
                </c:pt>
                <c:pt idx="6" formatCode="General">
                  <c:v>7.9000000000000001E-2</c:v>
                </c:pt>
                <c:pt idx="7" formatCode="General">
                  <c:v>7.0999999999999994E-2</c:v>
                </c:pt>
                <c:pt idx="8" formatCode="General">
                  <c:v>7.1999999999999995E-2</c:v>
                </c:pt>
                <c:pt idx="9" formatCode="General">
                  <c:v>5.8000000000000003E-2</c:v>
                </c:pt>
                <c:pt idx="10" formatCode="General">
                  <c:v>0.11</c:v>
                </c:pt>
                <c:pt idx="11" formatCode="General">
                  <c:v>6.3E-2</c:v>
                </c:pt>
                <c:pt idx="12" formatCode="General">
                  <c:v>6.2E-2</c:v>
                </c:pt>
                <c:pt idx="13" formatCode="General">
                  <c:v>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3C8-4BA7-BB05-8F74709D303D}"/>
            </c:ext>
          </c:extLst>
        </c:ser>
        <c:ser>
          <c:idx val="3"/>
          <c:order val="3"/>
          <c:tx>
            <c:strRef>
              <c:f>Graphs!$E$104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Graphs!$E$105:$E$118</c:f>
              <c:numCache>
                <c:formatCode>0.00</c:formatCode>
                <c:ptCount val="14"/>
                <c:pt idx="0">
                  <c:v>0.14000000000000001</c:v>
                </c:pt>
                <c:pt idx="1">
                  <c:v>9.9000000000000005E-2</c:v>
                </c:pt>
                <c:pt idx="2">
                  <c:v>9.6000000000000002E-2</c:v>
                </c:pt>
                <c:pt idx="3">
                  <c:v>0.13</c:v>
                </c:pt>
                <c:pt idx="4">
                  <c:v>0.16</c:v>
                </c:pt>
                <c:pt idx="5">
                  <c:v>0.12</c:v>
                </c:pt>
                <c:pt idx="6">
                  <c:v>0.13</c:v>
                </c:pt>
                <c:pt idx="7">
                  <c:v>0.5</c:v>
                </c:pt>
                <c:pt idx="8">
                  <c:v>1.2</c:v>
                </c:pt>
                <c:pt idx="9">
                  <c:v>1.3</c:v>
                </c:pt>
                <c:pt idx="10">
                  <c:v>0.83</c:v>
                </c:pt>
                <c:pt idx="11">
                  <c:v>0.34</c:v>
                </c:pt>
                <c:pt idx="12">
                  <c:v>0.1</c:v>
                </c:pt>
                <c:pt idx="13">
                  <c:v>0.28000000000000003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3C8-4BA7-BB05-8F74709D303D}"/>
            </c:ext>
          </c:extLst>
        </c:ser>
        <c:ser>
          <c:idx val="4"/>
          <c:order val="4"/>
          <c:tx>
            <c:strRef>
              <c:f>Graphs!$F$104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Graphs!$F$105:$F$118</c:f>
              <c:numCache>
                <c:formatCode>0.00</c:formatCode>
                <c:ptCount val="14"/>
                <c:pt idx="0">
                  <c:v>0.23</c:v>
                </c:pt>
                <c:pt idx="1">
                  <c:v>0.12</c:v>
                </c:pt>
                <c:pt idx="2">
                  <c:v>5.6000000000000001E-2</c:v>
                </c:pt>
                <c:pt idx="3">
                  <c:v>2.5999999999999999E-2</c:v>
                </c:pt>
                <c:pt idx="4">
                  <c:v>1.4999999999999999E-2</c:v>
                </c:pt>
                <c:pt idx="5">
                  <c:v>0.01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3C8-4BA7-BB05-8F74709D303D}"/>
            </c:ext>
          </c:extLst>
        </c:ser>
        <c:ser>
          <c:idx val="5"/>
          <c:order val="5"/>
          <c:tx>
            <c:strRef>
              <c:f>Graphs!$G$104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Graphs!$G$105:$G$118</c:f>
              <c:numCache>
                <c:formatCode>0.00</c:formatCode>
                <c:ptCount val="14"/>
                <c:pt idx="0">
                  <c:v>0.31</c:v>
                </c:pt>
                <c:pt idx="1">
                  <c:v>0.12</c:v>
                </c:pt>
                <c:pt idx="2">
                  <c:v>6.0999999999999999E-2</c:v>
                </c:pt>
                <c:pt idx="3">
                  <c:v>0.03</c:v>
                </c:pt>
                <c:pt idx="4">
                  <c:v>2.5000000000000001E-2</c:v>
                </c:pt>
                <c:pt idx="5">
                  <c:v>2.9000000000000001E-2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3C8-4BA7-BB05-8F74709D303D}"/>
            </c:ext>
          </c:extLst>
        </c:ser>
        <c:ser>
          <c:idx val="6"/>
          <c:order val="6"/>
          <c:tx>
            <c:strRef>
              <c:f>Graphs!$H$104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Graphs!$H$105:$H$118</c:f>
              <c:numCache>
                <c:formatCode>0.00</c:formatCode>
                <c:ptCount val="14"/>
                <c:pt idx="1">
                  <c:v>0.51</c:v>
                </c:pt>
                <c:pt idx="2">
                  <c:v>0.83</c:v>
                </c:pt>
                <c:pt idx="3" formatCode="0.0">
                  <c:v>1.5</c:v>
                </c:pt>
                <c:pt idx="4" formatCode="0.0">
                  <c:v>4</c:v>
                </c:pt>
                <c:pt idx="5" formatCode="0.0">
                  <c:v>1.4</c:v>
                </c:pt>
                <c:pt idx="6" formatCode="0.0">
                  <c:v>3.5</c:v>
                </c:pt>
                <c:pt idx="8" formatCode="0.0">
                  <c:v>3.1</c:v>
                </c:pt>
                <c:pt idx="9" formatCode="0.0">
                  <c:v>3.2</c:v>
                </c:pt>
                <c:pt idx="10" formatCode="0.0">
                  <c:v>3.3</c:v>
                </c:pt>
                <c:pt idx="11" formatCode="0.0">
                  <c:v>2.6</c:v>
                </c:pt>
                <c:pt idx="12" formatCode="0.0">
                  <c:v>0.2</c:v>
                </c:pt>
                <c:pt idx="13" formatCode="0.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3C8-4BA7-BB05-8F74709D303D}"/>
            </c:ext>
          </c:extLst>
        </c:ser>
        <c:ser>
          <c:idx val="7"/>
          <c:order val="7"/>
          <c:tx>
            <c:strRef>
              <c:f>Graphs!$I$104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Graphs!$A$105:$A$118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Graphs!$I$105:$I$118</c:f>
              <c:numCache>
                <c:formatCode>0.0</c:formatCode>
                <c:ptCount val="14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3C8-4BA7-BB05-8F74709D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931792"/>
        <c:axId val="586931136"/>
      </c:scatterChart>
      <c:valAx>
        <c:axId val="586931792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136"/>
        <c:crosses val="autoZero"/>
        <c:crossBetween val="midCat"/>
      </c:valAx>
      <c:valAx>
        <c:axId val="58693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79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 Wells - Total Phosphorous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Graphs!$B$121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Graphs!$B$122:$B$135</c:f>
              <c:numCache>
                <c:formatCode>0.0</c:formatCode>
                <c:ptCount val="14"/>
                <c:pt idx="0">
                  <c:v>3.6</c:v>
                </c:pt>
                <c:pt idx="1">
                  <c:v>6.7</c:v>
                </c:pt>
                <c:pt idx="2">
                  <c:v>3.1</c:v>
                </c:pt>
                <c:pt idx="3">
                  <c:v>2.8</c:v>
                </c:pt>
                <c:pt idx="4">
                  <c:v>5.6</c:v>
                </c:pt>
                <c:pt idx="5">
                  <c:v>4</c:v>
                </c:pt>
                <c:pt idx="6">
                  <c:v>4.8</c:v>
                </c:pt>
                <c:pt idx="7">
                  <c:v>4</c:v>
                </c:pt>
                <c:pt idx="8">
                  <c:v>1.8</c:v>
                </c:pt>
                <c:pt idx="9">
                  <c:v>3.2</c:v>
                </c:pt>
                <c:pt idx="10">
                  <c:v>1.3</c:v>
                </c:pt>
                <c:pt idx="11">
                  <c:v>2.5</c:v>
                </c:pt>
                <c:pt idx="12">
                  <c:v>1.9</c:v>
                </c:pt>
                <c:pt idx="13">
                  <c:v>3.2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42-416B-BB02-EB59B7F90E03}"/>
            </c:ext>
          </c:extLst>
        </c:ser>
        <c:ser>
          <c:idx val="1"/>
          <c:order val="1"/>
          <c:tx>
            <c:strRef>
              <c:f>Graphs!$C$121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Graphs!$C$122:$C$135</c:f>
              <c:numCache>
                <c:formatCode>0.0</c:formatCode>
                <c:ptCount val="14"/>
                <c:pt idx="0">
                  <c:v>2.5</c:v>
                </c:pt>
                <c:pt idx="1">
                  <c:v>4.5</c:v>
                </c:pt>
                <c:pt idx="2">
                  <c:v>2.6</c:v>
                </c:pt>
                <c:pt idx="3">
                  <c:v>3.3</c:v>
                </c:pt>
                <c:pt idx="4">
                  <c:v>4.8</c:v>
                </c:pt>
                <c:pt idx="5">
                  <c:v>4.2</c:v>
                </c:pt>
                <c:pt idx="6">
                  <c:v>4.7</c:v>
                </c:pt>
                <c:pt idx="7">
                  <c:v>3.1</c:v>
                </c:pt>
                <c:pt idx="8">
                  <c:v>1</c:v>
                </c:pt>
                <c:pt idx="9">
                  <c:v>0.7</c:v>
                </c:pt>
                <c:pt idx="10">
                  <c:v>1.7</c:v>
                </c:pt>
                <c:pt idx="11">
                  <c:v>1.5</c:v>
                </c:pt>
                <c:pt idx="12">
                  <c:v>1</c:v>
                </c:pt>
                <c:pt idx="13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42-416B-BB02-EB59B7F90E03}"/>
            </c:ext>
          </c:extLst>
        </c:ser>
        <c:ser>
          <c:idx val="2"/>
          <c:order val="2"/>
          <c:tx>
            <c:strRef>
              <c:f>Graphs!$D$121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Graphs!$D$122:$D$135</c:f>
              <c:numCache>
                <c:formatCode>0.0</c:formatCode>
                <c:ptCount val="14"/>
                <c:pt idx="0">
                  <c:v>8.4</c:v>
                </c:pt>
                <c:pt idx="1">
                  <c:v>2</c:v>
                </c:pt>
                <c:pt idx="2">
                  <c:v>1.6</c:v>
                </c:pt>
                <c:pt idx="3">
                  <c:v>2.1</c:v>
                </c:pt>
                <c:pt idx="4">
                  <c:v>1.4</c:v>
                </c:pt>
                <c:pt idx="5">
                  <c:v>2.5</c:v>
                </c:pt>
                <c:pt idx="6">
                  <c:v>1.9</c:v>
                </c:pt>
                <c:pt idx="8">
                  <c:v>0.7</c:v>
                </c:pt>
                <c:pt idx="9">
                  <c:v>1.5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42-416B-BB02-EB59B7F90E03}"/>
            </c:ext>
          </c:extLst>
        </c:ser>
        <c:ser>
          <c:idx val="3"/>
          <c:order val="3"/>
          <c:tx>
            <c:strRef>
              <c:f>Graphs!$E$121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Graphs!$E$122:$E$135</c:f>
              <c:numCache>
                <c:formatCode>0.0</c:formatCode>
                <c:ptCount val="14"/>
                <c:pt idx="0">
                  <c:v>9.1</c:v>
                </c:pt>
                <c:pt idx="1">
                  <c:v>2.2000000000000002</c:v>
                </c:pt>
                <c:pt idx="2">
                  <c:v>0.81</c:v>
                </c:pt>
                <c:pt idx="3">
                  <c:v>1.7</c:v>
                </c:pt>
                <c:pt idx="4">
                  <c:v>1.6</c:v>
                </c:pt>
                <c:pt idx="5">
                  <c:v>1.1000000000000001</c:v>
                </c:pt>
                <c:pt idx="6">
                  <c:v>1.3</c:v>
                </c:pt>
                <c:pt idx="7">
                  <c:v>1.5</c:v>
                </c:pt>
                <c:pt idx="8">
                  <c:v>1.5</c:v>
                </c:pt>
                <c:pt idx="9">
                  <c:v>1.8</c:v>
                </c:pt>
                <c:pt idx="10">
                  <c:v>1.5</c:v>
                </c:pt>
                <c:pt idx="11">
                  <c:v>1.5</c:v>
                </c:pt>
                <c:pt idx="12">
                  <c:v>3.9</c:v>
                </c:pt>
                <c:pt idx="13">
                  <c:v>4.7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442-416B-BB02-EB59B7F90E03}"/>
            </c:ext>
          </c:extLst>
        </c:ser>
        <c:ser>
          <c:idx val="4"/>
          <c:order val="4"/>
          <c:tx>
            <c:strRef>
              <c:f>Graphs!$F$121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Graphs!$F$122:$F$135</c:f>
              <c:numCache>
                <c:formatCode>0.0</c:formatCode>
                <c:ptCount val="14"/>
                <c:pt idx="0" formatCode="0">
                  <c:v>10</c:v>
                </c:pt>
                <c:pt idx="1">
                  <c:v>8.3000000000000007</c:v>
                </c:pt>
                <c:pt idx="2">
                  <c:v>6.9</c:v>
                </c:pt>
                <c:pt idx="3">
                  <c:v>2.7</c:v>
                </c:pt>
                <c:pt idx="4">
                  <c:v>1.9</c:v>
                </c:pt>
                <c:pt idx="5">
                  <c:v>1.2</c:v>
                </c:pt>
                <c:pt idx="9">
                  <c:v>0.5</c:v>
                </c:pt>
                <c:pt idx="11">
                  <c:v>0.3</c:v>
                </c:pt>
                <c:pt idx="12">
                  <c:v>0.2</c:v>
                </c:pt>
                <c:pt idx="13">
                  <c:v>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442-416B-BB02-EB59B7F90E03}"/>
            </c:ext>
          </c:extLst>
        </c:ser>
        <c:ser>
          <c:idx val="5"/>
          <c:order val="5"/>
          <c:tx>
            <c:strRef>
              <c:f>Graphs!$G$121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Graphs!$G$122:$G$135</c:f>
              <c:numCache>
                <c:formatCode>General</c:formatCode>
                <c:ptCount val="14"/>
                <c:pt idx="0">
                  <c:v>14</c:v>
                </c:pt>
                <c:pt idx="1">
                  <c:v>12</c:v>
                </c:pt>
                <c:pt idx="2" formatCode="0.0">
                  <c:v>8.6</c:v>
                </c:pt>
                <c:pt idx="3" formatCode="0.0">
                  <c:v>2.9</c:v>
                </c:pt>
                <c:pt idx="4" formatCode="0.0">
                  <c:v>1.5</c:v>
                </c:pt>
                <c:pt idx="5" formatCode="0.0">
                  <c:v>1.1000000000000001</c:v>
                </c:pt>
                <c:pt idx="6" formatCode="0.0">
                  <c:v>1</c:v>
                </c:pt>
                <c:pt idx="7" formatCode="0.0">
                  <c:v>0.6</c:v>
                </c:pt>
                <c:pt idx="8" formatCode="0.0">
                  <c:v>0.9</c:v>
                </c:pt>
                <c:pt idx="9" formatCode="0.0">
                  <c:v>0.7</c:v>
                </c:pt>
                <c:pt idx="10" formatCode="0.0">
                  <c:v>0.4</c:v>
                </c:pt>
                <c:pt idx="11" formatCode="0.0">
                  <c:v>1</c:v>
                </c:pt>
                <c:pt idx="12" formatCode="0.0">
                  <c:v>0.4</c:v>
                </c:pt>
                <c:pt idx="13" formatCode="0.0">
                  <c:v>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442-416B-BB02-EB59B7F90E03}"/>
            </c:ext>
          </c:extLst>
        </c:ser>
        <c:ser>
          <c:idx val="6"/>
          <c:order val="6"/>
          <c:tx>
            <c:strRef>
              <c:f>Graphs!$H$121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Graphs!$A$122:$A$135</c:f>
              <c:numCache>
                <c:formatCode>m/d/yyyy</c:formatCode>
                <c:ptCount val="14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Graphs!$H$122:$H$135</c:f>
              <c:numCache>
                <c:formatCode>0.0</c:formatCode>
                <c:ptCount val="14"/>
                <c:pt idx="0">
                  <c:v>5.2</c:v>
                </c:pt>
                <c:pt idx="1">
                  <c:v>7.5</c:v>
                </c:pt>
                <c:pt idx="2">
                  <c:v>7.3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442-416B-BB02-EB59B7F90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49424"/>
        <c:axId val="471243848"/>
      </c:scatterChart>
      <c:valAx>
        <c:axId val="471249424"/>
        <c:scaling>
          <c:orientation val="minMax"/>
          <c:max val="43320"/>
          <c:min val="425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3848"/>
        <c:crosses val="autoZero"/>
        <c:crossBetween val="midCat"/>
      </c:valAx>
      <c:valAx>
        <c:axId val="47124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Lysimeters - Total Phosphorous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Graphs!$B$137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Graphs!$B$138:$B$151</c:f>
              <c:numCache>
                <c:formatCode>0</c:formatCode>
                <c:ptCount val="14"/>
                <c:pt idx="2" formatCode="0.0">
                  <c:v>7.0000000000000007E-2</c:v>
                </c:pt>
                <c:pt idx="3" formatCode="0.00">
                  <c:v>4.2000000000000003E-2</c:v>
                </c:pt>
                <c:pt idx="4" formatCode="0.00">
                  <c:v>2.5999999999999999E-2</c:v>
                </c:pt>
                <c:pt idx="5" formatCode="0.00">
                  <c:v>2.1999999999999999E-2</c:v>
                </c:pt>
                <c:pt idx="6" formatCode="0.00">
                  <c:v>0.02</c:v>
                </c:pt>
                <c:pt idx="7" formatCode="0.00">
                  <c:v>0.02</c:v>
                </c:pt>
                <c:pt idx="8" formatCode="0.00">
                  <c:v>0.03</c:v>
                </c:pt>
                <c:pt idx="9" formatCode="0.00">
                  <c:v>0.02</c:v>
                </c:pt>
                <c:pt idx="10" formatCode="0.00">
                  <c:v>0.04</c:v>
                </c:pt>
                <c:pt idx="11" formatCode="0.00">
                  <c:v>0.08</c:v>
                </c:pt>
                <c:pt idx="12" formatCode="0.00">
                  <c:v>0.01</c:v>
                </c:pt>
                <c:pt idx="13" formatCode="0.0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91-41F9-9815-A88C6103E4EC}"/>
            </c:ext>
          </c:extLst>
        </c:ser>
        <c:ser>
          <c:idx val="1"/>
          <c:order val="1"/>
          <c:tx>
            <c:strRef>
              <c:f>Graphs!$C$137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Graphs!$C$138:$C$151</c:f>
              <c:numCache>
                <c:formatCode>0.00</c:formatCode>
                <c:ptCount val="14"/>
                <c:pt idx="1">
                  <c:v>0.19</c:v>
                </c:pt>
                <c:pt idx="2">
                  <c:v>0.13</c:v>
                </c:pt>
                <c:pt idx="3">
                  <c:v>6.4000000000000001E-2</c:v>
                </c:pt>
                <c:pt idx="4">
                  <c:v>5.6000000000000001E-2</c:v>
                </c:pt>
                <c:pt idx="5">
                  <c:v>4.5999999999999999E-2</c:v>
                </c:pt>
                <c:pt idx="6">
                  <c:v>0.04</c:v>
                </c:pt>
                <c:pt idx="7">
                  <c:v>0.04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91-41F9-9815-A88C6103E4EC}"/>
            </c:ext>
          </c:extLst>
        </c:ser>
        <c:ser>
          <c:idx val="2"/>
          <c:order val="2"/>
          <c:tx>
            <c:strRef>
              <c:f>Graphs!$D$137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Graphs!$D$138:$D$151</c:f>
              <c:numCache>
                <c:formatCode>General</c:formatCode>
                <c:ptCount val="14"/>
                <c:pt idx="0">
                  <c:v>0.43</c:v>
                </c:pt>
                <c:pt idx="1">
                  <c:v>0.86</c:v>
                </c:pt>
                <c:pt idx="2">
                  <c:v>0.26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0.13</c:v>
                </c:pt>
                <c:pt idx="7">
                  <c:v>0.11</c:v>
                </c:pt>
                <c:pt idx="8" formatCode="0.00">
                  <c:v>0.1</c:v>
                </c:pt>
                <c:pt idx="9" formatCode="0.00">
                  <c:v>0.08</c:v>
                </c:pt>
                <c:pt idx="10" formatCode="0.00">
                  <c:v>0.11</c:v>
                </c:pt>
                <c:pt idx="11" formatCode="0.00">
                  <c:v>0.06</c:v>
                </c:pt>
                <c:pt idx="12" formatCode="0.00">
                  <c:v>0.04</c:v>
                </c:pt>
                <c:pt idx="13" formatCode="0.00">
                  <c:v>0.04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91-41F9-9815-A88C6103E4EC}"/>
            </c:ext>
          </c:extLst>
        </c:ser>
        <c:ser>
          <c:idx val="3"/>
          <c:order val="3"/>
          <c:tx>
            <c:strRef>
              <c:f>Graphs!$E$137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Graphs!$E$138:$E$151</c:f>
              <c:numCache>
                <c:formatCode>0.00</c:formatCode>
                <c:ptCount val="14"/>
                <c:pt idx="1">
                  <c:v>0.27</c:v>
                </c:pt>
                <c:pt idx="2">
                  <c:v>5.8000000000000003E-2</c:v>
                </c:pt>
                <c:pt idx="3">
                  <c:v>2.1999999999999999E-2</c:v>
                </c:pt>
                <c:pt idx="4">
                  <c:v>1.7999999999999999E-2</c:v>
                </c:pt>
                <c:pt idx="5">
                  <c:v>1.2999999999999999E-2</c:v>
                </c:pt>
                <c:pt idx="6">
                  <c:v>0.01</c:v>
                </c:pt>
                <c:pt idx="7">
                  <c:v>0.01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91-41F9-9815-A88C6103E4EC}"/>
            </c:ext>
          </c:extLst>
        </c:ser>
        <c:ser>
          <c:idx val="4"/>
          <c:order val="4"/>
          <c:tx>
            <c:strRef>
              <c:f>Graphs!$F$137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Graphs!$F$138:$F$151</c:f>
              <c:numCache>
                <c:formatCode>0.00</c:formatCode>
                <c:ptCount val="14"/>
                <c:pt idx="0">
                  <c:v>0.13</c:v>
                </c:pt>
                <c:pt idx="1">
                  <c:v>0.17</c:v>
                </c:pt>
                <c:pt idx="2">
                  <c:v>3.7999999999999999E-2</c:v>
                </c:pt>
                <c:pt idx="3">
                  <c:v>2.5000000000000001E-2</c:v>
                </c:pt>
                <c:pt idx="4">
                  <c:v>1.7999999999999999E-2</c:v>
                </c:pt>
                <c:pt idx="5">
                  <c:v>1.0999999999999999E-2</c:v>
                </c:pt>
                <c:pt idx="6">
                  <c:v>0.01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D91-41F9-9815-A88C6103E4EC}"/>
            </c:ext>
          </c:extLst>
        </c:ser>
        <c:ser>
          <c:idx val="5"/>
          <c:order val="5"/>
          <c:tx>
            <c:strRef>
              <c:f>Graphs!$G$137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Graphs!$G$138:$G$151</c:f>
              <c:numCache>
                <c:formatCode>0</c:formatCode>
                <c:ptCount val="14"/>
                <c:pt idx="3" formatCode="General">
                  <c:v>6.7</c:v>
                </c:pt>
                <c:pt idx="4" formatCode="General">
                  <c:v>3.8</c:v>
                </c:pt>
                <c:pt idx="5" formatCode="General">
                  <c:v>2.4</c:v>
                </c:pt>
                <c:pt idx="6" formatCode="General">
                  <c:v>4.5</c:v>
                </c:pt>
                <c:pt idx="7" formatCode="General">
                  <c:v>1.7</c:v>
                </c:pt>
                <c:pt idx="8" formatCode="General">
                  <c:v>2.9</c:v>
                </c:pt>
                <c:pt idx="9" formatCode="0.0">
                  <c:v>3.2</c:v>
                </c:pt>
                <c:pt idx="10" formatCode="0.0">
                  <c:v>2.8</c:v>
                </c:pt>
                <c:pt idx="11" formatCode="0.0">
                  <c:v>2.1</c:v>
                </c:pt>
                <c:pt idx="12" formatCode="0.0">
                  <c:v>0.5</c:v>
                </c:pt>
                <c:pt idx="13" formatCode="0.0">
                  <c:v>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D91-41F9-9815-A88C6103E4EC}"/>
            </c:ext>
          </c:extLst>
        </c:ser>
        <c:ser>
          <c:idx val="6"/>
          <c:order val="6"/>
          <c:tx>
            <c:strRef>
              <c:f>Graphs!$H$137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xVal>
            <c:numRef>
              <c:f>Graphs!$A$138:$A$151</c:f>
              <c:numCache>
                <c:formatCode>m/d/yyyy</c:formatCode>
                <c:ptCount val="14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</c:numCache>
            </c:numRef>
          </c:xVal>
          <c:yVal>
            <c:numRef>
              <c:f>Graphs!$H$138:$H$151</c:f>
              <c:numCache>
                <c:formatCode>0.0</c:formatCode>
                <c:ptCount val="14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D91-41F9-9815-A88C6103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840320"/>
        <c:axId val="580840976"/>
      </c:scatterChart>
      <c:valAx>
        <c:axId val="580840320"/>
        <c:scaling>
          <c:orientation val="minMax"/>
          <c:max val="43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976"/>
        <c:crosses val="autoZero"/>
        <c:crossBetween val="midCat"/>
      </c:valAx>
      <c:valAx>
        <c:axId val="580840976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85725</xdr:rowOff>
    </xdr:from>
    <xdr:to>
      <xdr:col>19</xdr:col>
      <xdr:colOff>66675</xdr:colOff>
      <xdr:row>16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4663F0-A150-470E-8268-82746530F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123824</xdr:colOff>
      <xdr:row>71</xdr:row>
      <xdr:rowOff>133350</xdr:rowOff>
    </xdr:from>
    <xdr:to>
      <xdr:col>19</xdr:col>
      <xdr:colOff>57149</xdr:colOff>
      <xdr:row>87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1B0E22-3551-4CBD-96F9-4E3AAEFB8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100012</xdr:colOff>
      <xdr:row>16</xdr:row>
      <xdr:rowOff>19050</xdr:rowOff>
    </xdr:from>
    <xdr:to>
      <xdr:col>19</xdr:col>
      <xdr:colOff>66675</xdr:colOff>
      <xdr:row>32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5F74AE-8954-40E7-AB2C-E6223F3DF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71437</xdr:colOff>
      <xdr:row>87</xdr:row>
      <xdr:rowOff>180975</xdr:rowOff>
    </xdr:from>
    <xdr:to>
      <xdr:col>19</xdr:col>
      <xdr:colOff>66675</xdr:colOff>
      <xdr:row>102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246F1C-696F-47B5-8B12-790583AF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90486</xdr:colOff>
      <xdr:row>32</xdr:row>
      <xdr:rowOff>133351</xdr:rowOff>
    </xdr:from>
    <xdr:to>
      <xdr:col>19</xdr:col>
      <xdr:colOff>76199</xdr:colOff>
      <xdr:row>52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A303B0-5F58-4B14-86AC-0A9B26CAA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95250</xdr:colOff>
      <xdr:row>53</xdr:row>
      <xdr:rowOff>95250</xdr:rowOff>
    </xdr:from>
    <xdr:to>
      <xdr:col>19</xdr:col>
      <xdr:colOff>57149</xdr:colOff>
      <xdr:row>70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4C5106A-417F-4BED-AE4C-323ABC79D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76200</xdr:colOff>
      <xdr:row>103</xdr:row>
      <xdr:rowOff>9525</xdr:rowOff>
    </xdr:from>
    <xdr:to>
      <xdr:col>19</xdr:col>
      <xdr:colOff>76200</xdr:colOff>
      <xdr:row>119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45FB0E-0BCA-47C3-B6D0-4F21C5139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461961</xdr:colOff>
      <xdr:row>120</xdr:row>
      <xdr:rowOff>9525</xdr:rowOff>
    </xdr:from>
    <xdr:to>
      <xdr:col>19</xdr:col>
      <xdr:colOff>85725</xdr:colOff>
      <xdr:row>135</xdr:row>
      <xdr:rowOff>180975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DE27E7A-A89B-4786-836F-1F7AE8174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471487</xdr:colOff>
      <xdr:row>136</xdr:row>
      <xdr:rowOff>76200</xdr:rowOff>
    </xdr:from>
    <xdr:to>
      <xdr:col>19</xdr:col>
      <xdr:colOff>95250</xdr:colOff>
      <xdr:row>154</xdr:row>
      <xdr:rowOff>95250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9A9A622-87A4-4119-BC48-2E169B10E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5</xdr:row>
      <xdr:rowOff>0</xdr:rowOff>
    </xdr:from>
    <xdr:to>
      <xdr:col>14</xdr:col>
      <xdr:colOff>66674</xdr:colOff>
      <xdr:row>23</xdr:row>
      <xdr:rowOff>76200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F8232711-E987-4979-B249-E5B9CA93E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361950</xdr:colOff>
      <xdr:row>24</xdr:row>
      <xdr:rowOff>133350</xdr:rowOff>
    </xdr:from>
    <xdr:to>
      <xdr:col>15</xdr:col>
      <xdr:colOff>342900</xdr:colOff>
      <xdr:row>39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6451B7-32E8-4570-B5BD-E81F27577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41</xdr:row>
      <xdr:rowOff>0</xdr:rowOff>
    </xdr:from>
    <xdr:to>
      <xdr:col>15</xdr:col>
      <xdr:colOff>576263</xdr:colOff>
      <xdr:row>57</xdr:row>
      <xdr:rowOff>133350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A37E423-E2EA-4A4A-B1DB-B17AC9AEF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59</xdr:row>
      <xdr:rowOff>0</xdr:rowOff>
    </xdr:from>
    <xdr:to>
      <xdr:col>15</xdr:col>
      <xdr:colOff>571499</xdr:colOff>
      <xdr:row>76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CA7AFF5-5911-4B73-AF5E-C8DC5A5A9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78</xdr:row>
      <xdr:rowOff>190499</xdr:rowOff>
    </xdr:from>
    <xdr:to>
      <xdr:col>15</xdr:col>
      <xdr:colOff>604838</xdr:colOff>
      <xdr:row>95</xdr:row>
      <xdr:rowOff>142874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EEC6FA0B-FE57-433D-BE53-CDA0B6D07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9"/>
  <sheetViews>
    <sheetView topLeftCell="A292" workbookViewId="0">
      <selection activeCell="A16" sqref="A16"/>
    </sheetView>
  </sheetViews>
  <sheetFormatPr defaultRowHeight="15" x14ac:dyDescent="0.25"/>
  <cols>
    <col min="1" max="1" width="8.140625" style="1" customWidth="1"/>
    <col min="2" max="2" width="11.85546875" style="57" customWidth="1"/>
    <col min="3" max="3" width="10.85546875" style="5" customWidth="1"/>
    <col min="4" max="4" width="11.5703125" style="6" customWidth="1"/>
    <col min="5" max="5" width="11.7109375" style="5" customWidth="1"/>
    <col min="6" max="6" width="13.42578125" style="5" customWidth="1"/>
    <col min="7" max="7" width="10.5703125" style="5" customWidth="1"/>
    <col min="8" max="8" width="11.42578125" style="5" customWidth="1"/>
    <col min="9" max="9" width="13.28515625" style="5" customWidth="1"/>
    <col min="10" max="10" width="8.5703125" style="1" customWidth="1"/>
    <col min="11" max="16384" width="9.140625" style="1"/>
  </cols>
  <sheetData>
    <row r="1" spans="1:10" x14ac:dyDescent="0.25">
      <c r="A1" s="14" t="s">
        <v>0</v>
      </c>
      <c r="B1" s="52" t="s">
        <v>1</v>
      </c>
      <c r="C1" s="15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</row>
    <row r="2" spans="1:10" x14ac:dyDescent="0.25">
      <c r="A2" s="71" t="s">
        <v>9</v>
      </c>
      <c r="B2" s="54">
        <v>42627</v>
      </c>
      <c r="C2" s="72">
        <v>99</v>
      </c>
      <c r="D2" s="29">
        <v>64</v>
      </c>
      <c r="E2" s="29">
        <v>80</v>
      </c>
      <c r="F2" s="29">
        <f>E2-D2</f>
        <v>16</v>
      </c>
      <c r="G2" s="73" t="s">
        <v>45</v>
      </c>
      <c r="H2" s="29">
        <v>80</v>
      </c>
      <c r="I2" s="68">
        <v>8.4</v>
      </c>
    </row>
    <row r="3" spans="1:10" x14ac:dyDescent="0.25">
      <c r="A3" s="71"/>
      <c r="B3" s="54">
        <v>42655</v>
      </c>
      <c r="C3" s="72">
        <v>70</v>
      </c>
      <c r="D3" s="29">
        <v>42</v>
      </c>
      <c r="E3" s="29">
        <v>45</v>
      </c>
      <c r="F3" s="29">
        <f t="shared" ref="F3:F229" si="0">E3-D3</f>
        <v>3</v>
      </c>
      <c r="G3" s="73" t="s">
        <v>45</v>
      </c>
      <c r="H3" s="29">
        <v>45</v>
      </c>
      <c r="I3" s="68">
        <v>5.2</v>
      </c>
    </row>
    <row r="4" spans="1:10" x14ac:dyDescent="0.25">
      <c r="A4" s="71"/>
      <c r="B4" s="54">
        <v>42683</v>
      </c>
      <c r="C4" s="72">
        <v>83</v>
      </c>
      <c r="D4" s="29">
        <v>53</v>
      </c>
      <c r="E4" s="29">
        <v>60</v>
      </c>
      <c r="F4" s="29">
        <f t="shared" si="0"/>
        <v>7</v>
      </c>
      <c r="G4" s="73" t="s">
        <v>45</v>
      </c>
      <c r="H4" s="29">
        <v>60</v>
      </c>
      <c r="I4" s="68">
        <v>7.5</v>
      </c>
    </row>
    <row r="5" spans="1:10" x14ac:dyDescent="0.25">
      <c r="A5" s="71"/>
      <c r="B5" s="54">
        <v>42712</v>
      </c>
      <c r="C5" s="72">
        <v>75</v>
      </c>
      <c r="D5" s="29">
        <v>57</v>
      </c>
      <c r="E5" s="29">
        <v>65</v>
      </c>
      <c r="F5" s="29">
        <f t="shared" si="0"/>
        <v>8</v>
      </c>
      <c r="G5" s="73" t="s">
        <v>45</v>
      </c>
      <c r="H5" s="29">
        <v>65</v>
      </c>
      <c r="I5" s="68">
        <v>7.3</v>
      </c>
    </row>
    <row r="6" spans="1:10" x14ac:dyDescent="0.25">
      <c r="A6" s="71"/>
      <c r="B6" s="54">
        <v>42753</v>
      </c>
      <c r="C6" s="72">
        <v>79</v>
      </c>
      <c r="D6" s="29">
        <v>53</v>
      </c>
      <c r="E6" s="29">
        <v>61</v>
      </c>
      <c r="F6" s="29">
        <f t="shared" si="0"/>
        <v>8</v>
      </c>
      <c r="G6" s="73" t="s">
        <v>45</v>
      </c>
      <c r="H6" s="29">
        <v>61</v>
      </c>
      <c r="I6" s="68">
        <v>6.9</v>
      </c>
    </row>
    <row r="7" spans="1:10" x14ac:dyDescent="0.25">
      <c r="A7" s="71"/>
      <c r="B7" s="54">
        <v>42789</v>
      </c>
      <c r="C7" s="72">
        <v>79</v>
      </c>
      <c r="D7" s="29">
        <v>28</v>
      </c>
      <c r="E7" s="29">
        <v>40</v>
      </c>
      <c r="F7" s="29">
        <f t="shared" si="0"/>
        <v>12</v>
      </c>
      <c r="G7" s="73" t="s">
        <v>45</v>
      </c>
      <c r="H7" s="29">
        <v>40</v>
      </c>
      <c r="I7" s="68">
        <v>4.9000000000000004</v>
      </c>
    </row>
    <row r="8" spans="1:10" x14ac:dyDescent="0.25">
      <c r="A8" s="71"/>
      <c r="B8" s="54">
        <v>42817</v>
      </c>
      <c r="C8" s="72">
        <v>79</v>
      </c>
      <c r="D8" s="29">
        <v>63</v>
      </c>
      <c r="E8" s="29">
        <v>79</v>
      </c>
      <c r="F8" s="29">
        <f t="shared" si="0"/>
        <v>16</v>
      </c>
      <c r="G8" s="73" t="s">
        <v>45</v>
      </c>
      <c r="H8" s="29">
        <v>79</v>
      </c>
      <c r="I8" s="68">
        <v>9.6</v>
      </c>
    </row>
    <row r="9" spans="1:10" x14ac:dyDescent="0.25">
      <c r="A9" s="71"/>
      <c r="B9" s="54">
        <v>42844</v>
      </c>
      <c r="C9" s="72">
        <v>59</v>
      </c>
      <c r="D9" s="29">
        <v>45</v>
      </c>
      <c r="E9" s="29">
        <v>53</v>
      </c>
      <c r="F9" s="29">
        <f t="shared" si="0"/>
        <v>8</v>
      </c>
      <c r="G9" s="73" t="s">
        <v>45</v>
      </c>
      <c r="H9" s="29">
        <v>53</v>
      </c>
      <c r="I9" s="68">
        <v>0.12</v>
      </c>
    </row>
    <row r="10" spans="1:10" x14ac:dyDescent="0.25">
      <c r="A10" s="71"/>
      <c r="B10" s="54">
        <v>42880</v>
      </c>
      <c r="C10" s="72">
        <v>62</v>
      </c>
      <c r="D10" s="29">
        <v>56</v>
      </c>
      <c r="E10" s="29">
        <v>81</v>
      </c>
      <c r="F10" s="29">
        <f t="shared" si="0"/>
        <v>25</v>
      </c>
      <c r="G10" s="73" t="s">
        <v>45</v>
      </c>
      <c r="H10" s="29">
        <v>81</v>
      </c>
      <c r="I10" s="68">
        <v>0.52</v>
      </c>
    </row>
    <row r="11" spans="1:10" x14ac:dyDescent="0.25">
      <c r="A11" s="71"/>
      <c r="B11" s="54">
        <v>42915</v>
      </c>
      <c r="C11" s="72">
        <v>63</v>
      </c>
      <c r="D11" s="29">
        <v>57</v>
      </c>
      <c r="E11" s="29">
        <v>66</v>
      </c>
      <c r="F11" s="29">
        <f t="shared" si="0"/>
        <v>9</v>
      </c>
      <c r="G11" s="73" t="s">
        <v>45</v>
      </c>
      <c r="H11" s="29">
        <v>66</v>
      </c>
      <c r="I11" s="68">
        <v>9.6999999999999993</v>
      </c>
    </row>
    <row r="12" spans="1:10" x14ac:dyDescent="0.25">
      <c r="A12" s="71"/>
      <c r="B12" s="54">
        <v>42936</v>
      </c>
      <c r="C12" s="72">
        <v>57</v>
      </c>
      <c r="D12" s="29">
        <v>53</v>
      </c>
      <c r="E12" s="29">
        <v>61</v>
      </c>
      <c r="F12" s="29">
        <f t="shared" si="0"/>
        <v>8</v>
      </c>
      <c r="G12" s="73" t="s">
        <v>45</v>
      </c>
      <c r="H12" s="29">
        <v>61</v>
      </c>
      <c r="I12" s="68">
        <v>7.2</v>
      </c>
    </row>
    <row r="13" spans="1:10" x14ac:dyDescent="0.25">
      <c r="A13" s="71"/>
      <c r="B13" s="54">
        <v>42971</v>
      </c>
      <c r="C13" s="72">
        <v>51</v>
      </c>
      <c r="D13" s="29">
        <v>43</v>
      </c>
      <c r="E13" s="29">
        <v>46</v>
      </c>
      <c r="F13" s="29">
        <f t="shared" si="0"/>
        <v>3</v>
      </c>
      <c r="G13" s="73" t="s">
        <v>45</v>
      </c>
      <c r="H13" s="29">
        <v>46</v>
      </c>
      <c r="I13" s="68">
        <v>5.7</v>
      </c>
    </row>
    <row r="14" spans="1:10" x14ac:dyDescent="0.25">
      <c r="A14" s="71"/>
      <c r="B14" s="54">
        <v>42999</v>
      </c>
      <c r="C14" s="72">
        <v>70</v>
      </c>
      <c r="D14" s="29">
        <v>52</v>
      </c>
      <c r="E14" s="29">
        <v>59</v>
      </c>
      <c r="F14" s="29">
        <f t="shared" si="0"/>
        <v>7</v>
      </c>
      <c r="G14" s="73" t="s">
        <v>45</v>
      </c>
      <c r="H14" s="29">
        <v>59</v>
      </c>
      <c r="I14" s="68">
        <v>6.9</v>
      </c>
    </row>
    <row r="15" spans="1:10" x14ac:dyDescent="0.25">
      <c r="A15" s="129"/>
      <c r="B15" s="130" t="s">
        <v>73</v>
      </c>
      <c r="C15" s="131">
        <v>120</v>
      </c>
      <c r="D15" s="135">
        <v>62</v>
      </c>
      <c r="E15" s="135">
        <v>71</v>
      </c>
      <c r="F15" s="135">
        <f t="shared" si="0"/>
        <v>9</v>
      </c>
      <c r="G15" s="132" t="s">
        <v>45</v>
      </c>
      <c r="H15" s="135">
        <v>71</v>
      </c>
      <c r="I15" s="134">
        <v>7.6</v>
      </c>
      <c r="J15" s="157"/>
    </row>
    <row r="16" spans="1:10" x14ac:dyDescent="0.25">
      <c r="A16" s="71"/>
      <c r="B16" s="54">
        <v>43181</v>
      </c>
      <c r="C16" s="72">
        <v>84</v>
      </c>
      <c r="D16" s="29">
        <v>49</v>
      </c>
      <c r="E16" s="29">
        <v>57</v>
      </c>
      <c r="F16" s="29">
        <f t="shared" si="0"/>
        <v>8</v>
      </c>
      <c r="G16" s="73" t="s">
        <v>45</v>
      </c>
      <c r="H16" s="29">
        <v>57</v>
      </c>
      <c r="I16" s="68">
        <v>7</v>
      </c>
      <c r="J16" s="157"/>
    </row>
    <row r="17" spans="1:9" x14ac:dyDescent="0.25">
      <c r="A17" s="74" t="s">
        <v>11</v>
      </c>
      <c r="B17" s="75">
        <v>42627</v>
      </c>
      <c r="C17" s="77">
        <v>100</v>
      </c>
      <c r="D17" s="79">
        <v>51</v>
      </c>
      <c r="E17" s="79">
        <v>57</v>
      </c>
      <c r="F17" s="79">
        <f t="shared" si="0"/>
        <v>6</v>
      </c>
      <c r="G17" s="76" t="s">
        <v>45</v>
      </c>
      <c r="H17" s="79">
        <v>57</v>
      </c>
      <c r="I17" s="78">
        <v>2.8</v>
      </c>
    </row>
    <row r="18" spans="1:9" x14ac:dyDescent="0.25">
      <c r="A18" s="74"/>
      <c r="B18" s="75">
        <v>42655</v>
      </c>
      <c r="C18" s="77"/>
      <c r="D18" s="76"/>
      <c r="E18" s="78"/>
      <c r="F18" s="78"/>
      <c r="G18" s="79"/>
      <c r="H18" s="79"/>
      <c r="I18" s="78"/>
    </row>
    <row r="19" spans="1:9" x14ac:dyDescent="0.25">
      <c r="A19" s="74"/>
      <c r="B19" s="75">
        <v>42683</v>
      </c>
      <c r="C19" s="77">
        <v>77</v>
      </c>
      <c r="D19" s="79">
        <v>34</v>
      </c>
      <c r="E19" s="79">
        <v>33</v>
      </c>
      <c r="F19" s="80" t="s">
        <v>45</v>
      </c>
      <c r="G19" s="78">
        <v>6.1</v>
      </c>
      <c r="H19" s="79">
        <f t="shared" ref="H19:H229" si="1">E19+G19</f>
        <v>39.1</v>
      </c>
      <c r="I19" s="78">
        <v>4.7</v>
      </c>
    </row>
    <row r="20" spans="1:9" x14ac:dyDescent="0.25">
      <c r="A20" s="74"/>
      <c r="B20" s="75">
        <v>42712</v>
      </c>
      <c r="C20" s="77"/>
      <c r="D20" s="76"/>
      <c r="E20" s="78"/>
      <c r="F20" s="80"/>
      <c r="G20" s="79"/>
      <c r="H20" s="79"/>
      <c r="I20" s="78"/>
    </row>
    <row r="21" spans="1:9" x14ac:dyDescent="0.25">
      <c r="A21" s="74"/>
      <c r="B21" s="75">
        <v>42753</v>
      </c>
      <c r="C21" s="77">
        <v>82</v>
      </c>
      <c r="D21" s="79">
        <v>18</v>
      </c>
      <c r="E21" s="79">
        <v>18</v>
      </c>
      <c r="F21" s="79">
        <f t="shared" ref="F21:F31" si="2">E21-D21</f>
        <v>0</v>
      </c>
      <c r="G21" s="79">
        <v>11</v>
      </c>
      <c r="H21" s="79">
        <f t="shared" ref="H21:H26" si="3">E21+G21</f>
        <v>29</v>
      </c>
      <c r="I21" s="78">
        <v>3.2</v>
      </c>
    </row>
    <row r="22" spans="1:9" x14ac:dyDescent="0.25">
      <c r="A22" s="74"/>
      <c r="B22" s="75">
        <v>42789</v>
      </c>
      <c r="C22" s="77">
        <v>70</v>
      </c>
      <c r="D22" s="80">
        <v>0.79</v>
      </c>
      <c r="E22" s="78">
        <v>2.2000000000000002</v>
      </c>
      <c r="F22" s="79">
        <f t="shared" si="2"/>
        <v>1.4100000000000001</v>
      </c>
      <c r="G22" s="79">
        <v>26</v>
      </c>
      <c r="H22" s="79">
        <f t="shared" si="3"/>
        <v>28.2</v>
      </c>
      <c r="I22" s="78">
        <v>3.4</v>
      </c>
    </row>
    <row r="23" spans="1:9" x14ac:dyDescent="0.25">
      <c r="A23" s="74"/>
      <c r="B23" s="75">
        <v>42817</v>
      </c>
      <c r="C23" s="77">
        <v>73</v>
      </c>
      <c r="D23" s="80">
        <v>0.25</v>
      </c>
      <c r="E23" s="78">
        <v>1.3</v>
      </c>
      <c r="F23" s="79">
        <f t="shared" si="2"/>
        <v>1.05</v>
      </c>
      <c r="G23" s="79">
        <v>57</v>
      </c>
      <c r="H23" s="79">
        <f t="shared" si="3"/>
        <v>58.3</v>
      </c>
      <c r="I23" s="78">
        <v>1.3</v>
      </c>
    </row>
    <row r="24" spans="1:9" x14ac:dyDescent="0.25">
      <c r="A24" s="74"/>
      <c r="B24" s="53">
        <v>42844</v>
      </c>
      <c r="C24" s="77">
        <v>53</v>
      </c>
      <c r="D24" s="80">
        <v>0.94</v>
      </c>
      <c r="E24" s="78">
        <v>1.7</v>
      </c>
      <c r="F24" s="79">
        <f t="shared" si="2"/>
        <v>0.76</v>
      </c>
      <c r="G24" s="79">
        <v>18</v>
      </c>
      <c r="H24" s="79">
        <f t="shared" si="3"/>
        <v>19.7</v>
      </c>
      <c r="I24" s="78">
        <v>0.22</v>
      </c>
    </row>
    <row r="25" spans="1:9" x14ac:dyDescent="0.25">
      <c r="A25" s="74"/>
      <c r="B25" s="53">
        <v>42880</v>
      </c>
      <c r="C25" s="77">
        <v>59</v>
      </c>
      <c r="D25" s="79">
        <v>12</v>
      </c>
      <c r="E25" s="79">
        <v>14</v>
      </c>
      <c r="F25" s="79">
        <f t="shared" si="2"/>
        <v>2</v>
      </c>
      <c r="G25" s="79">
        <v>32</v>
      </c>
      <c r="H25" s="79">
        <f t="shared" si="3"/>
        <v>46</v>
      </c>
      <c r="I25" s="78">
        <v>4.0999999999999996</v>
      </c>
    </row>
    <row r="26" spans="1:9" x14ac:dyDescent="0.25">
      <c r="A26" s="74"/>
      <c r="B26" s="53">
        <v>42915</v>
      </c>
      <c r="C26" s="77">
        <v>63</v>
      </c>
      <c r="D26" s="80">
        <v>0.11</v>
      </c>
      <c r="E26" s="79">
        <v>2</v>
      </c>
      <c r="F26" s="79">
        <f t="shared" si="2"/>
        <v>1.89</v>
      </c>
      <c r="G26" s="79">
        <v>19</v>
      </c>
      <c r="H26" s="79">
        <f t="shared" si="3"/>
        <v>21</v>
      </c>
      <c r="I26" s="80">
        <v>2.9000000000000001E-2</v>
      </c>
    </row>
    <row r="27" spans="1:9" x14ac:dyDescent="0.25">
      <c r="A27" s="74"/>
      <c r="B27" s="53">
        <v>42936</v>
      </c>
      <c r="C27" s="77">
        <v>50</v>
      </c>
      <c r="D27" s="79">
        <v>26</v>
      </c>
      <c r="E27" s="79">
        <v>27</v>
      </c>
      <c r="F27" s="79">
        <f t="shared" si="2"/>
        <v>1</v>
      </c>
      <c r="G27" s="79">
        <v>6.2</v>
      </c>
      <c r="H27" s="79">
        <f>E27+G27</f>
        <v>33.200000000000003</v>
      </c>
      <c r="I27" s="78">
        <v>1.8</v>
      </c>
    </row>
    <row r="28" spans="1:9" x14ac:dyDescent="0.25">
      <c r="A28" s="74"/>
      <c r="B28" s="53">
        <v>42971</v>
      </c>
      <c r="C28" s="77">
        <v>15</v>
      </c>
      <c r="D28" s="80">
        <v>0.19</v>
      </c>
      <c r="E28" s="78">
        <v>3.2</v>
      </c>
      <c r="F28" s="79">
        <f t="shared" si="2"/>
        <v>3.0100000000000002</v>
      </c>
      <c r="G28" s="80">
        <v>1.2999999999999999E-2</v>
      </c>
      <c r="H28" s="79">
        <f>E28+G28</f>
        <v>3.2130000000000001</v>
      </c>
      <c r="I28" s="78">
        <v>0.77</v>
      </c>
    </row>
    <row r="29" spans="1:9" x14ac:dyDescent="0.25">
      <c r="A29" s="74"/>
      <c r="B29" s="53">
        <v>42999</v>
      </c>
      <c r="C29" s="77">
        <v>43</v>
      </c>
      <c r="D29" s="80">
        <v>7.1</v>
      </c>
      <c r="E29" s="78">
        <v>7.4</v>
      </c>
      <c r="F29" s="79">
        <f t="shared" si="2"/>
        <v>0.30000000000000071</v>
      </c>
      <c r="G29" s="79">
        <v>11</v>
      </c>
      <c r="H29" s="79">
        <f>E29+G29</f>
        <v>18.399999999999999</v>
      </c>
      <c r="I29" s="78">
        <v>0.13</v>
      </c>
    </row>
    <row r="30" spans="1:9" x14ac:dyDescent="0.25">
      <c r="A30" s="129"/>
      <c r="B30" s="130" t="s">
        <v>73</v>
      </c>
      <c r="C30" s="131">
        <v>130</v>
      </c>
      <c r="D30" s="135">
        <v>13</v>
      </c>
      <c r="E30" s="134">
        <v>14</v>
      </c>
      <c r="F30" s="135">
        <f t="shared" si="2"/>
        <v>1</v>
      </c>
      <c r="G30" s="135">
        <v>26</v>
      </c>
      <c r="H30" s="135">
        <f>E30+G30</f>
        <v>40</v>
      </c>
      <c r="I30" s="134">
        <v>0.34</v>
      </c>
    </row>
    <row r="31" spans="1:9" x14ac:dyDescent="0.25">
      <c r="A31" s="18"/>
      <c r="B31" s="53">
        <v>43181</v>
      </c>
      <c r="C31" s="100">
        <v>65</v>
      </c>
      <c r="D31" s="19">
        <v>18</v>
      </c>
      <c r="E31" s="19">
        <v>20</v>
      </c>
      <c r="F31" s="19">
        <f t="shared" si="2"/>
        <v>2</v>
      </c>
      <c r="G31" s="22">
        <v>7.5</v>
      </c>
      <c r="H31" s="19">
        <f>E31+G31</f>
        <v>27.5</v>
      </c>
      <c r="I31" s="22">
        <v>2.5</v>
      </c>
    </row>
    <row r="32" spans="1:9" x14ac:dyDescent="0.25">
      <c r="A32" s="71" t="s">
        <v>14</v>
      </c>
      <c r="B32" s="54">
        <v>42627</v>
      </c>
      <c r="C32" s="81"/>
      <c r="D32" s="82"/>
      <c r="E32" s="83"/>
      <c r="F32" s="27"/>
      <c r="G32" s="84"/>
      <c r="H32" s="29"/>
      <c r="I32" s="83"/>
    </row>
    <row r="33" spans="1:9" x14ac:dyDescent="0.25">
      <c r="A33" s="71"/>
      <c r="B33" s="54">
        <v>42655</v>
      </c>
      <c r="C33" s="85">
        <v>16</v>
      </c>
      <c r="D33" s="86">
        <v>0.12</v>
      </c>
      <c r="E33" s="83">
        <v>1.9</v>
      </c>
      <c r="F33" s="27">
        <f t="shared" ref="F33:F34" si="4">E33-D33</f>
        <v>1.7799999999999998</v>
      </c>
      <c r="G33" s="84">
        <v>2</v>
      </c>
      <c r="H33" s="29">
        <f t="shared" ref="H33:H34" si="5">E33+G33</f>
        <v>3.9</v>
      </c>
      <c r="I33" s="86">
        <v>0.14000000000000001</v>
      </c>
    </row>
    <row r="34" spans="1:9" x14ac:dyDescent="0.25">
      <c r="A34" s="71"/>
      <c r="B34" s="54">
        <v>42683</v>
      </c>
      <c r="C34" s="87"/>
      <c r="D34" s="82">
        <v>3.5999999999999997E-2</v>
      </c>
      <c r="E34" s="83">
        <v>2.6</v>
      </c>
      <c r="F34" s="27">
        <f t="shared" si="4"/>
        <v>2.5640000000000001</v>
      </c>
      <c r="G34" s="84">
        <v>29</v>
      </c>
      <c r="H34" s="29">
        <f t="shared" si="5"/>
        <v>31.6</v>
      </c>
      <c r="I34" s="86">
        <v>0.11</v>
      </c>
    </row>
    <row r="35" spans="1:9" x14ac:dyDescent="0.25">
      <c r="A35" s="71"/>
      <c r="B35" s="54">
        <v>42712</v>
      </c>
      <c r="C35" s="81"/>
      <c r="D35" s="82"/>
      <c r="E35" s="83"/>
      <c r="F35" s="27"/>
      <c r="G35" s="84"/>
      <c r="H35" s="29"/>
      <c r="I35" s="83"/>
    </row>
    <row r="36" spans="1:9" x14ac:dyDescent="0.25">
      <c r="A36" s="88"/>
      <c r="B36" s="54">
        <v>42753</v>
      </c>
      <c r="C36" s="81"/>
      <c r="D36" s="87">
        <v>3.5000000000000003E-2</v>
      </c>
      <c r="E36" s="89">
        <v>2.5</v>
      </c>
      <c r="F36" s="27">
        <f>E36-D36</f>
        <v>2.4649999999999999</v>
      </c>
      <c r="G36" s="85">
        <v>23</v>
      </c>
      <c r="H36" s="29">
        <f t="shared" ref="H36:H46" si="6">E36+G36</f>
        <v>25.5</v>
      </c>
      <c r="I36" s="86">
        <v>0.13</v>
      </c>
    </row>
    <row r="37" spans="1:9" x14ac:dyDescent="0.25">
      <c r="A37" s="88"/>
      <c r="B37" s="54">
        <v>42789</v>
      </c>
      <c r="C37" s="85">
        <v>48</v>
      </c>
      <c r="D37" s="87">
        <v>3.5000000000000003E-2</v>
      </c>
      <c r="E37" s="89">
        <v>1.7</v>
      </c>
      <c r="F37" s="27">
        <f>E37-D37</f>
        <v>1.665</v>
      </c>
      <c r="G37" s="85">
        <v>42</v>
      </c>
      <c r="H37" s="29">
        <f t="shared" si="6"/>
        <v>43.7</v>
      </c>
      <c r="I37" s="86">
        <v>8.5999999999999993E-2</v>
      </c>
    </row>
    <row r="38" spans="1:9" x14ac:dyDescent="0.25">
      <c r="A38" s="88"/>
      <c r="B38" s="54">
        <v>42817</v>
      </c>
      <c r="C38" s="85">
        <v>38</v>
      </c>
      <c r="D38" s="87">
        <v>6.6000000000000003E-2</v>
      </c>
      <c r="E38" s="89">
        <v>2.2999999999999998</v>
      </c>
      <c r="F38" s="27">
        <f>E38-D38</f>
        <v>2.234</v>
      </c>
      <c r="G38" s="85">
        <v>23</v>
      </c>
      <c r="H38" s="29">
        <f t="shared" si="6"/>
        <v>25.3</v>
      </c>
      <c r="I38" s="86">
        <v>7.0000000000000007E-2</v>
      </c>
    </row>
    <row r="39" spans="1:9" x14ac:dyDescent="0.25">
      <c r="A39" s="88"/>
      <c r="B39" s="54">
        <v>42844</v>
      </c>
      <c r="C39" s="85">
        <v>44</v>
      </c>
      <c r="D39" s="87" t="s">
        <v>45</v>
      </c>
      <c r="E39" s="89">
        <v>1.6</v>
      </c>
      <c r="F39" s="27">
        <v>1.6</v>
      </c>
      <c r="G39" s="85">
        <v>34</v>
      </c>
      <c r="H39" s="29">
        <f t="shared" si="6"/>
        <v>35.6</v>
      </c>
      <c r="I39" s="86">
        <v>4.5999999999999999E-2</v>
      </c>
    </row>
    <row r="40" spans="1:9" x14ac:dyDescent="0.25">
      <c r="A40" s="88"/>
      <c r="B40" s="54">
        <v>42880</v>
      </c>
      <c r="C40" s="85">
        <v>53</v>
      </c>
      <c r="D40" s="87">
        <v>2.5000000000000001E-2</v>
      </c>
      <c r="E40" s="89">
        <v>1.9</v>
      </c>
      <c r="F40" s="27">
        <f t="shared" ref="F40:F46" si="7">E40-D40</f>
        <v>1.875</v>
      </c>
      <c r="G40" s="85">
        <v>44</v>
      </c>
      <c r="H40" s="29">
        <f t="shared" si="6"/>
        <v>45.9</v>
      </c>
      <c r="I40" s="86">
        <v>4.9000000000000002E-2</v>
      </c>
    </row>
    <row r="41" spans="1:9" x14ac:dyDescent="0.25">
      <c r="A41" s="88"/>
      <c r="B41" s="54">
        <v>42915</v>
      </c>
      <c r="C41" s="85">
        <v>57</v>
      </c>
      <c r="D41" s="87">
        <v>0.26</v>
      </c>
      <c r="E41" s="89">
        <v>2.5</v>
      </c>
      <c r="F41" s="27">
        <f t="shared" si="7"/>
        <v>2.2400000000000002</v>
      </c>
      <c r="G41" s="85">
        <v>5</v>
      </c>
      <c r="H41" s="29">
        <f t="shared" si="6"/>
        <v>7.5</v>
      </c>
      <c r="I41" s="86">
        <v>0.05</v>
      </c>
    </row>
    <row r="42" spans="1:9" x14ac:dyDescent="0.25">
      <c r="A42" s="88"/>
      <c r="B42" s="54">
        <v>42936</v>
      </c>
      <c r="C42" s="85">
        <v>53</v>
      </c>
      <c r="D42" s="87">
        <v>0.74</v>
      </c>
      <c r="E42" s="89">
        <v>2.7</v>
      </c>
      <c r="F42" s="27">
        <f t="shared" si="7"/>
        <v>1.9600000000000002</v>
      </c>
      <c r="G42" s="89">
        <v>0.1</v>
      </c>
      <c r="H42" s="29">
        <f t="shared" si="6"/>
        <v>2.8000000000000003</v>
      </c>
      <c r="I42" s="86">
        <v>0.05</v>
      </c>
    </row>
    <row r="43" spans="1:9" x14ac:dyDescent="0.25">
      <c r="A43" s="88"/>
      <c r="B43" s="54">
        <v>42971</v>
      </c>
      <c r="C43" s="85">
        <v>20</v>
      </c>
      <c r="D43" s="87">
        <v>2.8</v>
      </c>
      <c r="E43" s="89">
        <v>5.6</v>
      </c>
      <c r="F43" s="27">
        <f t="shared" si="7"/>
        <v>2.8</v>
      </c>
      <c r="G43" s="89" t="s">
        <v>45</v>
      </c>
      <c r="H43" s="29">
        <v>5.6</v>
      </c>
      <c r="I43" s="86">
        <v>4.2999999999999997E-2</v>
      </c>
    </row>
    <row r="44" spans="1:9" x14ac:dyDescent="0.25">
      <c r="A44" s="88"/>
      <c r="B44" s="54">
        <v>42999</v>
      </c>
      <c r="C44" s="85">
        <v>24</v>
      </c>
      <c r="D44" s="87">
        <v>3</v>
      </c>
      <c r="E44" s="89">
        <v>4.5</v>
      </c>
      <c r="F44" s="27">
        <f t="shared" si="7"/>
        <v>1.5</v>
      </c>
      <c r="G44" s="81">
        <v>1.6E-2</v>
      </c>
      <c r="H44" s="29">
        <f t="shared" si="6"/>
        <v>4.516</v>
      </c>
      <c r="I44" s="86">
        <v>3.5999999999999997E-2</v>
      </c>
    </row>
    <row r="45" spans="1:9" x14ac:dyDescent="0.25">
      <c r="A45" s="145"/>
      <c r="B45" s="130" t="s">
        <v>73</v>
      </c>
      <c r="C45" s="136">
        <v>150</v>
      </c>
      <c r="D45" s="149">
        <v>0.66</v>
      </c>
      <c r="E45" s="144">
        <v>1.5</v>
      </c>
      <c r="F45" s="133">
        <f t="shared" si="7"/>
        <v>0.84</v>
      </c>
      <c r="G45" s="136">
        <v>35</v>
      </c>
      <c r="H45" s="135">
        <f>E45+G45</f>
        <v>36.5</v>
      </c>
      <c r="I45" s="142">
        <v>0.01</v>
      </c>
    </row>
    <row r="46" spans="1:9" x14ac:dyDescent="0.25">
      <c r="A46" s="71"/>
      <c r="B46" s="54">
        <v>43181</v>
      </c>
      <c r="C46" s="72">
        <v>79</v>
      </c>
      <c r="D46" s="73">
        <v>0.32</v>
      </c>
      <c r="E46" s="68">
        <v>0.8</v>
      </c>
      <c r="F46" s="27">
        <f t="shared" si="7"/>
        <v>0.48000000000000004</v>
      </c>
      <c r="G46" s="29">
        <v>69</v>
      </c>
      <c r="H46" s="29">
        <f t="shared" si="6"/>
        <v>69.8</v>
      </c>
      <c r="I46" s="27">
        <v>1.0999999999999999E-2</v>
      </c>
    </row>
    <row r="47" spans="1:9" x14ac:dyDescent="0.25">
      <c r="A47" s="74" t="s">
        <v>17</v>
      </c>
      <c r="B47" s="75">
        <v>42627</v>
      </c>
      <c r="C47" s="77"/>
      <c r="D47" s="74"/>
      <c r="E47" s="74"/>
      <c r="F47" s="80"/>
      <c r="G47" s="74"/>
      <c r="H47" s="79"/>
      <c r="I47" s="74"/>
    </row>
    <row r="48" spans="1:9" x14ac:dyDescent="0.25">
      <c r="A48" s="74"/>
      <c r="B48" s="75">
        <v>42655</v>
      </c>
      <c r="C48" s="77">
        <v>54</v>
      </c>
      <c r="D48" s="90">
        <v>6.7000000000000004E-2</v>
      </c>
      <c r="E48" s="90">
        <v>1.6</v>
      </c>
      <c r="F48" s="80">
        <f t="shared" ref="F48:F49" si="8">E48-D48</f>
        <v>1.5330000000000001</v>
      </c>
      <c r="G48" s="90">
        <v>1.3</v>
      </c>
      <c r="H48" s="79">
        <f t="shared" ref="H48:H49" si="9">E48+G48</f>
        <v>2.9000000000000004</v>
      </c>
      <c r="I48" s="91">
        <v>0.1</v>
      </c>
    </row>
    <row r="49" spans="1:9" x14ac:dyDescent="0.25">
      <c r="A49" s="74"/>
      <c r="B49" s="75">
        <v>42683</v>
      </c>
      <c r="C49" s="77">
        <v>27</v>
      </c>
      <c r="D49" s="91">
        <v>0.1</v>
      </c>
      <c r="E49" s="90">
        <v>2.4</v>
      </c>
      <c r="F49" s="80">
        <f t="shared" si="8"/>
        <v>2.2999999999999998</v>
      </c>
      <c r="G49" s="92">
        <v>11</v>
      </c>
      <c r="H49" s="79">
        <f t="shared" si="9"/>
        <v>13.4</v>
      </c>
      <c r="I49" s="91">
        <v>0.1</v>
      </c>
    </row>
    <row r="50" spans="1:9" x14ac:dyDescent="0.25">
      <c r="A50" s="74"/>
      <c r="B50" s="75">
        <v>42712</v>
      </c>
      <c r="C50" s="77"/>
      <c r="D50" s="74"/>
      <c r="E50" s="74"/>
      <c r="F50" s="80"/>
      <c r="G50" s="74"/>
      <c r="H50" s="79"/>
      <c r="I50" s="74"/>
    </row>
    <row r="51" spans="1:9" x14ac:dyDescent="0.25">
      <c r="A51" s="74"/>
      <c r="B51" s="75">
        <v>42753</v>
      </c>
      <c r="C51" s="77">
        <v>46</v>
      </c>
      <c r="D51" s="90">
        <v>0.11</v>
      </c>
      <c r="E51" s="90">
        <v>2.1</v>
      </c>
      <c r="F51" s="80">
        <f t="shared" ref="F51:F61" si="10">E51-D51</f>
        <v>1.99</v>
      </c>
      <c r="G51" s="90">
        <v>7.7</v>
      </c>
      <c r="H51" s="79">
        <f t="shared" ref="H51:H61" si="11">E51+G51</f>
        <v>9.8000000000000007</v>
      </c>
      <c r="I51" s="90">
        <v>0.12</v>
      </c>
    </row>
    <row r="52" spans="1:9" x14ac:dyDescent="0.25">
      <c r="A52" s="74"/>
      <c r="B52" s="75">
        <v>42789</v>
      </c>
      <c r="C52" s="77">
        <v>54</v>
      </c>
      <c r="D52" s="90">
        <v>7.2999999999999995E-2</v>
      </c>
      <c r="E52" s="93">
        <v>2</v>
      </c>
      <c r="F52" s="80">
        <f t="shared" si="10"/>
        <v>1.927</v>
      </c>
      <c r="G52" s="90">
        <v>11</v>
      </c>
      <c r="H52" s="79">
        <f t="shared" si="11"/>
        <v>13</v>
      </c>
      <c r="I52" s="90">
        <v>0.13</v>
      </c>
    </row>
    <row r="53" spans="1:9" x14ac:dyDescent="0.25">
      <c r="A53" s="74"/>
      <c r="B53" s="75">
        <v>42817</v>
      </c>
      <c r="C53" s="77">
        <v>68</v>
      </c>
      <c r="D53" s="90">
        <v>2.7E-2</v>
      </c>
      <c r="E53" s="93">
        <v>2.1</v>
      </c>
      <c r="F53" s="80">
        <f t="shared" si="10"/>
        <v>2.073</v>
      </c>
      <c r="G53" s="90">
        <v>21</v>
      </c>
      <c r="H53" s="79">
        <f t="shared" si="11"/>
        <v>23.1</v>
      </c>
      <c r="I53" s="90">
        <v>7.2999999999999995E-2</v>
      </c>
    </row>
    <row r="54" spans="1:9" x14ac:dyDescent="0.25">
      <c r="A54" s="74"/>
      <c r="B54" s="53">
        <v>42844</v>
      </c>
      <c r="C54" s="77">
        <v>45</v>
      </c>
      <c r="D54" s="90">
        <v>2.8000000000000001E-2</v>
      </c>
      <c r="E54" s="93">
        <v>2.1</v>
      </c>
      <c r="F54" s="80">
        <f t="shared" si="10"/>
        <v>2.0720000000000001</v>
      </c>
      <c r="G54" s="90">
        <v>38</v>
      </c>
      <c r="H54" s="79">
        <f t="shared" si="11"/>
        <v>40.1</v>
      </c>
      <c r="I54" s="90">
        <v>7.9000000000000001E-2</v>
      </c>
    </row>
    <row r="55" spans="1:9" x14ac:dyDescent="0.25">
      <c r="A55" s="74"/>
      <c r="B55" s="53">
        <v>42880</v>
      </c>
      <c r="C55" s="77">
        <v>44</v>
      </c>
      <c r="D55" s="90">
        <v>2.8000000000000001E-2</v>
      </c>
      <c r="E55" s="93">
        <v>2.1</v>
      </c>
      <c r="F55" s="80">
        <f t="shared" si="10"/>
        <v>2.0720000000000001</v>
      </c>
      <c r="G55" s="90">
        <v>48</v>
      </c>
      <c r="H55" s="79">
        <f t="shared" si="11"/>
        <v>50.1</v>
      </c>
      <c r="I55" s="90">
        <v>7.0999999999999994E-2</v>
      </c>
    </row>
    <row r="56" spans="1:9" x14ac:dyDescent="0.25">
      <c r="A56" s="74"/>
      <c r="B56" s="53">
        <v>42915</v>
      </c>
      <c r="C56" s="77">
        <v>58</v>
      </c>
      <c r="D56" s="90">
        <v>3.3000000000000002E-2</v>
      </c>
      <c r="E56" s="93">
        <v>2.2000000000000002</v>
      </c>
      <c r="F56" s="80">
        <f t="shared" si="10"/>
        <v>2.1670000000000003</v>
      </c>
      <c r="G56" s="90">
        <v>10</v>
      </c>
      <c r="H56" s="79">
        <f t="shared" si="11"/>
        <v>12.2</v>
      </c>
      <c r="I56" s="90">
        <v>7.1999999999999995E-2</v>
      </c>
    </row>
    <row r="57" spans="1:9" x14ac:dyDescent="0.25">
      <c r="A57" s="74"/>
      <c r="B57" s="53">
        <v>42936</v>
      </c>
      <c r="C57" s="77">
        <v>56</v>
      </c>
      <c r="D57" s="90">
        <v>2.4E-2</v>
      </c>
      <c r="E57" s="93">
        <v>2</v>
      </c>
      <c r="F57" s="80">
        <f t="shared" si="10"/>
        <v>1.976</v>
      </c>
      <c r="G57" s="90">
        <v>20</v>
      </c>
      <c r="H57" s="79">
        <f t="shared" si="11"/>
        <v>22</v>
      </c>
      <c r="I57" s="90">
        <v>5.8000000000000003E-2</v>
      </c>
    </row>
    <row r="58" spans="1:9" x14ac:dyDescent="0.25">
      <c r="A58" s="74"/>
      <c r="B58" s="53">
        <v>42971</v>
      </c>
      <c r="C58" s="77">
        <v>37</v>
      </c>
      <c r="D58" s="90">
        <v>6.1</v>
      </c>
      <c r="E58" s="93">
        <v>7.8</v>
      </c>
      <c r="F58" s="80">
        <f t="shared" si="10"/>
        <v>1.7000000000000002</v>
      </c>
      <c r="G58" s="90">
        <v>10</v>
      </c>
      <c r="H58" s="79">
        <f t="shared" si="11"/>
        <v>17.8</v>
      </c>
      <c r="I58" s="158">
        <v>0.11</v>
      </c>
    </row>
    <row r="59" spans="1:9" x14ac:dyDescent="0.25">
      <c r="A59" s="74"/>
      <c r="B59" s="53">
        <v>42999</v>
      </c>
      <c r="C59" s="77">
        <v>42</v>
      </c>
      <c r="D59" s="90">
        <v>8.8000000000000007</v>
      </c>
      <c r="E59" s="93">
        <v>9.5</v>
      </c>
      <c r="F59" s="80">
        <f t="shared" si="10"/>
        <v>0.69999999999999929</v>
      </c>
      <c r="G59" s="90">
        <v>18</v>
      </c>
      <c r="H59" s="79">
        <f t="shared" si="11"/>
        <v>27.5</v>
      </c>
      <c r="I59" s="90">
        <v>6.3E-2</v>
      </c>
    </row>
    <row r="60" spans="1:9" x14ac:dyDescent="0.25">
      <c r="A60" s="129"/>
      <c r="B60" s="130" t="s">
        <v>73</v>
      </c>
      <c r="C60" s="131">
        <v>130</v>
      </c>
      <c r="D60" s="138">
        <v>0.19</v>
      </c>
      <c r="E60" s="137">
        <v>1.5</v>
      </c>
      <c r="F60" s="133">
        <f t="shared" si="10"/>
        <v>1.31</v>
      </c>
      <c r="G60" s="138">
        <v>66</v>
      </c>
      <c r="H60" s="135">
        <f t="shared" si="11"/>
        <v>67.5</v>
      </c>
      <c r="I60" s="138">
        <v>6.2E-2</v>
      </c>
    </row>
    <row r="61" spans="1:9" x14ac:dyDescent="0.25">
      <c r="A61" s="18"/>
      <c r="B61" s="53">
        <v>43181</v>
      </c>
      <c r="C61" s="100">
        <v>78</v>
      </c>
      <c r="D61" s="21">
        <v>5.1999999999999998E-2</v>
      </c>
      <c r="E61" s="22">
        <v>1.3</v>
      </c>
      <c r="F61" s="20">
        <f t="shared" si="10"/>
        <v>1.248</v>
      </c>
      <c r="G61" s="19">
        <v>56</v>
      </c>
      <c r="H61" s="19">
        <f t="shared" si="11"/>
        <v>57.3</v>
      </c>
      <c r="I61" s="21">
        <v>0.25</v>
      </c>
    </row>
    <row r="62" spans="1:9" x14ac:dyDescent="0.25">
      <c r="A62" s="71" t="s">
        <v>20</v>
      </c>
      <c r="B62" s="54">
        <v>42627</v>
      </c>
      <c r="C62" s="85">
        <v>79</v>
      </c>
      <c r="D62" s="73">
        <v>2.1999999999999999E-2</v>
      </c>
      <c r="E62" s="68">
        <v>3.2</v>
      </c>
      <c r="F62" s="27">
        <f t="shared" ref="F62:F64" si="12">E62-D62</f>
        <v>3.1780000000000004</v>
      </c>
      <c r="G62" s="27">
        <v>8.5</v>
      </c>
      <c r="H62" s="29">
        <f t="shared" ref="H62:H64" si="13">E62+G62</f>
        <v>11.7</v>
      </c>
      <c r="I62" s="27">
        <v>0.14000000000000001</v>
      </c>
    </row>
    <row r="63" spans="1:9" x14ac:dyDescent="0.25">
      <c r="A63" s="71"/>
      <c r="B63" s="54">
        <v>42655</v>
      </c>
      <c r="C63" s="85">
        <v>85</v>
      </c>
      <c r="D63" s="73">
        <v>7.8E-2</v>
      </c>
      <c r="E63" s="68">
        <v>2.5</v>
      </c>
      <c r="F63" s="27">
        <f t="shared" si="12"/>
        <v>2.4220000000000002</v>
      </c>
      <c r="G63" s="27">
        <v>0.73</v>
      </c>
      <c r="H63" s="29">
        <f t="shared" si="13"/>
        <v>3.23</v>
      </c>
      <c r="I63" s="27">
        <v>9.9000000000000005E-2</v>
      </c>
    </row>
    <row r="64" spans="1:9" x14ac:dyDescent="0.25">
      <c r="A64" s="71"/>
      <c r="B64" s="54">
        <v>42683</v>
      </c>
      <c r="C64" s="85">
        <v>24</v>
      </c>
      <c r="D64" s="73">
        <v>2.3E-2</v>
      </c>
      <c r="E64" s="68">
        <v>3</v>
      </c>
      <c r="F64" s="27">
        <f t="shared" si="12"/>
        <v>2.9769999999999999</v>
      </c>
      <c r="G64" s="27">
        <v>5.4</v>
      </c>
      <c r="H64" s="29">
        <f t="shared" si="13"/>
        <v>8.4</v>
      </c>
      <c r="I64" s="27">
        <v>9.6000000000000002E-2</v>
      </c>
    </row>
    <row r="65" spans="1:9" x14ac:dyDescent="0.25">
      <c r="A65" s="71"/>
      <c r="B65" s="54">
        <v>42712</v>
      </c>
      <c r="C65" s="85"/>
      <c r="D65" s="73"/>
      <c r="E65" s="27"/>
      <c r="F65" s="27"/>
      <c r="G65" s="27"/>
      <c r="H65" s="29"/>
      <c r="I65" s="27"/>
    </row>
    <row r="66" spans="1:9" x14ac:dyDescent="0.25">
      <c r="A66" s="71"/>
      <c r="B66" s="54">
        <v>42753</v>
      </c>
      <c r="C66" s="85">
        <v>73</v>
      </c>
      <c r="D66" s="68">
        <v>1.1000000000000001</v>
      </c>
      <c r="E66" s="68">
        <v>2.7</v>
      </c>
      <c r="F66" s="27">
        <f t="shared" ref="F66:F76" si="14">E66-D66</f>
        <v>1.6</v>
      </c>
      <c r="G66" s="68">
        <v>9.9</v>
      </c>
      <c r="H66" s="29">
        <f t="shared" ref="H66:H76" si="15">E66+G66</f>
        <v>12.600000000000001</v>
      </c>
      <c r="I66" s="27">
        <v>0.13</v>
      </c>
    </row>
    <row r="67" spans="1:9" x14ac:dyDescent="0.25">
      <c r="A67" s="71"/>
      <c r="B67" s="54">
        <v>42789</v>
      </c>
      <c r="C67" s="85">
        <v>77</v>
      </c>
      <c r="D67" s="68">
        <v>8.6999999999999993</v>
      </c>
      <c r="E67" s="68">
        <v>11</v>
      </c>
      <c r="F67" s="27">
        <f t="shared" si="14"/>
        <v>2.3000000000000007</v>
      </c>
      <c r="G67" s="68">
        <v>2.7</v>
      </c>
      <c r="H67" s="29">
        <f t="shared" si="15"/>
        <v>13.7</v>
      </c>
      <c r="I67" s="27">
        <v>0.16</v>
      </c>
    </row>
    <row r="68" spans="1:9" x14ac:dyDescent="0.25">
      <c r="A68" s="71"/>
      <c r="B68" s="54">
        <v>42817</v>
      </c>
      <c r="C68" s="85">
        <v>85</v>
      </c>
      <c r="D68" s="68">
        <v>0.88</v>
      </c>
      <c r="E68" s="68">
        <v>2.7</v>
      </c>
      <c r="F68" s="27">
        <f t="shared" si="14"/>
        <v>1.8200000000000003</v>
      </c>
      <c r="G68" s="29">
        <v>17</v>
      </c>
      <c r="H68" s="29">
        <f t="shared" si="15"/>
        <v>19.7</v>
      </c>
      <c r="I68" s="27">
        <v>0.12</v>
      </c>
    </row>
    <row r="69" spans="1:9" x14ac:dyDescent="0.25">
      <c r="A69" s="71"/>
      <c r="B69" s="54">
        <v>42844</v>
      </c>
      <c r="C69" s="85"/>
      <c r="D69" s="68">
        <v>0.16</v>
      </c>
      <c r="E69" s="68">
        <v>1.9</v>
      </c>
      <c r="F69" s="27">
        <f t="shared" si="14"/>
        <v>1.74</v>
      </c>
      <c r="G69" s="29">
        <v>9</v>
      </c>
      <c r="H69" s="29">
        <f t="shared" si="15"/>
        <v>10.9</v>
      </c>
      <c r="I69" s="27">
        <v>0.13</v>
      </c>
    </row>
    <row r="70" spans="1:9" x14ac:dyDescent="0.25">
      <c r="A70" s="71"/>
      <c r="B70" s="54">
        <v>42880</v>
      </c>
      <c r="C70" s="85">
        <v>58</v>
      </c>
      <c r="D70" s="68">
        <v>3.3</v>
      </c>
      <c r="E70" s="68">
        <v>4.7</v>
      </c>
      <c r="F70" s="27">
        <f t="shared" si="14"/>
        <v>1.4000000000000004</v>
      </c>
      <c r="G70" s="29">
        <v>32</v>
      </c>
      <c r="H70" s="29">
        <f t="shared" si="15"/>
        <v>36.700000000000003</v>
      </c>
      <c r="I70" s="27">
        <v>0.5</v>
      </c>
    </row>
    <row r="71" spans="1:9" x14ac:dyDescent="0.25">
      <c r="A71" s="71"/>
      <c r="B71" s="54">
        <v>42915</v>
      </c>
      <c r="C71" s="85">
        <v>63</v>
      </c>
      <c r="D71" s="68">
        <v>4.4000000000000004</v>
      </c>
      <c r="E71" s="68">
        <v>6.3</v>
      </c>
      <c r="F71" s="27">
        <f t="shared" si="14"/>
        <v>1.8999999999999995</v>
      </c>
      <c r="G71" s="29">
        <v>4.7</v>
      </c>
      <c r="H71" s="29">
        <f t="shared" si="15"/>
        <v>11</v>
      </c>
      <c r="I71" s="27">
        <v>1.2</v>
      </c>
    </row>
    <row r="72" spans="1:9" x14ac:dyDescent="0.25">
      <c r="A72" s="71"/>
      <c r="B72" s="54">
        <v>42936</v>
      </c>
      <c r="C72" s="85">
        <v>52</v>
      </c>
      <c r="D72" s="29">
        <v>27</v>
      </c>
      <c r="E72" s="68">
        <v>32</v>
      </c>
      <c r="F72" s="27">
        <f t="shared" si="14"/>
        <v>5</v>
      </c>
      <c r="G72" s="68">
        <v>5.7000000000000002E-2</v>
      </c>
      <c r="H72" s="29">
        <f t="shared" si="15"/>
        <v>32.057000000000002</v>
      </c>
      <c r="I72" s="27">
        <v>1.3</v>
      </c>
    </row>
    <row r="73" spans="1:9" x14ac:dyDescent="0.25">
      <c r="A73" s="71"/>
      <c r="B73" s="54">
        <v>42971</v>
      </c>
      <c r="C73" s="85">
        <v>35</v>
      </c>
      <c r="D73" s="29">
        <v>27</v>
      </c>
      <c r="E73" s="68">
        <v>28</v>
      </c>
      <c r="F73" s="27">
        <f t="shared" si="14"/>
        <v>1</v>
      </c>
      <c r="G73" s="27">
        <v>0.02</v>
      </c>
      <c r="H73" s="29">
        <f t="shared" si="15"/>
        <v>28.02</v>
      </c>
      <c r="I73" s="27">
        <v>0.83</v>
      </c>
    </row>
    <row r="74" spans="1:9" x14ac:dyDescent="0.25">
      <c r="A74" s="71"/>
      <c r="B74" s="54">
        <v>42999</v>
      </c>
      <c r="C74" s="85">
        <v>54</v>
      </c>
      <c r="D74" s="29">
        <v>15</v>
      </c>
      <c r="E74" s="68">
        <v>17</v>
      </c>
      <c r="F74" s="27">
        <f t="shared" si="14"/>
        <v>2</v>
      </c>
      <c r="G74" s="27">
        <v>1.4999999999999999E-2</v>
      </c>
      <c r="H74" s="29">
        <f t="shared" si="15"/>
        <v>17.015000000000001</v>
      </c>
      <c r="I74" s="27">
        <v>0.34</v>
      </c>
    </row>
    <row r="75" spans="1:9" x14ac:dyDescent="0.25">
      <c r="A75" s="129"/>
      <c r="B75" s="130" t="s">
        <v>73</v>
      </c>
      <c r="C75" s="136">
        <v>150</v>
      </c>
      <c r="D75" s="135">
        <v>16</v>
      </c>
      <c r="E75" s="134">
        <v>18</v>
      </c>
      <c r="F75" s="133">
        <f t="shared" si="14"/>
        <v>2</v>
      </c>
      <c r="G75" s="133">
        <v>4.0999999999999996</v>
      </c>
      <c r="H75" s="135">
        <f t="shared" si="15"/>
        <v>22.1</v>
      </c>
      <c r="I75" s="133">
        <v>0.1</v>
      </c>
    </row>
    <row r="76" spans="1:9" x14ac:dyDescent="0.25">
      <c r="A76" s="71"/>
      <c r="B76" s="54">
        <v>43181</v>
      </c>
      <c r="C76" s="72">
        <v>71</v>
      </c>
      <c r="D76" s="29">
        <v>45</v>
      </c>
      <c r="E76" s="29">
        <v>52</v>
      </c>
      <c r="F76" s="29">
        <f t="shared" si="14"/>
        <v>7</v>
      </c>
      <c r="G76" s="29">
        <v>18</v>
      </c>
      <c r="H76" s="29">
        <f t="shared" si="15"/>
        <v>70</v>
      </c>
      <c r="I76" s="27">
        <v>0.28000000000000003</v>
      </c>
    </row>
    <row r="77" spans="1:9" x14ac:dyDescent="0.25">
      <c r="A77" s="74" t="s">
        <v>23</v>
      </c>
      <c r="B77" s="75">
        <v>42627</v>
      </c>
      <c r="C77" s="77">
        <v>25</v>
      </c>
      <c r="D77" s="76">
        <v>6.2E-2</v>
      </c>
      <c r="E77" s="78">
        <v>2.9</v>
      </c>
      <c r="F77" s="80">
        <f t="shared" ref="F77:F79" si="16">E77-D77</f>
        <v>2.8380000000000001</v>
      </c>
      <c r="G77" s="80">
        <v>0.31</v>
      </c>
      <c r="H77" s="79">
        <f t="shared" ref="H77:H79" si="17">E77+G77</f>
        <v>3.21</v>
      </c>
      <c r="I77" s="80">
        <v>0.23</v>
      </c>
    </row>
    <row r="78" spans="1:9" x14ac:dyDescent="0.25">
      <c r="A78" s="74"/>
      <c r="B78" s="75">
        <v>42655</v>
      </c>
      <c r="C78" s="77">
        <v>6.1</v>
      </c>
      <c r="D78" s="76">
        <v>6.0999999999999999E-2</v>
      </c>
      <c r="E78" s="78">
        <v>1.8</v>
      </c>
      <c r="F78" s="80">
        <f t="shared" si="16"/>
        <v>1.7390000000000001</v>
      </c>
      <c r="G78" s="80">
        <v>0.6</v>
      </c>
      <c r="H78" s="79">
        <f t="shared" si="17"/>
        <v>2.4</v>
      </c>
      <c r="I78" s="80">
        <v>0.12</v>
      </c>
    </row>
    <row r="79" spans="1:9" x14ac:dyDescent="0.25">
      <c r="A79" s="74"/>
      <c r="B79" s="75">
        <v>42683</v>
      </c>
      <c r="C79" s="77">
        <v>8.9</v>
      </c>
      <c r="D79" s="76">
        <v>6.3E-2</v>
      </c>
      <c r="E79" s="78">
        <v>2.1</v>
      </c>
      <c r="F79" s="80">
        <f t="shared" si="16"/>
        <v>2.0369999999999999</v>
      </c>
      <c r="G79" s="80">
        <v>5.5</v>
      </c>
      <c r="H79" s="79">
        <f t="shared" si="17"/>
        <v>7.6</v>
      </c>
      <c r="I79" s="80">
        <v>5.6000000000000001E-2</v>
      </c>
    </row>
    <row r="80" spans="1:9" x14ac:dyDescent="0.25">
      <c r="A80" s="74"/>
      <c r="B80" s="75">
        <v>42712</v>
      </c>
      <c r="C80" s="77"/>
      <c r="D80" s="76"/>
      <c r="E80" s="80"/>
      <c r="F80" s="80"/>
      <c r="G80" s="80"/>
      <c r="H80" s="79"/>
      <c r="I80" s="80"/>
    </row>
    <row r="81" spans="1:9" x14ac:dyDescent="0.25">
      <c r="A81" s="74"/>
      <c r="B81" s="75">
        <v>42753</v>
      </c>
      <c r="C81" s="77">
        <v>48</v>
      </c>
      <c r="D81" s="80">
        <v>0.12</v>
      </c>
      <c r="E81" s="78">
        <v>1</v>
      </c>
      <c r="F81" s="80">
        <f t="shared" ref="F81:F91" si="18">E81-D81</f>
        <v>0.88</v>
      </c>
      <c r="G81" s="80">
        <v>0.4</v>
      </c>
      <c r="H81" s="79">
        <f t="shared" ref="H81:H91" si="19">E81+G81</f>
        <v>1.4</v>
      </c>
      <c r="I81" s="80">
        <v>2.5999999999999999E-2</v>
      </c>
    </row>
    <row r="82" spans="1:9" x14ac:dyDescent="0.25">
      <c r="A82" s="74"/>
      <c r="B82" s="75">
        <v>42789</v>
      </c>
      <c r="C82" s="77">
        <v>52</v>
      </c>
      <c r="D82" s="80">
        <v>9.0999999999999998E-2</v>
      </c>
      <c r="E82" s="78">
        <v>0.75</v>
      </c>
      <c r="F82" s="80">
        <f t="shared" si="18"/>
        <v>0.65900000000000003</v>
      </c>
      <c r="G82" s="80">
        <v>0.75</v>
      </c>
      <c r="H82" s="79">
        <f t="shared" si="19"/>
        <v>1.5</v>
      </c>
      <c r="I82" s="80">
        <v>1.4999999999999999E-2</v>
      </c>
    </row>
    <row r="83" spans="1:9" x14ac:dyDescent="0.25">
      <c r="A83" s="74"/>
      <c r="B83" s="75">
        <v>42817</v>
      </c>
      <c r="C83" s="77">
        <v>88</v>
      </c>
      <c r="D83" s="80">
        <v>2.5999999999999999E-2</v>
      </c>
      <c r="E83" s="78">
        <v>1.1000000000000001</v>
      </c>
      <c r="F83" s="80">
        <f t="shared" si="18"/>
        <v>1.0740000000000001</v>
      </c>
      <c r="G83" s="80">
        <v>8.1999999999999993</v>
      </c>
      <c r="H83" s="79">
        <f t="shared" si="19"/>
        <v>9.2999999999999989</v>
      </c>
      <c r="I83" s="80">
        <v>0.01</v>
      </c>
    </row>
    <row r="84" spans="1:9" x14ac:dyDescent="0.25">
      <c r="A84" s="74"/>
      <c r="B84" s="53">
        <v>42844</v>
      </c>
      <c r="C84" s="77">
        <v>37</v>
      </c>
      <c r="D84" s="80">
        <v>6.8000000000000005E-2</v>
      </c>
      <c r="E84" s="78">
        <v>1.1000000000000001</v>
      </c>
      <c r="F84" s="80">
        <f t="shared" si="18"/>
        <v>1.032</v>
      </c>
      <c r="G84" s="78">
        <v>3</v>
      </c>
      <c r="H84" s="79">
        <f t="shared" si="19"/>
        <v>4.0999999999999996</v>
      </c>
      <c r="I84" s="80" t="s">
        <v>45</v>
      </c>
    </row>
    <row r="85" spans="1:9" x14ac:dyDescent="0.25">
      <c r="A85" s="74"/>
      <c r="B85" s="53">
        <v>42880</v>
      </c>
      <c r="C85" s="77">
        <v>44</v>
      </c>
      <c r="D85" s="80">
        <v>0.17</v>
      </c>
      <c r="E85" s="78">
        <v>1.6</v>
      </c>
      <c r="F85" s="80">
        <f t="shared" si="18"/>
        <v>1.4300000000000002</v>
      </c>
      <c r="G85" s="78">
        <v>1.3</v>
      </c>
      <c r="H85" s="79">
        <f t="shared" si="19"/>
        <v>2.9000000000000004</v>
      </c>
      <c r="I85" s="80">
        <v>1.6E-2</v>
      </c>
    </row>
    <row r="86" spans="1:9" x14ac:dyDescent="0.25">
      <c r="A86" s="74"/>
      <c r="B86" s="53">
        <v>42915</v>
      </c>
      <c r="C86" s="77">
        <v>24</v>
      </c>
      <c r="D86" s="80">
        <v>0.47</v>
      </c>
      <c r="E86" s="78">
        <v>2.2999999999999998</v>
      </c>
      <c r="F86" s="80">
        <f t="shared" si="18"/>
        <v>1.8299999999999998</v>
      </c>
      <c r="G86" s="78">
        <v>7.1999999999999995E-2</v>
      </c>
      <c r="H86" s="79">
        <f t="shared" si="19"/>
        <v>2.3719999999999999</v>
      </c>
      <c r="I86" s="80">
        <v>0.02</v>
      </c>
    </row>
    <row r="87" spans="1:9" x14ac:dyDescent="0.25">
      <c r="A87" s="74"/>
      <c r="B87" s="53">
        <v>42936</v>
      </c>
      <c r="C87" s="77">
        <v>17</v>
      </c>
      <c r="D87" s="80">
        <v>0.54</v>
      </c>
      <c r="E87" s="78">
        <v>2.2000000000000002</v>
      </c>
      <c r="F87" s="80">
        <f t="shared" si="18"/>
        <v>1.6600000000000001</v>
      </c>
      <c r="G87" s="78">
        <v>1.2</v>
      </c>
      <c r="H87" s="79">
        <f t="shared" si="19"/>
        <v>3.4000000000000004</v>
      </c>
      <c r="I87" s="80">
        <v>0.01</v>
      </c>
    </row>
    <row r="88" spans="1:9" x14ac:dyDescent="0.25">
      <c r="A88" s="74"/>
      <c r="B88" s="53">
        <v>42971</v>
      </c>
      <c r="C88" s="77">
        <v>18</v>
      </c>
      <c r="D88" s="80">
        <v>0.84</v>
      </c>
      <c r="E88" s="78">
        <v>2.2999999999999998</v>
      </c>
      <c r="F88" s="80">
        <f t="shared" si="18"/>
        <v>1.46</v>
      </c>
      <c r="G88" s="78">
        <v>1.8</v>
      </c>
      <c r="H88" s="79">
        <f t="shared" si="19"/>
        <v>4.0999999999999996</v>
      </c>
      <c r="I88" s="80">
        <v>0.01</v>
      </c>
    </row>
    <row r="89" spans="1:9" x14ac:dyDescent="0.25">
      <c r="A89" s="74"/>
      <c r="B89" s="53">
        <v>42999</v>
      </c>
      <c r="C89" s="77">
        <v>6.1</v>
      </c>
      <c r="D89" s="80">
        <v>0.79</v>
      </c>
      <c r="E89" s="78">
        <v>1.6</v>
      </c>
      <c r="F89" s="80">
        <f t="shared" si="18"/>
        <v>0.81</v>
      </c>
      <c r="G89" s="78">
        <v>0.36</v>
      </c>
      <c r="H89" s="79">
        <f t="shared" si="19"/>
        <v>1.96</v>
      </c>
      <c r="I89" s="80">
        <v>1.2E-2</v>
      </c>
    </row>
    <row r="90" spans="1:9" x14ac:dyDescent="0.25">
      <c r="A90" s="129"/>
      <c r="B90" s="130" t="s">
        <v>73</v>
      </c>
      <c r="C90" s="131">
        <v>59</v>
      </c>
      <c r="D90" s="133">
        <v>1</v>
      </c>
      <c r="E90" s="134">
        <v>2.1</v>
      </c>
      <c r="F90" s="133">
        <f t="shared" si="18"/>
        <v>1.1000000000000001</v>
      </c>
      <c r="G90" s="135">
        <v>11</v>
      </c>
      <c r="H90" s="135">
        <f t="shared" si="19"/>
        <v>13.1</v>
      </c>
      <c r="I90" s="133">
        <v>0.01</v>
      </c>
    </row>
    <row r="91" spans="1:9" x14ac:dyDescent="0.25">
      <c r="A91" s="18"/>
      <c r="B91" s="53">
        <v>43181</v>
      </c>
      <c r="C91" s="100">
        <v>77</v>
      </c>
      <c r="D91" s="20">
        <v>4.5999999999999999E-2</v>
      </c>
      <c r="E91" s="22">
        <v>1.1000000000000001</v>
      </c>
      <c r="F91" s="20">
        <f t="shared" si="18"/>
        <v>1.054</v>
      </c>
      <c r="G91" s="19">
        <v>10</v>
      </c>
      <c r="H91" s="19">
        <f t="shared" si="19"/>
        <v>11.1</v>
      </c>
      <c r="I91" s="20">
        <v>5.0000000000000001E-3</v>
      </c>
    </row>
    <row r="92" spans="1:9" x14ac:dyDescent="0.25">
      <c r="A92" s="71" t="s">
        <v>26</v>
      </c>
      <c r="B92" s="54">
        <v>42627</v>
      </c>
      <c r="C92" s="85">
        <v>16</v>
      </c>
      <c r="D92" s="27">
        <v>0.21</v>
      </c>
      <c r="E92" s="27">
        <v>2.5</v>
      </c>
      <c r="F92" s="27">
        <f t="shared" ref="F92:F94" si="20">E92-D92</f>
        <v>2.29</v>
      </c>
      <c r="G92" s="73">
        <v>2.1999999999999999E-2</v>
      </c>
      <c r="H92" s="29">
        <f t="shared" ref="H92" si="21">E92+G92</f>
        <v>2.5219999999999998</v>
      </c>
      <c r="I92" s="27">
        <v>0.31</v>
      </c>
    </row>
    <row r="93" spans="1:9" x14ac:dyDescent="0.25">
      <c r="A93" s="71"/>
      <c r="B93" s="54">
        <v>42655</v>
      </c>
      <c r="C93" s="85">
        <v>8.8000000000000007</v>
      </c>
      <c r="D93" s="27">
        <v>0.18</v>
      </c>
      <c r="E93" s="27">
        <v>2</v>
      </c>
      <c r="F93" s="27">
        <f t="shared" si="20"/>
        <v>1.82</v>
      </c>
      <c r="G93" s="73" t="s">
        <v>45</v>
      </c>
      <c r="H93" s="29">
        <v>2</v>
      </c>
      <c r="I93" s="27">
        <v>0.12</v>
      </c>
    </row>
    <row r="94" spans="1:9" x14ac:dyDescent="0.25">
      <c r="A94" s="71"/>
      <c r="B94" s="54">
        <v>42683</v>
      </c>
      <c r="C94" s="85">
        <v>13</v>
      </c>
      <c r="D94" s="27">
        <v>0.61</v>
      </c>
      <c r="E94" s="27">
        <v>2.8</v>
      </c>
      <c r="F94" s="27">
        <f t="shared" si="20"/>
        <v>2.19</v>
      </c>
      <c r="G94" s="73" t="s">
        <v>45</v>
      </c>
      <c r="H94" s="29">
        <v>3</v>
      </c>
      <c r="I94" s="27">
        <v>6.0999999999999999E-2</v>
      </c>
    </row>
    <row r="95" spans="1:9" x14ac:dyDescent="0.25">
      <c r="A95" s="71"/>
      <c r="B95" s="54">
        <v>42712</v>
      </c>
      <c r="C95" s="85"/>
      <c r="D95" s="73"/>
      <c r="E95" s="27"/>
      <c r="F95" s="27"/>
      <c r="G95" s="68"/>
      <c r="H95" s="29"/>
      <c r="I95" s="27"/>
    </row>
    <row r="96" spans="1:9" x14ac:dyDescent="0.25">
      <c r="A96" s="71"/>
      <c r="B96" s="54">
        <v>42753</v>
      </c>
      <c r="C96" s="85">
        <v>44</v>
      </c>
      <c r="D96" s="27">
        <v>0.33</v>
      </c>
      <c r="E96" s="27">
        <v>1.5</v>
      </c>
      <c r="F96" s="27">
        <f>E96-D96</f>
        <v>1.17</v>
      </c>
      <c r="G96" s="68" t="s">
        <v>45</v>
      </c>
      <c r="H96" s="29">
        <v>2</v>
      </c>
      <c r="I96" s="27">
        <v>0.03</v>
      </c>
    </row>
    <row r="97" spans="1:9" x14ac:dyDescent="0.25">
      <c r="A97" s="71"/>
      <c r="B97" s="54">
        <v>42789</v>
      </c>
      <c r="C97" s="85">
        <v>45</v>
      </c>
      <c r="D97" s="27">
        <v>0.65</v>
      </c>
      <c r="E97" s="27">
        <v>2</v>
      </c>
      <c r="F97" s="27">
        <f>E97-D97</f>
        <v>1.35</v>
      </c>
      <c r="G97" s="27">
        <v>2.8000000000000001E-2</v>
      </c>
      <c r="H97" s="29">
        <f t="shared" ref="H97:H101" si="22">E97+G97</f>
        <v>2.028</v>
      </c>
      <c r="I97" s="27">
        <v>2.5000000000000001E-2</v>
      </c>
    </row>
    <row r="98" spans="1:9" x14ac:dyDescent="0.25">
      <c r="A98" s="71"/>
      <c r="B98" s="54">
        <v>42817</v>
      </c>
      <c r="C98" s="85">
        <v>98</v>
      </c>
      <c r="D98" s="27">
        <v>0.98</v>
      </c>
      <c r="E98" s="27">
        <v>2.5</v>
      </c>
      <c r="F98" s="27">
        <f>E98-D98</f>
        <v>1.52</v>
      </c>
      <c r="G98" s="27">
        <v>0.13</v>
      </c>
      <c r="H98" s="29">
        <f t="shared" si="22"/>
        <v>2.63</v>
      </c>
      <c r="I98" s="27">
        <v>2.9000000000000001E-2</v>
      </c>
    </row>
    <row r="99" spans="1:9" x14ac:dyDescent="0.25">
      <c r="A99" s="71"/>
      <c r="B99" s="54">
        <v>42844</v>
      </c>
      <c r="C99" s="85"/>
      <c r="D99" s="27"/>
      <c r="E99" s="27"/>
      <c r="F99" s="27"/>
      <c r="G99" s="27"/>
      <c r="H99" s="29"/>
      <c r="I99" s="27"/>
    </row>
    <row r="100" spans="1:9" x14ac:dyDescent="0.25">
      <c r="A100" s="71"/>
      <c r="B100" s="54">
        <v>42880</v>
      </c>
      <c r="C100" s="85">
        <v>43</v>
      </c>
      <c r="D100" s="27">
        <v>2.5</v>
      </c>
      <c r="E100" s="27">
        <v>4</v>
      </c>
      <c r="F100" s="27">
        <f>E100-D100</f>
        <v>1.5</v>
      </c>
      <c r="G100" s="27">
        <v>0.86</v>
      </c>
      <c r="H100" s="29">
        <f t="shared" si="22"/>
        <v>4.8600000000000003</v>
      </c>
      <c r="I100" s="27">
        <v>2.4E-2</v>
      </c>
    </row>
    <row r="101" spans="1:9" x14ac:dyDescent="0.25">
      <c r="A101" s="71"/>
      <c r="B101" s="54">
        <v>42915</v>
      </c>
      <c r="C101" s="85">
        <v>33</v>
      </c>
      <c r="D101" s="27">
        <v>4</v>
      </c>
      <c r="E101" s="27">
        <v>5.5</v>
      </c>
      <c r="F101" s="27">
        <f>E101-D101</f>
        <v>1.5</v>
      </c>
      <c r="G101" s="27">
        <v>1.7999999999999999E-2</v>
      </c>
      <c r="H101" s="29">
        <f t="shared" si="22"/>
        <v>5.5179999999999998</v>
      </c>
      <c r="I101" s="27">
        <v>0.02</v>
      </c>
    </row>
    <row r="102" spans="1:9" x14ac:dyDescent="0.25">
      <c r="A102" s="71"/>
      <c r="B102" s="54">
        <v>42936</v>
      </c>
      <c r="C102" s="85"/>
      <c r="D102" s="27"/>
      <c r="E102" s="27"/>
      <c r="F102" s="27"/>
      <c r="G102" s="27"/>
      <c r="H102" s="29"/>
      <c r="I102" s="27"/>
    </row>
    <row r="103" spans="1:9" x14ac:dyDescent="0.25">
      <c r="A103" s="71"/>
      <c r="B103" s="54">
        <v>42971</v>
      </c>
      <c r="C103" s="85">
        <v>19</v>
      </c>
      <c r="D103" s="27">
        <v>3.1</v>
      </c>
      <c r="E103" s="27">
        <v>5.2</v>
      </c>
      <c r="F103" s="27">
        <f>E103-D103</f>
        <v>2.1</v>
      </c>
      <c r="G103" s="27" t="s">
        <v>45</v>
      </c>
      <c r="H103" s="29">
        <v>5</v>
      </c>
      <c r="I103" s="27">
        <v>0.02</v>
      </c>
    </row>
    <row r="104" spans="1:9" x14ac:dyDescent="0.25">
      <c r="A104" s="71"/>
      <c r="B104" s="54">
        <v>42999</v>
      </c>
      <c r="C104" s="85">
        <v>17</v>
      </c>
      <c r="D104" s="27">
        <v>4.7</v>
      </c>
      <c r="E104" s="27">
        <v>6.2</v>
      </c>
      <c r="F104" s="27">
        <f>E104-D104</f>
        <v>1.5</v>
      </c>
      <c r="G104" s="27" t="s">
        <v>45</v>
      </c>
      <c r="H104" s="29">
        <v>6.2</v>
      </c>
      <c r="I104" s="27">
        <v>1.9E-2</v>
      </c>
    </row>
    <row r="105" spans="1:9" x14ac:dyDescent="0.25">
      <c r="A105" s="129"/>
      <c r="B105" s="130" t="s">
        <v>73</v>
      </c>
      <c r="C105" s="136">
        <v>66</v>
      </c>
      <c r="D105" s="133">
        <v>6.3</v>
      </c>
      <c r="E105" s="133">
        <v>7.7</v>
      </c>
      <c r="F105" s="133">
        <f>E105-D105</f>
        <v>1.4000000000000004</v>
      </c>
      <c r="G105" s="133">
        <v>3.6</v>
      </c>
      <c r="H105" s="135">
        <f t="shared" ref="H105:H106" si="23">E105+G105</f>
        <v>11.3</v>
      </c>
      <c r="I105" s="133">
        <v>0.02</v>
      </c>
    </row>
    <row r="106" spans="1:9" x14ac:dyDescent="0.25">
      <c r="A106" s="71"/>
      <c r="B106" s="54">
        <v>43181</v>
      </c>
      <c r="C106" s="72">
        <v>69</v>
      </c>
      <c r="D106" s="27">
        <v>3.2</v>
      </c>
      <c r="E106" s="27">
        <v>3.3</v>
      </c>
      <c r="F106" s="27">
        <f>E106-D106</f>
        <v>9.9999999999999645E-2</v>
      </c>
      <c r="G106" s="29">
        <v>77</v>
      </c>
      <c r="H106" s="29">
        <f t="shared" si="23"/>
        <v>80.3</v>
      </c>
      <c r="I106" s="27">
        <v>1.2E-2</v>
      </c>
    </row>
    <row r="107" spans="1:9" x14ac:dyDescent="0.25">
      <c r="A107" s="74" t="s">
        <v>29</v>
      </c>
      <c r="B107" s="75">
        <v>42627</v>
      </c>
      <c r="C107" s="77"/>
      <c r="D107" s="76"/>
      <c r="E107" s="80"/>
      <c r="F107" s="80"/>
      <c r="G107" s="80"/>
      <c r="H107" s="79"/>
      <c r="I107" s="80"/>
    </row>
    <row r="108" spans="1:9" x14ac:dyDescent="0.25">
      <c r="A108" s="74"/>
      <c r="B108" s="75">
        <v>42655</v>
      </c>
      <c r="C108" s="77">
        <v>43</v>
      </c>
      <c r="D108" s="79">
        <v>22</v>
      </c>
      <c r="E108" s="79">
        <v>18</v>
      </c>
      <c r="F108" s="80" t="s">
        <v>45</v>
      </c>
      <c r="G108" s="76">
        <v>0.51</v>
      </c>
      <c r="H108" s="79">
        <f t="shared" ref="H108:H109" si="24">E108+G108</f>
        <v>18.510000000000002</v>
      </c>
      <c r="I108" s="80">
        <v>0.51</v>
      </c>
    </row>
    <row r="109" spans="1:9" x14ac:dyDescent="0.25">
      <c r="A109" s="74"/>
      <c r="B109" s="75">
        <v>42683</v>
      </c>
      <c r="C109" s="77">
        <v>68</v>
      </c>
      <c r="D109" s="79">
        <v>10</v>
      </c>
      <c r="E109" s="79">
        <v>13</v>
      </c>
      <c r="F109" s="80">
        <f t="shared" ref="F109" si="25">E109-D109</f>
        <v>3</v>
      </c>
      <c r="G109" s="76">
        <v>3.5999999999999997E-2</v>
      </c>
      <c r="H109" s="79">
        <f t="shared" si="24"/>
        <v>13.036</v>
      </c>
      <c r="I109" s="80">
        <v>0.83</v>
      </c>
    </row>
    <row r="110" spans="1:9" x14ac:dyDescent="0.25">
      <c r="A110" s="74"/>
      <c r="B110" s="75">
        <v>42712</v>
      </c>
      <c r="C110" s="77"/>
      <c r="D110" s="79"/>
      <c r="E110" s="79"/>
      <c r="F110" s="80"/>
      <c r="G110" s="76"/>
      <c r="H110" s="79"/>
      <c r="I110" s="80"/>
    </row>
    <row r="111" spans="1:9" x14ac:dyDescent="0.25">
      <c r="A111" s="74"/>
      <c r="B111" s="75">
        <v>42753</v>
      </c>
      <c r="C111" s="77">
        <v>81</v>
      </c>
      <c r="D111" s="78">
        <v>2.4</v>
      </c>
      <c r="E111" s="78">
        <v>3.2</v>
      </c>
      <c r="F111" s="80">
        <f>E111-D111</f>
        <v>0.80000000000000027</v>
      </c>
      <c r="G111" s="79">
        <v>34</v>
      </c>
      <c r="H111" s="79">
        <f>E111+G111</f>
        <v>37.200000000000003</v>
      </c>
      <c r="I111" s="78">
        <v>1.5</v>
      </c>
    </row>
    <row r="112" spans="1:9" x14ac:dyDescent="0.25">
      <c r="A112" s="74"/>
      <c r="B112" s="75">
        <v>42789</v>
      </c>
      <c r="C112" s="79">
        <v>74</v>
      </c>
      <c r="D112" s="79">
        <v>32</v>
      </c>
      <c r="E112" s="79">
        <v>34</v>
      </c>
      <c r="F112" s="80">
        <f>E112-D112</f>
        <v>2</v>
      </c>
      <c r="G112" s="79">
        <v>33</v>
      </c>
      <c r="H112" s="79">
        <f>E112+G112</f>
        <v>67</v>
      </c>
      <c r="I112" s="78">
        <v>4</v>
      </c>
    </row>
    <row r="113" spans="1:9" x14ac:dyDescent="0.25">
      <c r="A113" s="74"/>
      <c r="B113" s="75">
        <v>42817</v>
      </c>
      <c r="C113" s="77">
        <v>80</v>
      </c>
      <c r="D113" s="78">
        <v>0.6</v>
      </c>
      <c r="E113" s="79">
        <v>1.9</v>
      </c>
      <c r="F113" s="80">
        <f>E113-D113</f>
        <v>1.2999999999999998</v>
      </c>
      <c r="G113" s="79">
        <v>40</v>
      </c>
      <c r="H113" s="79">
        <f>E113+G113</f>
        <v>41.9</v>
      </c>
      <c r="I113" s="78">
        <v>1.4</v>
      </c>
    </row>
    <row r="114" spans="1:9" x14ac:dyDescent="0.25">
      <c r="A114" s="74"/>
      <c r="B114" s="53">
        <v>42844</v>
      </c>
      <c r="C114" s="77">
        <v>63</v>
      </c>
      <c r="D114" s="78">
        <v>0.78</v>
      </c>
      <c r="E114" s="79">
        <v>2.7</v>
      </c>
      <c r="F114" s="80">
        <f>E114-D114</f>
        <v>1.9200000000000002</v>
      </c>
      <c r="G114" s="79">
        <v>22</v>
      </c>
      <c r="H114" s="79">
        <f>E114+G114</f>
        <v>24.7</v>
      </c>
      <c r="I114" s="78">
        <v>3.5</v>
      </c>
    </row>
    <row r="115" spans="1:9" x14ac:dyDescent="0.25">
      <c r="A115" s="74"/>
      <c r="B115" s="53">
        <v>42880</v>
      </c>
      <c r="C115" s="77">
        <v>59</v>
      </c>
      <c r="D115" s="78"/>
      <c r="E115" s="79"/>
      <c r="F115" s="80"/>
      <c r="G115" s="79"/>
      <c r="H115" s="79"/>
      <c r="I115" s="78"/>
    </row>
    <row r="116" spans="1:9" x14ac:dyDescent="0.25">
      <c r="A116" s="74"/>
      <c r="B116" s="53">
        <v>42915</v>
      </c>
      <c r="C116" s="77">
        <v>80</v>
      </c>
      <c r="D116" s="79">
        <v>32</v>
      </c>
      <c r="E116" s="79">
        <v>33</v>
      </c>
      <c r="F116" s="80">
        <f>E116-D116</f>
        <v>1</v>
      </c>
      <c r="G116" s="79">
        <v>20</v>
      </c>
      <c r="H116" s="79">
        <f t="shared" ref="H116:H121" si="26">E116+G116</f>
        <v>53</v>
      </c>
      <c r="I116" s="78">
        <v>3.1</v>
      </c>
    </row>
    <row r="117" spans="1:9" x14ac:dyDescent="0.25">
      <c r="A117" s="74"/>
      <c r="B117" s="53">
        <v>42936</v>
      </c>
      <c r="C117" s="77">
        <v>63</v>
      </c>
      <c r="D117" s="79">
        <v>34</v>
      </c>
      <c r="E117" s="79">
        <v>34</v>
      </c>
      <c r="F117" s="80">
        <f>E117-D117</f>
        <v>0</v>
      </c>
      <c r="G117" s="79">
        <v>17</v>
      </c>
      <c r="H117" s="79">
        <f t="shared" si="26"/>
        <v>51</v>
      </c>
      <c r="I117" s="78">
        <v>3.2</v>
      </c>
    </row>
    <row r="118" spans="1:9" x14ac:dyDescent="0.25">
      <c r="A118" s="74"/>
      <c r="B118" s="53">
        <v>42971</v>
      </c>
      <c r="C118" s="77">
        <v>34</v>
      </c>
      <c r="D118" s="79">
        <v>29</v>
      </c>
      <c r="E118" s="79">
        <v>30</v>
      </c>
      <c r="F118" s="80">
        <f>E118-D118</f>
        <v>1</v>
      </c>
      <c r="G118" s="80">
        <v>0.33</v>
      </c>
      <c r="H118" s="79">
        <f t="shared" si="26"/>
        <v>30.33</v>
      </c>
      <c r="I118" s="78">
        <v>3.3</v>
      </c>
    </row>
    <row r="119" spans="1:9" x14ac:dyDescent="0.25">
      <c r="A119" s="74"/>
      <c r="B119" s="53">
        <v>42999</v>
      </c>
      <c r="C119" s="77">
        <v>48</v>
      </c>
      <c r="D119" s="79">
        <v>29</v>
      </c>
      <c r="E119" s="79">
        <v>27</v>
      </c>
      <c r="F119" s="80">
        <v>0</v>
      </c>
      <c r="G119" s="80">
        <v>0.09</v>
      </c>
      <c r="H119" s="79">
        <f t="shared" si="26"/>
        <v>27.09</v>
      </c>
      <c r="I119" s="78">
        <v>2.6</v>
      </c>
    </row>
    <row r="120" spans="1:9" x14ac:dyDescent="0.25">
      <c r="A120" s="129"/>
      <c r="B120" s="130" t="s">
        <v>73</v>
      </c>
      <c r="C120" s="131">
        <v>140</v>
      </c>
      <c r="D120" s="135">
        <v>6.8</v>
      </c>
      <c r="E120" s="135">
        <v>7.4</v>
      </c>
      <c r="F120" s="133">
        <f>E120-D120</f>
        <v>0.60000000000000053</v>
      </c>
      <c r="G120" s="135">
        <v>34</v>
      </c>
      <c r="H120" s="135">
        <f t="shared" si="26"/>
        <v>41.4</v>
      </c>
      <c r="I120" s="134">
        <v>0.18</v>
      </c>
    </row>
    <row r="121" spans="1:9" x14ac:dyDescent="0.25">
      <c r="A121" s="18"/>
      <c r="B121" s="53">
        <v>43181</v>
      </c>
      <c r="C121" s="100">
        <v>70</v>
      </c>
      <c r="D121" s="22">
        <v>1.4</v>
      </c>
      <c r="E121" s="22">
        <v>2.1</v>
      </c>
      <c r="F121" s="20">
        <f>E121-D121</f>
        <v>0.70000000000000018</v>
      </c>
      <c r="G121" s="19">
        <v>47</v>
      </c>
      <c r="H121" s="19">
        <f t="shared" si="26"/>
        <v>49.1</v>
      </c>
      <c r="I121" s="22">
        <v>0.53</v>
      </c>
    </row>
    <row r="122" spans="1:9" x14ac:dyDescent="0.25">
      <c r="A122" s="32" t="s">
        <v>13</v>
      </c>
      <c r="B122" s="54">
        <v>42627</v>
      </c>
      <c r="C122" s="24">
        <v>100</v>
      </c>
      <c r="D122" s="25">
        <v>51</v>
      </c>
      <c r="E122" s="25">
        <v>57</v>
      </c>
      <c r="F122" s="29">
        <f>E122-D122</f>
        <v>6</v>
      </c>
      <c r="G122" s="28" t="s">
        <v>45</v>
      </c>
      <c r="H122" s="29">
        <v>57</v>
      </c>
      <c r="I122" s="26">
        <v>2.8</v>
      </c>
    </row>
    <row r="123" spans="1:9" x14ac:dyDescent="0.25">
      <c r="A123" s="30"/>
      <c r="B123" s="55">
        <v>42655</v>
      </c>
      <c r="C123" s="24">
        <v>67</v>
      </c>
      <c r="D123" s="25">
        <v>43</v>
      </c>
      <c r="E123" s="25">
        <v>47</v>
      </c>
      <c r="F123" s="29">
        <f t="shared" ref="F123:F211" si="27">E123-D123</f>
        <v>4</v>
      </c>
      <c r="G123" s="28">
        <v>7.8E-2</v>
      </c>
      <c r="H123" s="29">
        <f t="shared" ref="H123" si="28">E123+G123</f>
        <v>47.078000000000003</v>
      </c>
      <c r="I123" s="26">
        <v>3.6</v>
      </c>
    </row>
    <row r="124" spans="1:9" x14ac:dyDescent="0.25">
      <c r="A124" s="30"/>
      <c r="B124" s="55">
        <v>42683</v>
      </c>
      <c r="C124" s="24">
        <v>77</v>
      </c>
      <c r="D124" s="25">
        <v>42</v>
      </c>
      <c r="E124" s="25">
        <v>46</v>
      </c>
      <c r="F124" s="29">
        <f t="shared" si="27"/>
        <v>4</v>
      </c>
      <c r="G124" s="28" t="s">
        <v>45</v>
      </c>
      <c r="H124" s="29">
        <v>46</v>
      </c>
      <c r="I124" s="26">
        <v>6.7</v>
      </c>
    </row>
    <row r="125" spans="1:9" x14ac:dyDescent="0.25">
      <c r="A125" s="30"/>
      <c r="B125" s="55">
        <v>42712</v>
      </c>
      <c r="C125" s="24">
        <v>73</v>
      </c>
      <c r="D125" s="24">
        <v>19</v>
      </c>
      <c r="E125" s="24">
        <v>22</v>
      </c>
      <c r="F125" s="24">
        <f t="shared" si="27"/>
        <v>3</v>
      </c>
      <c r="G125" s="33">
        <v>1.4E-2</v>
      </c>
      <c r="H125" s="24">
        <f t="shared" ref="H125" si="29">E125+G125</f>
        <v>22.013999999999999</v>
      </c>
      <c r="I125" s="34">
        <v>3.1</v>
      </c>
    </row>
    <row r="126" spans="1:9" x14ac:dyDescent="0.25">
      <c r="A126" s="30"/>
      <c r="B126" s="55">
        <v>42753</v>
      </c>
      <c r="C126" s="24">
        <v>86</v>
      </c>
      <c r="D126" s="47">
        <v>4.9000000000000004</v>
      </c>
      <c r="E126" s="24">
        <v>7.6</v>
      </c>
      <c r="F126" s="24">
        <f t="shared" si="27"/>
        <v>2.6999999999999993</v>
      </c>
      <c r="G126" s="33" t="s">
        <v>45</v>
      </c>
      <c r="H126" s="24">
        <v>8</v>
      </c>
      <c r="I126" s="26">
        <v>2.8</v>
      </c>
    </row>
    <row r="127" spans="1:9" x14ac:dyDescent="0.25">
      <c r="A127" s="30"/>
      <c r="B127" s="55">
        <v>42789</v>
      </c>
      <c r="C127" s="24">
        <v>77</v>
      </c>
      <c r="D127" s="24">
        <v>33</v>
      </c>
      <c r="E127" s="24">
        <v>36</v>
      </c>
      <c r="F127" s="24">
        <f t="shared" si="27"/>
        <v>3</v>
      </c>
      <c r="G127" s="33" t="s">
        <v>45</v>
      </c>
      <c r="H127" s="24">
        <v>36</v>
      </c>
      <c r="I127" s="26">
        <v>5.6</v>
      </c>
    </row>
    <row r="128" spans="1:9" x14ac:dyDescent="0.25">
      <c r="A128" s="98"/>
      <c r="B128" s="54">
        <v>42817</v>
      </c>
      <c r="C128" s="24">
        <v>83</v>
      </c>
      <c r="D128" s="24">
        <v>26</v>
      </c>
      <c r="E128" s="24">
        <v>28</v>
      </c>
      <c r="F128" s="24">
        <f t="shared" si="27"/>
        <v>2</v>
      </c>
      <c r="G128" s="33">
        <v>0.01</v>
      </c>
      <c r="H128" s="24">
        <f t="shared" ref="H128:H130" si="30">E128+G128</f>
        <v>28.01</v>
      </c>
      <c r="I128" s="26">
        <v>4</v>
      </c>
    </row>
    <row r="129" spans="1:12" x14ac:dyDescent="0.25">
      <c r="A129" s="98"/>
      <c r="B129" s="54">
        <v>42844</v>
      </c>
      <c r="C129" s="24">
        <v>64</v>
      </c>
      <c r="D129" s="24">
        <v>14</v>
      </c>
      <c r="E129" s="24">
        <v>15</v>
      </c>
      <c r="F129" s="24">
        <f t="shared" si="27"/>
        <v>1</v>
      </c>
      <c r="G129" s="33">
        <v>1.2999999999999999E-2</v>
      </c>
      <c r="H129" s="24">
        <f t="shared" si="30"/>
        <v>15.013</v>
      </c>
      <c r="I129" s="26">
        <v>4.8</v>
      </c>
    </row>
    <row r="130" spans="1:12" x14ac:dyDescent="0.25">
      <c r="A130" s="98"/>
      <c r="B130" s="54">
        <v>42880</v>
      </c>
      <c r="C130" s="24">
        <v>61</v>
      </c>
      <c r="D130" s="24">
        <v>19</v>
      </c>
      <c r="E130" s="24">
        <v>22</v>
      </c>
      <c r="F130" s="24">
        <f t="shared" si="27"/>
        <v>3</v>
      </c>
      <c r="G130" s="33">
        <v>1.9E-2</v>
      </c>
      <c r="H130" s="24">
        <f t="shared" si="30"/>
        <v>22.018999999999998</v>
      </c>
      <c r="I130" s="26">
        <v>4</v>
      </c>
    </row>
    <row r="131" spans="1:12" x14ac:dyDescent="0.25">
      <c r="A131" s="98"/>
      <c r="B131" s="54">
        <v>42915</v>
      </c>
      <c r="C131" s="24">
        <v>63</v>
      </c>
      <c r="D131" s="24">
        <v>15</v>
      </c>
      <c r="E131" s="24">
        <v>19</v>
      </c>
      <c r="F131" s="24">
        <f t="shared" si="27"/>
        <v>4</v>
      </c>
      <c r="G131" s="33" t="s">
        <v>45</v>
      </c>
      <c r="H131" s="24">
        <v>19</v>
      </c>
      <c r="I131" s="26">
        <v>1.8</v>
      </c>
    </row>
    <row r="132" spans="1:12" x14ac:dyDescent="0.25">
      <c r="A132" s="98"/>
      <c r="B132" s="54">
        <v>42936</v>
      </c>
      <c r="C132" s="24">
        <v>51</v>
      </c>
      <c r="D132" s="24">
        <v>39</v>
      </c>
      <c r="E132" s="24">
        <v>35</v>
      </c>
      <c r="F132" s="24">
        <v>0</v>
      </c>
      <c r="G132" s="33" t="s">
        <v>45</v>
      </c>
      <c r="H132" s="24">
        <v>35</v>
      </c>
      <c r="I132" s="26">
        <v>3.2</v>
      </c>
    </row>
    <row r="133" spans="1:12" x14ac:dyDescent="0.25">
      <c r="A133" s="98"/>
      <c r="B133" s="54">
        <v>42971</v>
      </c>
      <c r="C133" s="24">
        <v>42</v>
      </c>
      <c r="D133" s="24">
        <v>26</v>
      </c>
      <c r="E133" s="24">
        <v>31</v>
      </c>
      <c r="F133" s="24">
        <f t="shared" si="27"/>
        <v>5</v>
      </c>
      <c r="G133" s="33">
        <v>0.37</v>
      </c>
      <c r="H133" s="24">
        <f t="shared" ref="H133" si="31">E133+G133</f>
        <v>31.37</v>
      </c>
      <c r="I133" s="26">
        <v>1.3</v>
      </c>
    </row>
    <row r="134" spans="1:12" x14ac:dyDescent="0.25">
      <c r="A134" s="98"/>
      <c r="B134" s="54">
        <v>42999</v>
      </c>
      <c r="C134" s="24">
        <v>49</v>
      </c>
      <c r="D134" s="24">
        <v>26</v>
      </c>
      <c r="E134" s="24">
        <v>26</v>
      </c>
      <c r="F134" s="24">
        <f t="shared" si="27"/>
        <v>0</v>
      </c>
      <c r="G134" s="33" t="s">
        <v>45</v>
      </c>
      <c r="H134" s="24">
        <v>26</v>
      </c>
      <c r="I134" s="26">
        <v>2.5</v>
      </c>
    </row>
    <row r="135" spans="1:12" x14ac:dyDescent="0.25">
      <c r="A135" s="150"/>
      <c r="B135" s="130" t="s">
        <v>73</v>
      </c>
      <c r="C135" s="131">
        <v>120</v>
      </c>
      <c r="D135" s="131">
        <v>32</v>
      </c>
      <c r="E135" s="131">
        <v>33</v>
      </c>
      <c r="F135" s="131">
        <f t="shared" si="27"/>
        <v>1</v>
      </c>
      <c r="G135" s="148" t="s">
        <v>45</v>
      </c>
      <c r="H135" s="131">
        <v>33</v>
      </c>
      <c r="I135" s="134">
        <v>1.9</v>
      </c>
    </row>
    <row r="136" spans="1:12" x14ac:dyDescent="0.25">
      <c r="A136" s="71"/>
      <c r="B136" s="54">
        <v>43181</v>
      </c>
      <c r="C136" s="72">
        <v>77</v>
      </c>
      <c r="D136" s="29">
        <v>30</v>
      </c>
      <c r="E136" s="29">
        <v>34</v>
      </c>
      <c r="F136" s="29">
        <f t="shared" si="27"/>
        <v>4</v>
      </c>
      <c r="G136" s="73">
        <v>0.01</v>
      </c>
      <c r="H136" s="24">
        <f t="shared" ref="H136" si="32">E136+G136</f>
        <v>34.01</v>
      </c>
      <c r="I136" s="68">
        <v>3.2</v>
      </c>
    </row>
    <row r="137" spans="1:12" x14ac:dyDescent="0.25">
      <c r="A137" s="42" t="s">
        <v>16</v>
      </c>
      <c r="B137" s="53">
        <v>42627</v>
      </c>
      <c r="C137" s="39">
        <v>100</v>
      </c>
      <c r="D137" s="39">
        <v>51</v>
      </c>
      <c r="E137" s="39">
        <v>61</v>
      </c>
      <c r="F137" s="19">
        <f t="shared" si="27"/>
        <v>10</v>
      </c>
      <c r="G137" s="41" t="s">
        <v>45</v>
      </c>
      <c r="H137" s="19">
        <v>61</v>
      </c>
      <c r="I137" s="37">
        <v>2.5</v>
      </c>
    </row>
    <row r="138" spans="1:12" x14ac:dyDescent="0.25">
      <c r="A138" s="39"/>
      <c r="B138" s="53">
        <v>42655</v>
      </c>
      <c r="C138" s="39">
        <v>62</v>
      </c>
      <c r="D138" s="39">
        <v>38</v>
      </c>
      <c r="E138" s="39">
        <v>43</v>
      </c>
      <c r="F138" s="19">
        <f t="shared" si="27"/>
        <v>5</v>
      </c>
      <c r="G138" s="41" t="s">
        <v>45</v>
      </c>
      <c r="H138" s="19">
        <v>43</v>
      </c>
      <c r="I138" s="37">
        <v>2.5</v>
      </c>
    </row>
    <row r="139" spans="1:12" x14ac:dyDescent="0.25">
      <c r="A139" s="39"/>
      <c r="B139" s="53">
        <v>42683</v>
      </c>
      <c r="C139" s="39">
        <v>75</v>
      </c>
      <c r="D139" s="39">
        <v>43</v>
      </c>
      <c r="E139" s="39">
        <v>45</v>
      </c>
      <c r="F139" s="19">
        <f t="shared" si="27"/>
        <v>2</v>
      </c>
      <c r="G139" s="41">
        <v>6.6000000000000003E-2</v>
      </c>
      <c r="H139" s="19">
        <f t="shared" ref="H139:H140" si="33">E139+G139</f>
        <v>45.066000000000003</v>
      </c>
      <c r="I139" s="37">
        <v>4.5</v>
      </c>
    </row>
    <row r="140" spans="1:12" x14ac:dyDescent="0.25">
      <c r="A140" s="39"/>
      <c r="B140" s="53">
        <v>42712</v>
      </c>
      <c r="C140" s="39">
        <v>72</v>
      </c>
      <c r="D140" s="39">
        <v>31</v>
      </c>
      <c r="E140" s="39">
        <v>34</v>
      </c>
      <c r="F140" s="19">
        <f t="shared" si="27"/>
        <v>3</v>
      </c>
      <c r="G140" s="41">
        <v>1.0999999999999999E-2</v>
      </c>
      <c r="H140" s="19">
        <f t="shared" si="33"/>
        <v>34.011000000000003</v>
      </c>
      <c r="I140" s="37">
        <v>2.6</v>
      </c>
    </row>
    <row r="141" spans="1:12" x14ac:dyDescent="0.25">
      <c r="A141" s="39"/>
      <c r="B141" s="53">
        <v>42753</v>
      </c>
      <c r="C141" s="39">
        <v>87</v>
      </c>
      <c r="D141" s="39">
        <v>26</v>
      </c>
      <c r="E141" s="39">
        <v>27</v>
      </c>
      <c r="F141" s="19">
        <f t="shared" si="27"/>
        <v>1</v>
      </c>
      <c r="G141" s="41" t="s">
        <v>45</v>
      </c>
      <c r="H141" s="19">
        <v>27</v>
      </c>
      <c r="I141" s="37">
        <v>3.3</v>
      </c>
      <c r="L141" s="1" t="s">
        <v>61</v>
      </c>
    </row>
    <row r="142" spans="1:12" x14ac:dyDescent="0.25">
      <c r="A142" s="39"/>
      <c r="B142" s="53">
        <v>42789</v>
      </c>
      <c r="C142" s="39">
        <v>74</v>
      </c>
      <c r="D142" s="39">
        <v>29</v>
      </c>
      <c r="E142" s="39">
        <v>32</v>
      </c>
      <c r="F142" s="19">
        <f t="shared" si="27"/>
        <v>3</v>
      </c>
      <c r="G142" s="41" t="s">
        <v>45</v>
      </c>
      <c r="H142" s="19">
        <v>32</v>
      </c>
      <c r="I142" s="37">
        <v>4.8</v>
      </c>
    </row>
    <row r="143" spans="1:12" x14ac:dyDescent="0.25">
      <c r="A143" s="39"/>
      <c r="B143" s="53">
        <v>42817</v>
      </c>
      <c r="C143" s="39">
        <v>88</v>
      </c>
      <c r="D143" s="39">
        <v>23</v>
      </c>
      <c r="E143" s="39">
        <v>29</v>
      </c>
      <c r="F143" s="19">
        <f t="shared" si="27"/>
        <v>6</v>
      </c>
      <c r="G143" s="41" t="s">
        <v>45</v>
      </c>
      <c r="H143" s="19">
        <v>29</v>
      </c>
      <c r="I143" s="37">
        <v>4.2</v>
      </c>
    </row>
    <row r="144" spans="1:12" x14ac:dyDescent="0.25">
      <c r="A144" s="39"/>
      <c r="B144" s="53">
        <v>42844</v>
      </c>
      <c r="C144" s="39">
        <v>64</v>
      </c>
      <c r="D144" s="39">
        <v>17</v>
      </c>
      <c r="E144" s="39">
        <v>20</v>
      </c>
      <c r="F144" s="19">
        <f t="shared" si="27"/>
        <v>3</v>
      </c>
      <c r="G144" s="41" t="s">
        <v>45</v>
      </c>
      <c r="H144" s="19">
        <v>20</v>
      </c>
      <c r="I144" s="37">
        <v>4.7</v>
      </c>
    </row>
    <row r="145" spans="1:9" x14ac:dyDescent="0.25">
      <c r="A145" s="39"/>
      <c r="B145" s="53">
        <v>42880</v>
      </c>
      <c r="C145" s="39">
        <v>59</v>
      </c>
      <c r="D145" s="39">
        <v>28</v>
      </c>
      <c r="E145" s="39">
        <v>33</v>
      </c>
      <c r="F145" s="19">
        <f t="shared" si="27"/>
        <v>5</v>
      </c>
      <c r="G145" s="41" t="s">
        <v>45</v>
      </c>
      <c r="H145" s="19">
        <v>33</v>
      </c>
      <c r="I145" s="37">
        <v>3.1</v>
      </c>
    </row>
    <row r="146" spans="1:9" x14ac:dyDescent="0.25">
      <c r="A146" s="39"/>
      <c r="B146" s="53">
        <v>42915</v>
      </c>
      <c r="C146" s="39">
        <v>52</v>
      </c>
      <c r="D146" s="39">
        <v>21</v>
      </c>
      <c r="E146" s="39">
        <v>26</v>
      </c>
      <c r="F146" s="19">
        <f t="shared" si="27"/>
        <v>5</v>
      </c>
      <c r="G146" s="41" t="s">
        <v>45</v>
      </c>
      <c r="H146" s="19">
        <v>26</v>
      </c>
      <c r="I146" s="37">
        <v>1</v>
      </c>
    </row>
    <row r="147" spans="1:9" x14ac:dyDescent="0.25">
      <c r="A147" s="39"/>
      <c r="B147" s="53">
        <v>42936</v>
      </c>
      <c r="C147" s="39">
        <v>56</v>
      </c>
      <c r="D147" s="39">
        <v>19</v>
      </c>
      <c r="E147" s="39">
        <v>27</v>
      </c>
      <c r="F147" s="19">
        <f t="shared" si="27"/>
        <v>8</v>
      </c>
      <c r="G147" s="41" t="s">
        <v>45</v>
      </c>
      <c r="H147" s="19">
        <v>27</v>
      </c>
      <c r="I147" s="37">
        <v>0.73</v>
      </c>
    </row>
    <row r="148" spans="1:9" x14ac:dyDescent="0.25">
      <c r="A148" s="39"/>
      <c r="B148" s="53">
        <v>42971</v>
      </c>
      <c r="C148" s="39">
        <v>37</v>
      </c>
      <c r="D148" s="39">
        <v>24</v>
      </c>
      <c r="E148" s="39">
        <v>25</v>
      </c>
      <c r="F148" s="19">
        <f t="shared" si="27"/>
        <v>1</v>
      </c>
      <c r="G148" s="41" t="s">
        <v>45</v>
      </c>
      <c r="H148" s="19">
        <v>25</v>
      </c>
      <c r="I148" s="37">
        <v>1.7</v>
      </c>
    </row>
    <row r="149" spans="1:9" x14ac:dyDescent="0.25">
      <c r="A149" s="39"/>
      <c r="B149" s="53">
        <v>42999</v>
      </c>
      <c r="C149" s="39">
        <v>36</v>
      </c>
      <c r="D149" s="39">
        <v>29</v>
      </c>
      <c r="E149" s="39">
        <v>31</v>
      </c>
      <c r="F149" s="19">
        <f t="shared" si="27"/>
        <v>2</v>
      </c>
      <c r="G149" s="41">
        <v>0.01</v>
      </c>
      <c r="H149" s="19">
        <f t="shared" ref="H149" si="34">E149+G149</f>
        <v>31.01</v>
      </c>
      <c r="I149" s="37">
        <v>1.5</v>
      </c>
    </row>
    <row r="150" spans="1:9" x14ac:dyDescent="0.25">
      <c r="A150" s="136"/>
      <c r="B150" s="130" t="s">
        <v>73</v>
      </c>
      <c r="C150" s="136">
        <v>91</v>
      </c>
      <c r="D150" s="136">
        <v>23</v>
      </c>
      <c r="E150" s="136">
        <v>25</v>
      </c>
      <c r="F150" s="135">
        <f t="shared" si="27"/>
        <v>2</v>
      </c>
      <c r="G150" s="149" t="s">
        <v>45</v>
      </c>
      <c r="H150" s="135">
        <v>25</v>
      </c>
      <c r="I150" s="137">
        <v>0.98</v>
      </c>
    </row>
    <row r="151" spans="1:9" x14ac:dyDescent="0.25">
      <c r="A151" s="18"/>
      <c r="B151" s="53">
        <v>43181</v>
      </c>
      <c r="C151" s="100">
        <v>72</v>
      </c>
      <c r="D151" s="19">
        <v>32</v>
      </c>
      <c r="E151" s="19">
        <v>33</v>
      </c>
      <c r="F151" s="19">
        <f t="shared" si="27"/>
        <v>1</v>
      </c>
      <c r="G151" s="21" t="s">
        <v>45</v>
      </c>
      <c r="H151" s="19">
        <v>33</v>
      </c>
      <c r="I151" s="22">
        <v>3</v>
      </c>
    </row>
    <row r="152" spans="1:9" x14ac:dyDescent="0.25">
      <c r="A152" s="23" t="s">
        <v>19</v>
      </c>
      <c r="B152" s="54">
        <v>42627</v>
      </c>
      <c r="C152" s="24">
        <v>91</v>
      </c>
      <c r="D152" s="25">
        <v>18</v>
      </c>
      <c r="E152" s="25">
        <v>50</v>
      </c>
      <c r="F152" s="68">
        <f t="shared" si="27"/>
        <v>32</v>
      </c>
      <c r="G152" s="28">
        <v>1.4999999999999999E-2</v>
      </c>
      <c r="H152" s="29">
        <v>50</v>
      </c>
      <c r="I152" s="25">
        <v>34</v>
      </c>
    </row>
    <row r="153" spans="1:9" x14ac:dyDescent="0.25">
      <c r="A153" s="23"/>
      <c r="B153" s="55">
        <v>42655</v>
      </c>
      <c r="C153" s="24">
        <v>58</v>
      </c>
      <c r="D153" s="25">
        <v>19</v>
      </c>
      <c r="E153" s="25">
        <v>31</v>
      </c>
      <c r="F153" s="68">
        <f t="shared" si="27"/>
        <v>12</v>
      </c>
      <c r="G153" s="28" t="s">
        <v>45</v>
      </c>
      <c r="H153" s="29">
        <v>31</v>
      </c>
      <c r="I153" s="26">
        <v>8.4</v>
      </c>
    </row>
    <row r="154" spans="1:9" x14ac:dyDescent="0.25">
      <c r="A154" s="23"/>
      <c r="B154" s="55">
        <v>42683</v>
      </c>
      <c r="C154" s="24">
        <v>71</v>
      </c>
      <c r="D154" s="25">
        <v>16</v>
      </c>
      <c r="E154" s="25">
        <v>23</v>
      </c>
      <c r="F154" s="68">
        <f t="shared" si="27"/>
        <v>7</v>
      </c>
      <c r="G154" s="28" t="s">
        <v>45</v>
      </c>
      <c r="H154" s="29">
        <v>23</v>
      </c>
      <c r="I154" s="26">
        <v>2</v>
      </c>
    </row>
    <row r="155" spans="1:9" x14ac:dyDescent="0.25">
      <c r="A155" s="23"/>
      <c r="B155" s="55">
        <v>42712</v>
      </c>
      <c r="C155" s="24">
        <v>69</v>
      </c>
      <c r="D155" s="25">
        <v>9</v>
      </c>
      <c r="E155" s="25">
        <v>16</v>
      </c>
      <c r="F155" s="68">
        <f t="shared" si="27"/>
        <v>7</v>
      </c>
      <c r="G155" s="28" t="s">
        <v>45</v>
      </c>
      <c r="H155" s="29">
        <v>16</v>
      </c>
      <c r="I155" s="26">
        <v>1.6</v>
      </c>
    </row>
    <row r="156" spans="1:9" x14ac:dyDescent="0.25">
      <c r="A156" s="23"/>
      <c r="B156" s="55">
        <v>42753</v>
      </c>
      <c r="C156" s="24">
        <v>74</v>
      </c>
      <c r="D156" s="25">
        <v>2.9</v>
      </c>
      <c r="E156" s="25">
        <v>8.6</v>
      </c>
      <c r="F156" s="68">
        <f t="shared" si="27"/>
        <v>5.6999999999999993</v>
      </c>
      <c r="G156" s="28" t="s">
        <v>45</v>
      </c>
      <c r="H156" s="29">
        <v>9</v>
      </c>
      <c r="I156" s="26">
        <v>2.1</v>
      </c>
    </row>
    <row r="157" spans="1:9" x14ac:dyDescent="0.25">
      <c r="A157" s="23"/>
      <c r="B157" s="55">
        <v>42789</v>
      </c>
      <c r="C157" s="24">
        <v>73</v>
      </c>
      <c r="D157" s="25">
        <v>20</v>
      </c>
      <c r="E157" s="25">
        <v>26</v>
      </c>
      <c r="F157" s="68">
        <f t="shared" si="27"/>
        <v>6</v>
      </c>
      <c r="G157" s="28">
        <v>5.1999999999999998E-2</v>
      </c>
      <c r="H157" s="29">
        <v>26</v>
      </c>
      <c r="I157" s="26">
        <v>1.4</v>
      </c>
    </row>
    <row r="158" spans="1:9" x14ac:dyDescent="0.25">
      <c r="A158" s="23"/>
      <c r="B158" s="54">
        <v>42817</v>
      </c>
      <c r="C158" s="24">
        <v>80</v>
      </c>
      <c r="D158" s="25">
        <v>21</v>
      </c>
      <c r="E158" s="25">
        <v>26</v>
      </c>
      <c r="F158" s="68">
        <f t="shared" si="27"/>
        <v>5</v>
      </c>
      <c r="G158" s="28" t="s">
        <v>45</v>
      </c>
      <c r="H158" s="29">
        <v>26</v>
      </c>
      <c r="I158" s="26">
        <v>2.5</v>
      </c>
    </row>
    <row r="159" spans="1:9" x14ac:dyDescent="0.25">
      <c r="A159" s="23"/>
      <c r="B159" s="54">
        <v>42844</v>
      </c>
      <c r="C159" s="24">
        <v>61</v>
      </c>
      <c r="D159" s="25">
        <v>22</v>
      </c>
      <c r="E159" s="25">
        <v>26</v>
      </c>
      <c r="F159" s="68">
        <f t="shared" si="27"/>
        <v>4</v>
      </c>
      <c r="G159" s="28">
        <v>1.4E-2</v>
      </c>
      <c r="H159" s="29">
        <f t="shared" ref="H159:H166" si="35">E159+G159</f>
        <v>26.013999999999999</v>
      </c>
      <c r="I159" s="26">
        <v>1.9</v>
      </c>
    </row>
    <row r="160" spans="1:9" x14ac:dyDescent="0.25">
      <c r="A160" s="23"/>
      <c r="B160" s="54">
        <v>42880</v>
      </c>
      <c r="C160" s="24"/>
      <c r="D160" s="25"/>
      <c r="E160" s="25"/>
      <c r="F160" s="68"/>
      <c r="G160" s="28"/>
      <c r="H160" s="29"/>
      <c r="I160" s="26"/>
    </row>
    <row r="161" spans="1:9" x14ac:dyDescent="0.25">
      <c r="A161" s="23"/>
      <c r="B161" s="54">
        <v>42915</v>
      </c>
      <c r="C161" s="24">
        <v>62</v>
      </c>
      <c r="D161" s="25">
        <v>6.2</v>
      </c>
      <c r="E161" s="25">
        <v>12</v>
      </c>
      <c r="F161" s="29">
        <f t="shared" si="27"/>
        <v>5.8</v>
      </c>
      <c r="G161" s="28">
        <v>0.02</v>
      </c>
      <c r="H161" s="29">
        <f t="shared" si="35"/>
        <v>12.02</v>
      </c>
      <c r="I161" s="26">
        <v>0.66</v>
      </c>
    </row>
    <row r="162" spans="1:9" x14ac:dyDescent="0.25">
      <c r="A162" s="23"/>
      <c r="B162" s="54">
        <v>42936</v>
      </c>
      <c r="C162" s="24">
        <v>66</v>
      </c>
      <c r="D162" s="25">
        <v>11</v>
      </c>
      <c r="E162" s="25">
        <v>17</v>
      </c>
      <c r="F162" s="29">
        <f t="shared" si="27"/>
        <v>6</v>
      </c>
      <c r="G162" s="28">
        <v>5.0999999999999997E-2</v>
      </c>
      <c r="H162" s="29">
        <f t="shared" si="35"/>
        <v>17.050999999999998</v>
      </c>
      <c r="I162" s="26">
        <v>1.5</v>
      </c>
    </row>
    <row r="163" spans="1:9" x14ac:dyDescent="0.25">
      <c r="A163" s="23"/>
      <c r="B163" s="54">
        <v>42971</v>
      </c>
      <c r="C163" s="24">
        <v>48</v>
      </c>
      <c r="D163" s="25">
        <v>17</v>
      </c>
      <c r="E163" s="25">
        <v>22</v>
      </c>
      <c r="F163" s="29">
        <f t="shared" si="27"/>
        <v>5</v>
      </c>
      <c r="G163" s="28">
        <v>2.7E-2</v>
      </c>
      <c r="H163" s="29">
        <f t="shared" si="35"/>
        <v>22.027000000000001</v>
      </c>
      <c r="I163" s="26">
        <v>0.52</v>
      </c>
    </row>
    <row r="164" spans="1:9" x14ac:dyDescent="0.25">
      <c r="A164" s="23"/>
      <c r="B164" s="54">
        <v>42999</v>
      </c>
      <c r="C164" s="24">
        <v>48</v>
      </c>
      <c r="D164" s="25">
        <v>21</v>
      </c>
      <c r="E164" s="25">
        <v>23</v>
      </c>
      <c r="F164" s="29">
        <f t="shared" si="27"/>
        <v>2</v>
      </c>
      <c r="G164" s="28">
        <v>2.7E-2</v>
      </c>
      <c r="H164" s="29">
        <f t="shared" si="35"/>
        <v>23.027000000000001</v>
      </c>
      <c r="I164" s="26">
        <v>0.33</v>
      </c>
    </row>
    <row r="165" spans="1:9" x14ac:dyDescent="0.25">
      <c r="A165" s="129"/>
      <c r="B165" s="130" t="s">
        <v>73</v>
      </c>
      <c r="C165" s="131">
        <v>160</v>
      </c>
      <c r="D165" s="135">
        <v>10</v>
      </c>
      <c r="E165" s="135">
        <v>17</v>
      </c>
      <c r="F165" s="135">
        <f t="shared" si="27"/>
        <v>7</v>
      </c>
      <c r="G165" s="132">
        <v>1.9E-2</v>
      </c>
      <c r="H165" s="135">
        <f t="shared" si="35"/>
        <v>17.018999999999998</v>
      </c>
      <c r="I165" s="134">
        <v>0.54</v>
      </c>
    </row>
    <row r="166" spans="1:9" x14ac:dyDescent="0.25">
      <c r="A166" s="71"/>
      <c r="B166" s="54">
        <v>43181</v>
      </c>
      <c r="C166" s="72">
        <v>88</v>
      </c>
      <c r="D166" s="29">
        <v>13</v>
      </c>
      <c r="E166" s="29">
        <v>14</v>
      </c>
      <c r="F166" s="29">
        <f t="shared" si="27"/>
        <v>1</v>
      </c>
      <c r="G166" s="73">
        <v>1.7999999999999999E-2</v>
      </c>
      <c r="H166" s="29">
        <f t="shared" si="35"/>
        <v>14.018000000000001</v>
      </c>
      <c r="I166" s="68">
        <v>0.96</v>
      </c>
    </row>
    <row r="167" spans="1:9" x14ac:dyDescent="0.25">
      <c r="A167" s="18" t="s">
        <v>22</v>
      </c>
      <c r="B167" s="53">
        <v>42627</v>
      </c>
      <c r="C167" s="39">
        <v>96</v>
      </c>
      <c r="D167" s="19">
        <v>19</v>
      </c>
      <c r="E167" s="19">
        <v>64</v>
      </c>
      <c r="F167" s="19">
        <f t="shared" si="27"/>
        <v>45</v>
      </c>
      <c r="G167" s="21">
        <v>4.7E-2</v>
      </c>
      <c r="H167" s="19">
        <v>64</v>
      </c>
      <c r="I167" s="19">
        <v>54</v>
      </c>
    </row>
    <row r="168" spans="1:9" x14ac:dyDescent="0.25">
      <c r="A168" s="18"/>
      <c r="B168" s="53">
        <v>42655</v>
      </c>
      <c r="C168" s="39">
        <v>62</v>
      </c>
      <c r="D168" s="19">
        <v>13</v>
      </c>
      <c r="E168" s="19">
        <v>28</v>
      </c>
      <c r="F168" s="19">
        <f t="shared" si="27"/>
        <v>15</v>
      </c>
      <c r="G168" s="21" t="s">
        <v>45</v>
      </c>
      <c r="H168" s="19">
        <v>28</v>
      </c>
      <c r="I168" s="22">
        <v>9.1</v>
      </c>
    </row>
    <row r="169" spans="1:9" x14ac:dyDescent="0.25">
      <c r="A169" s="18"/>
      <c r="B169" s="53">
        <v>42683</v>
      </c>
      <c r="C169" s="39">
        <v>73</v>
      </c>
      <c r="D169" s="19">
        <v>15</v>
      </c>
      <c r="E169" s="19">
        <v>21</v>
      </c>
      <c r="F169" s="19">
        <f t="shared" si="27"/>
        <v>6</v>
      </c>
      <c r="G169" s="21" t="s">
        <v>45</v>
      </c>
      <c r="H169" s="19">
        <v>21</v>
      </c>
      <c r="I169" s="22">
        <v>2.2000000000000002</v>
      </c>
    </row>
    <row r="170" spans="1:9" x14ac:dyDescent="0.25">
      <c r="A170" s="18"/>
      <c r="B170" s="53">
        <v>42712</v>
      </c>
      <c r="C170" s="39">
        <v>72</v>
      </c>
      <c r="D170" s="22">
        <v>9.6</v>
      </c>
      <c r="E170" s="19">
        <v>17</v>
      </c>
      <c r="F170" s="19">
        <f t="shared" si="27"/>
        <v>7.4</v>
      </c>
      <c r="G170" s="21" t="s">
        <v>45</v>
      </c>
      <c r="H170" s="19">
        <v>17</v>
      </c>
      <c r="I170" s="22">
        <v>0.81</v>
      </c>
    </row>
    <row r="171" spans="1:9" x14ac:dyDescent="0.25">
      <c r="A171" s="18"/>
      <c r="B171" s="53">
        <v>42753</v>
      </c>
      <c r="C171" s="39">
        <v>72</v>
      </c>
      <c r="D171" s="22">
        <v>1.5</v>
      </c>
      <c r="E171" s="19">
        <v>8.6</v>
      </c>
      <c r="F171" s="19">
        <f t="shared" si="27"/>
        <v>7.1</v>
      </c>
      <c r="G171" s="21" t="s">
        <v>45</v>
      </c>
      <c r="H171" s="19">
        <v>9</v>
      </c>
      <c r="I171" s="22">
        <v>1.7</v>
      </c>
    </row>
    <row r="172" spans="1:9" x14ac:dyDescent="0.25">
      <c r="A172" s="18"/>
      <c r="B172" s="53">
        <v>42789</v>
      </c>
      <c r="C172" s="39">
        <v>73</v>
      </c>
      <c r="D172" s="19">
        <v>16</v>
      </c>
      <c r="E172" s="19">
        <v>24</v>
      </c>
      <c r="F172" s="19">
        <f t="shared" si="27"/>
        <v>8</v>
      </c>
      <c r="G172" s="21" t="s">
        <v>45</v>
      </c>
      <c r="H172" s="19">
        <v>24</v>
      </c>
      <c r="I172" s="22">
        <v>1.6</v>
      </c>
    </row>
    <row r="173" spans="1:9" x14ac:dyDescent="0.25">
      <c r="A173" s="99"/>
      <c r="B173" s="53">
        <v>42817</v>
      </c>
      <c r="C173" s="39">
        <v>83</v>
      </c>
      <c r="D173" s="100">
        <v>19</v>
      </c>
      <c r="E173" s="100">
        <v>28</v>
      </c>
      <c r="F173" s="19">
        <f t="shared" ref="F173:F181" si="36">E173-D173</f>
        <v>9</v>
      </c>
      <c r="G173" s="101" t="s">
        <v>45</v>
      </c>
      <c r="H173" s="19">
        <v>28</v>
      </c>
      <c r="I173" s="22">
        <v>1.1000000000000001</v>
      </c>
    </row>
    <row r="174" spans="1:9" x14ac:dyDescent="0.25">
      <c r="A174" s="99"/>
      <c r="B174" s="53">
        <v>42844</v>
      </c>
      <c r="C174" s="39">
        <v>63</v>
      </c>
      <c r="D174" s="100">
        <v>16</v>
      </c>
      <c r="E174" s="100">
        <v>20</v>
      </c>
      <c r="F174" s="19">
        <f t="shared" si="36"/>
        <v>4</v>
      </c>
      <c r="G174" s="101" t="s">
        <v>45</v>
      </c>
      <c r="H174" s="19">
        <v>20</v>
      </c>
      <c r="I174" s="22">
        <v>1.3</v>
      </c>
    </row>
    <row r="175" spans="1:9" x14ac:dyDescent="0.25">
      <c r="A175" s="99"/>
      <c r="B175" s="53">
        <v>42880</v>
      </c>
      <c r="C175" s="39">
        <v>59</v>
      </c>
      <c r="D175" s="100">
        <v>12</v>
      </c>
      <c r="E175" s="100">
        <v>25</v>
      </c>
      <c r="F175" s="19">
        <f t="shared" si="36"/>
        <v>13</v>
      </c>
      <c r="G175" s="101">
        <v>5.5E-2</v>
      </c>
      <c r="H175" s="19">
        <f t="shared" ref="H175:H181" si="37">E175+G175</f>
        <v>25.055</v>
      </c>
      <c r="I175" s="22">
        <v>1.5</v>
      </c>
    </row>
    <row r="176" spans="1:9" x14ac:dyDescent="0.25">
      <c r="A176" s="99"/>
      <c r="B176" s="53">
        <v>42915</v>
      </c>
      <c r="C176" s="39">
        <v>61</v>
      </c>
      <c r="D176" s="100">
        <v>9.8000000000000007</v>
      </c>
      <c r="E176" s="100">
        <v>16</v>
      </c>
      <c r="F176" s="19">
        <f t="shared" si="36"/>
        <v>6.1999999999999993</v>
      </c>
      <c r="G176" s="101">
        <v>1.7999999999999999E-2</v>
      </c>
      <c r="H176" s="19">
        <f t="shared" si="37"/>
        <v>16.018000000000001</v>
      </c>
      <c r="I176" s="22">
        <v>1.5</v>
      </c>
    </row>
    <row r="177" spans="1:9" x14ac:dyDescent="0.25">
      <c r="A177" s="99"/>
      <c r="B177" s="53">
        <v>42936</v>
      </c>
      <c r="C177" s="39">
        <v>55</v>
      </c>
      <c r="D177" s="100">
        <v>18</v>
      </c>
      <c r="E177" s="100">
        <v>30</v>
      </c>
      <c r="F177" s="19">
        <f t="shared" si="36"/>
        <v>12</v>
      </c>
      <c r="G177" s="101">
        <v>9.7000000000000003E-2</v>
      </c>
      <c r="H177" s="19">
        <f t="shared" si="37"/>
        <v>30.097000000000001</v>
      </c>
      <c r="I177" s="22">
        <v>1.8</v>
      </c>
    </row>
    <row r="178" spans="1:9" x14ac:dyDescent="0.25">
      <c r="A178" s="99"/>
      <c r="B178" s="53">
        <v>42971</v>
      </c>
      <c r="C178" s="39">
        <v>47</v>
      </c>
      <c r="D178" s="100">
        <v>29</v>
      </c>
      <c r="E178" s="100">
        <v>31</v>
      </c>
      <c r="F178" s="19">
        <f t="shared" si="36"/>
        <v>2</v>
      </c>
      <c r="G178" s="101">
        <v>0.03</v>
      </c>
      <c r="H178" s="19">
        <f t="shared" si="37"/>
        <v>31.03</v>
      </c>
      <c r="I178" s="22">
        <v>1.5</v>
      </c>
    </row>
    <row r="179" spans="1:9" x14ac:dyDescent="0.25">
      <c r="A179" s="99"/>
      <c r="B179" s="53">
        <v>42999</v>
      </c>
      <c r="C179" s="39">
        <v>53</v>
      </c>
      <c r="D179" s="100">
        <v>32</v>
      </c>
      <c r="E179" s="100">
        <v>34</v>
      </c>
      <c r="F179" s="19">
        <f t="shared" si="36"/>
        <v>2</v>
      </c>
      <c r="G179" s="101">
        <v>3.5000000000000003E-2</v>
      </c>
      <c r="H179" s="19">
        <f t="shared" si="37"/>
        <v>34.034999999999997</v>
      </c>
      <c r="I179" s="22">
        <v>1.5</v>
      </c>
    </row>
    <row r="180" spans="1:9" x14ac:dyDescent="0.25">
      <c r="A180" s="145"/>
      <c r="B180" s="130" t="s">
        <v>73</v>
      </c>
      <c r="C180" s="136">
        <v>140</v>
      </c>
      <c r="D180" s="131">
        <v>26</v>
      </c>
      <c r="E180" s="131">
        <v>38</v>
      </c>
      <c r="F180" s="135">
        <f t="shared" si="36"/>
        <v>12</v>
      </c>
      <c r="G180" s="148">
        <v>1.0999999999999999E-2</v>
      </c>
      <c r="H180" s="135">
        <f t="shared" si="37"/>
        <v>38.011000000000003</v>
      </c>
      <c r="I180" s="134">
        <v>3.9</v>
      </c>
    </row>
    <row r="181" spans="1:9" x14ac:dyDescent="0.25">
      <c r="A181" s="18"/>
      <c r="B181" s="53">
        <v>43181</v>
      </c>
      <c r="C181" s="100">
        <v>100</v>
      </c>
      <c r="D181" s="19">
        <v>33</v>
      </c>
      <c r="E181" s="19">
        <v>34</v>
      </c>
      <c r="F181" s="19">
        <f t="shared" si="36"/>
        <v>1</v>
      </c>
      <c r="G181" s="21">
        <v>5.1999999999999998E-2</v>
      </c>
      <c r="H181" s="19">
        <f t="shared" si="37"/>
        <v>34.052</v>
      </c>
      <c r="I181" s="22">
        <v>4.7</v>
      </c>
    </row>
    <row r="182" spans="1:9" x14ac:dyDescent="0.25">
      <c r="A182" s="46" t="s">
        <v>25</v>
      </c>
      <c r="B182" s="54">
        <v>42627</v>
      </c>
      <c r="C182" s="24">
        <v>89</v>
      </c>
      <c r="D182" s="47">
        <v>7.5</v>
      </c>
      <c r="E182" s="24">
        <v>40</v>
      </c>
      <c r="F182" s="27">
        <f t="shared" si="27"/>
        <v>32.5</v>
      </c>
      <c r="G182" s="33">
        <v>1.7999999999999999E-2</v>
      </c>
      <c r="H182" s="29">
        <v>40</v>
      </c>
      <c r="I182" s="25">
        <v>60</v>
      </c>
    </row>
    <row r="183" spans="1:9" x14ac:dyDescent="0.25">
      <c r="A183" s="47"/>
      <c r="B183" s="55">
        <v>42655</v>
      </c>
      <c r="C183" s="24">
        <v>52</v>
      </c>
      <c r="D183" s="47">
        <v>1.4</v>
      </c>
      <c r="E183" s="24">
        <v>24</v>
      </c>
      <c r="F183" s="27">
        <f t="shared" si="27"/>
        <v>22.6</v>
      </c>
      <c r="G183" s="33" t="s">
        <v>45</v>
      </c>
      <c r="H183" s="29">
        <v>24</v>
      </c>
      <c r="I183" s="25">
        <v>10</v>
      </c>
    </row>
    <row r="184" spans="1:9" x14ac:dyDescent="0.25">
      <c r="A184" s="47"/>
      <c r="B184" s="55">
        <v>42683</v>
      </c>
      <c r="C184" s="24">
        <v>43</v>
      </c>
      <c r="D184" s="47">
        <v>0.61</v>
      </c>
      <c r="E184" s="24">
        <v>16</v>
      </c>
      <c r="F184" s="27">
        <f t="shared" si="27"/>
        <v>15.39</v>
      </c>
      <c r="G184" s="33" t="s">
        <v>45</v>
      </c>
      <c r="H184" s="29">
        <v>16</v>
      </c>
      <c r="I184" s="26">
        <v>8.3000000000000007</v>
      </c>
    </row>
    <row r="185" spans="1:9" x14ac:dyDescent="0.25">
      <c r="A185" s="47"/>
      <c r="B185" s="55">
        <v>42712</v>
      </c>
      <c r="C185" s="24">
        <v>64</v>
      </c>
      <c r="D185" s="47">
        <v>2.2000000000000002</v>
      </c>
      <c r="E185" s="24">
        <v>11</v>
      </c>
      <c r="F185" s="27">
        <f t="shared" si="27"/>
        <v>8.8000000000000007</v>
      </c>
      <c r="G185" s="33" t="s">
        <v>45</v>
      </c>
      <c r="H185" s="29">
        <v>11</v>
      </c>
      <c r="I185" s="26">
        <v>6.9</v>
      </c>
    </row>
    <row r="186" spans="1:9" x14ac:dyDescent="0.25">
      <c r="A186" s="47"/>
      <c r="B186" s="55">
        <v>42753</v>
      </c>
      <c r="C186" s="24">
        <v>63</v>
      </c>
      <c r="D186" s="47">
        <v>0.25</v>
      </c>
      <c r="E186" s="24">
        <v>7.7</v>
      </c>
      <c r="F186" s="27">
        <f t="shared" si="27"/>
        <v>7.45</v>
      </c>
      <c r="G186" s="33" t="s">
        <v>45</v>
      </c>
      <c r="H186" s="29">
        <v>8</v>
      </c>
      <c r="I186" s="26">
        <v>2.7</v>
      </c>
    </row>
    <row r="187" spans="1:9" x14ac:dyDescent="0.25">
      <c r="A187" s="47"/>
      <c r="B187" s="55">
        <v>42789</v>
      </c>
      <c r="C187" s="24">
        <v>65</v>
      </c>
      <c r="D187" s="47">
        <v>1.8</v>
      </c>
      <c r="E187" s="24">
        <v>9.4</v>
      </c>
      <c r="F187" s="27">
        <f t="shared" si="27"/>
        <v>7.6000000000000005</v>
      </c>
      <c r="G187" s="33" t="s">
        <v>45</v>
      </c>
      <c r="H187" s="29">
        <v>9</v>
      </c>
      <c r="I187" s="26">
        <v>1.9</v>
      </c>
    </row>
    <row r="188" spans="1:9" x14ac:dyDescent="0.25">
      <c r="A188" s="47"/>
      <c r="B188" s="54">
        <v>42817</v>
      </c>
      <c r="C188" s="24">
        <v>76</v>
      </c>
      <c r="D188" s="47">
        <v>0.56000000000000005</v>
      </c>
      <c r="E188" s="24">
        <v>5.9</v>
      </c>
      <c r="F188" s="27">
        <f t="shared" si="27"/>
        <v>5.34</v>
      </c>
      <c r="G188" s="33">
        <v>2.1000000000000001E-2</v>
      </c>
      <c r="H188" s="29">
        <f>E188+G188</f>
        <v>5.9210000000000003</v>
      </c>
      <c r="I188" s="26">
        <v>1.2</v>
      </c>
    </row>
    <row r="189" spans="1:9" x14ac:dyDescent="0.25">
      <c r="A189" s="47"/>
      <c r="B189" s="54">
        <v>42844</v>
      </c>
      <c r="C189" s="24"/>
      <c r="D189" s="47"/>
      <c r="E189" s="24"/>
      <c r="F189" s="27"/>
      <c r="G189" s="33"/>
      <c r="H189" s="29"/>
      <c r="I189" s="26"/>
    </row>
    <row r="190" spans="1:9" x14ac:dyDescent="0.25">
      <c r="A190" s="47"/>
      <c r="B190" s="54">
        <v>42880</v>
      </c>
      <c r="C190" s="24"/>
      <c r="D190" s="47"/>
      <c r="E190" s="24"/>
      <c r="F190" s="27"/>
      <c r="G190" s="33"/>
      <c r="H190" s="29"/>
      <c r="I190" s="26"/>
    </row>
    <row r="191" spans="1:9" x14ac:dyDescent="0.25">
      <c r="A191" s="47"/>
      <c r="B191" s="54">
        <v>42915</v>
      </c>
      <c r="C191" s="24"/>
      <c r="D191" s="47"/>
      <c r="E191" s="24"/>
      <c r="F191" s="27"/>
      <c r="G191" s="33"/>
      <c r="H191" s="29"/>
      <c r="I191" s="26"/>
    </row>
    <row r="192" spans="1:9" x14ac:dyDescent="0.25">
      <c r="A192" s="47"/>
      <c r="B192" s="54">
        <v>42936</v>
      </c>
      <c r="C192" s="24">
        <v>62</v>
      </c>
      <c r="D192" s="47">
        <v>7.3999999999999996E-2</v>
      </c>
      <c r="E192" s="24">
        <v>4.5</v>
      </c>
      <c r="F192" s="27">
        <f t="shared" si="27"/>
        <v>4.4260000000000002</v>
      </c>
      <c r="G192" s="33" t="s">
        <v>45</v>
      </c>
      <c r="H192" s="29">
        <v>5</v>
      </c>
      <c r="I192" s="26">
        <v>0.52</v>
      </c>
    </row>
    <row r="193" spans="1:9" x14ac:dyDescent="0.25">
      <c r="A193" s="47"/>
      <c r="B193" s="54">
        <v>46623</v>
      </c>
      <c r="C193" s="24"/>
      <c r="D193" s="47"/>
      <c r="E193" s="24"/>
      <c r="F193" s="27"/>
      <c r="G193" s="33"/>
      <c r="H193" s="29"/>
      <c r="I193" s="26"/>
    </row>
    <row r="194" spans="1:9" x14ac:dyDescent="0.25">
      <c r="A194" s="47"/>
      <c r="B194" s="54">
        <v>42999</v>
      </c>
      <c r="C194" s="24">
        <v>43</v>
      </c>
      <c r="D194" s="24">
        <v>11</v>
      </c>
      <c r="E194" s="24">
        <v>15</v>
      </c>
      <c r="F194" s="27">
        <f t="shared" si="27"/>
        <v>4</v>
      </c>
      <c r="G194" s="33" t="s">
        <v>45</v>
      </c>
      <c r="H194" s="29">
        <v>15</v>
      </c>
      <c r="I194" s="26">
        <v>0.33</v>
      </c>
    </row>
    <row r="195" spans="1:9" x14ac:dyDescent="0.25">
      <c r="A195" s="141"/>
      <c r="B195" s="130" t="s">
        <v>73</v>
      </c>
      <c r="C195" s="131">
        <v>140</v>
      </c>
      <c r="D195" s="131">
        <v>18</v>
      </c>
      <c r="E195" s="131">
        <v>19</v>
      </c>
      <c r="F195" s="133">
        <f t="shared" si="27"/>
        <v>1</v>
      </c>
      <c r="G195" s="148" t="s">
        <v>45</v>
      </c>
      <c r="H195" s="135">
        <v>19</v>
      </c>
      <c r="I195" s="134">
        <v>0.18</v>
      </c>
    </row>
    <row r="196" spans="1:9" x14ac:dyDescent="0.25">
      <c r="A196" s="71"/>
      <c r="B196" s="54">
        <v>43181</v>
      </c>
      <c r="C196" s="72">
        <v>80</v>
      </c>
      <c r="D196" s="68">
        <v>3.5</v>
      </c>
      <c r="E196" s="68">
        <v>7.1</v>
      </c>
      <c r="F196" s="27">
        <f t="shared" si="27"/>
        <v>3.5999999999999996</v>
      </c>
      <c r="G196" s="73" t="s">
        <v>45</v>
      </c>
      <c r="H196" s="68">
        <v>7.1</v>
      </c>
      <c r="I196" s="68">
        <v>0.4</v>
      </c>
    </row>
    <row r="197" spans="1:9" x14ac:dyDescent="0.25">
      <c r="A197" s="18" t="s">
        <v>28</v>
      </c>
      <c r="B197" s="53">
        <v>42627</v>
      </c>
      <c r="C197" s="39">
        <v>98</v>
      </c>
      <c r="D197" s="48">
        <v>6.9</v>
      </c>
      <c r="E197" s="48">
        <v>38</v>
      </c>
      <c r="F197" s="20">
        <f t="shared" si="27"/>
        <v>31.1</v>
      </c>
      <c r="G197" s="48">
        <v>1.7999999999999999E-2</v>
      </c>
      <c r="H197" s="19">
        <v>38</v>
      </c>
      <c r="I197" s="48">
        <v>49</v>
      </c>
    </row>
    <row r="198" spans="1:9" x14ac:dyDescent="0.25">
      <c r="A198" s="18"/>
      <c r="B198" s="53">
        <v>42655</v>
      </c>
      <c r="C198" s="39">
        <v>54</v>
      </c>
      <c r="D198" s="48">
        <v>4.4000000000000004</v>
      </c>
      <c r="E198" s="48">
        <v>28</v>
      </c>
      <c r="F198" s="20">
        <f t="shared" si="27"/>
        <v>23.6</v>
      </c>
      <c r="G198" s="48" t="s">
        <v>45</v>
      </c>
      <c r="H198" s="19">
        <v>28</v>
      </c>
      <c r="I198" s="48">
        <v>14</v>
      </c>
    </row>
    <row r="199" spans="1:9" x14ac:dyDescent="0.25">
      <c r="A199" s="18"/>
      <c r="B199" s="53">
        <v>42683</v>
      </c>
      <c r="C199" s="39">
        <v>52</v>
      </c>
      <c r="D199" s="48">
        <v>2.8</v>
      </c>
      <c r="E199" s="48">
        <v>21</v>
      </c>
      <c r="F199" s="20">
        <f t="shared" si="27"/>
        <v>18.2</v>
      </c>
      <c r="G199" s="48" t="s">
        <v>45</v>
      </c>
      <c r="H199" s="19">
        <v>21</v>
      </c>
      <c r="I199" s="48">
        <v>12</v>
      </c>
    </row>
    <row r="200" spans="1:9" x14ac:dyDescent="0.25">
      <c r="A200" s="18"/>
      <c r="B200" s="53">
        <v>42712</v>
      </c>
      <c r="C200" s="39">
        <v>68</v>
      </c>
      <c r="D200" s="37">
        <v>2</v>
      </c>
      <c r="E200" s="38">
        <v>11</v>
      </c>
      <c r="F200" s="37">
        <f t="shared" si="27"/>
        <v>9</v>
      </c>
      <c r="G200" s="36" t="s">
        <v>45</v>
      </c>
      <c r="H200" s="38">
        <v>11</v>
      </c>
      <c r="I200" s="37">
        <v>8.6</v>
      </c>
    </row>
    <row r="201" spans="1:9" x14ac:dyDescent="0.25">
      <c r="A201" s="18"/>
      <c r="B201" s="53">
        <v>42753</v>
      </c>
      <c r="C201" s="39">
        <v>68</v>
      </c>
      <c r="D201" s="37">
        <v>0.28000000000000003</v>
      </c>
      <c r="E201" s="38">
        <v>9.5</v>
      </c>
      <c r="F201" s="37">
        <f t="shared" si="27"/>
        <v>9.2200000000000006</v>
      </c>
      <c r="G201" s="36" t="s">
        <v>45</v>
      </c>
      <c r="H201" s="38">
        <v>10</v>
      </c>
      <c r="I201" s="37">
        <v>2.9</v>
      </c>
    </row>
    <row r="202" spans="1:9" x14ac:dyDescent="0.25">
      <c r="A202" s="18"/>
      <c r="B202" s="53">
        <v>42789</v>
      </c>
      <c r="C202" s="39">
        <v>67</v>
      </c>
      <c r="D202" s="37">
        <v>0.39</v>
      </c>
      <c r="E202" s="38">
        <v>5.7</v>
      </c>
      <c r="F202" s="37">
        <f t="shared" si="27"/>
        <v>5.3100000000000005</v>
      </c>
      <c r="G202" s="36" t="s">
        <v>45</v>
      </c>
      <c r="H202" s="38">
        <v>6</v>
      </c>
      <c r="I202" s="37">
        <v>1.5</v>
      </c>
    </row>
    <row r="203" spans="1:9" x14ac:dyDescent="0.25">
      <c r="A203" s="18"/>
      <c r="B203" s="53">
        <v>42817</v>
      </c>
      <c r="C203" s="39">
        <v>80</v>
      </c>
      <c r="D203" s="37">
        <v>0.46</v>
      </c>
      <c r="E203" s="38">
        <v>5.8</v>
      </c>
      <c r="F203" s="37">
        <f t="shared" si="27"/>
        <v>5.34</v>
      </c>
      <c r="G203" s="36">
        <v>0.15</v>
      </c>
      <c r="H203" s="79">
        <f>E203+G203</f>
        <v>5.95</v>
      </c>
      <c r="I203" s="37">
        <v>1.1000000000000001</v>
      </c>
    </row>
    <row r="204" spans="1:9" x14ac:dyDescent="0.25">
      <c r="A204" s="18"/>
      <c r="B204" s="53">
        <v>42844</v>
      </c>
      <c r="C204" s="39">
        <v>74</v>
      </c>
      <c r="D204" s="37">
        <v>0.22</v>
      </c>
      <c r="E204" s="38">
        <v>6.7</v>
      </c>
      <c r="F204" s="37">
        <f t="shared" si="27"/>
        <v>6.48</v>
      </c>
      <c r="G204" s="36" t="s">
        <v>45</v>
      </c>
      <c r="H204" s="79">
        <v>7</v>
      </c>
      <c r="I204" s="37">
        <v>0.96</v>
      </c>
    </row>
    <row r="205" spans="1:9" x14ac:dyDescent="0.25">
      <c r="A205" s="18"/>
      <c r="B205" s="53">
        <v>42880</v>
      </c>
      <c r="C205" s="39">
        <v>59</v>
      </c>
      <c r="D205" s="37">
        <v>1</v>
      </c>
      <c r="E205" s="38">
        <v>38</v>
      </c>
      <c r="F205" s="37">
        <f t="shared" si="27"/>
        <v>37</v>
      </c>
      <c r="G205" s="36" t="s">
        <v>45</v>
      </c>
      <c r="H205" s="79">
        <v>38</v>
      </c>
      <c r="I205" s="37">
        <v>0.64</v>
      </c>
    </row>
    <row r="206" spans="1:9" x14ac:dyDescent="0.25">
      <c r="A206" s="18"/>
      <c r="B206" s="53">
        <v>42915</v>
      </c>
      <c r="C206" s="39">
        <v>55</v>
      </c>
      <c r="D206" s="40">
        <v>1.4999999999999999E-2</v>
      </c>
      <c r="E206" s="38">
        <v>5</v>
      </c>
      <c r="F206" s="37">
        <f t="shared" si="27"/>
        <v>4.9850000000000003</v>
      </c>
      <c r="G206" s="36" t="s">
        <v>45</v>
      </c>
      <c r="H206" s="79">
        <v>5</v>
      </c>
      <c r="I206" s="37">
        <v>0.9</v>
      </c>
    </row>
    <row r="207" spans="1:9" x14ac:dyDescent="0.25">
      <c r="A207" s="18"/>
      <c r="B207" s="53">
        <v>42936</v>
      </c>
      <c r="C207" s="39">
        <v>62</v>
      </c>
      <c r="D207" s="40">
        <v>0.1</v>
      </c>
      <c r="E207" s="38">
        <v>4.9000000000000004</v>
      </c>
      <c r="F207" s="37">
        <f t="shared" si="27"/>
        <v>4.8000000000000007</v>
      </c>
      <c r="G207" s="36" t="s">
        <v>45</v>
      </c>
      <c r="H207" s="79">
        <v>5</v>
      </c>
      <c r="I207" s="37">
        <v>0.72</v>
      </c>
    </row>
    <row r="208" spans="1:9" x14ac:dyDescent="0.25">
      <c r="A208" s="18"/>
      <c r="B208" s="53">
        <v>42971</v>
      </c>
      <c r="C208" s="39">
        <v>34</v>
      </c>
      <c r="D208" s="40">
        <v>1.4</v>
      </c>
      <c r="E208" s="38">
        <v>4.5</v>
      </c>
      <c r="F208" s="37">
        <f t="shared" si="27"/>
        <v>3.1</v>
      </c>
      <c r="G208" s="36" t="s">
        <v>45</v>
      </c>
      <c r="H208" s="79">
        <v>5</v>
      </c>
      <c r="I208" s="37">
        <v>0.36</v>
      </c>
    </row>
    <row r="209" spans="1:9" x14ac:dyDescent="0.25">
      <c r="A209" s="18"/>
      <c r="B209" s="53">
        <v>42999</v>
      </c>
      <c r="C209" s="39">
        <v>50</v>
      </c>
      <c r="D209" s="38">
        <v>14</v>
      </c>
      <c r="E209" s="38">
        <v>17</v>
      </c>
      <c r="F209" s="37">
        <f t="shared" si="27"/>
        <v>3</v>
      </c>
      <c r="G209" s="36">
        <v>1.9E-2</v>
      </c>
      <c r="H209" s="79">
        <f>E209+G209</f>
        <v>17.018999999999998</v>
      </c>
      <c r="I209" s="37">
        <v>0.96</v>
      </c>
    </row>
    <row r="210" spans="1:9" x14ac:dyDescent="0.25">
      <c r="A210" s="129"/>
      <c r="B210" s="130" t="s">
        <v>73</v>
      </c>
      <c r="C210" s="136">
        <v>130</v>
      </c>
      <c r="D210" s="146">
        <v>18</v>
      </c>
      <c r="E210" s="146">
        <v>19</v>
      </c>
      <c r="F210" s="137">
        <f t="shared" si="27"/>
        <v>1</v>
      </c>
      <c r="G210" s="147" t="s">
        <v>45</v>
      </c>
      <c r="H210" s="135">
        <v>19</v>
      </c>
      <c r="I210" s="137">
        <v>0.43</v>
      </c>
    </row>
    <row r="211" spans="1:9" x14ac:dyDescent="0.25">
      <c r="A211" s="18"/>
      <c r="B211" s="53">
        <v>43181</v>
      </c>
      <c r="C211" s="100">
        <v>97</v>
      </c>
      <c r="D211" s="22">
        <v>5.2</v>
      </c>
      <c r="E211" s="19">
        <v>7.7</v>
      </c>
      <c r="F211" s="19">
        <f t="shared" si="27"/>
        <v>2.5</v>
      </c>
      <c r="G211" s="21" t="s">
        <v>45</v>
      </c>
      <c r="H211" s="19">
        <v>8</v>
      </c>
      <c r="I211" s="22">
        <v>0.6</v>
      </c>
    </row>
    <row r="212" spans="1:9" x14ac:dyDescent="0.25">
      <c r="A212" s="23" t="s">
        <v>12</v>
      </c>
      <c r="B212" s="54">
        <v>42627</v>
      </c>
      <c r="C212" s="24"/>
      <c r="D212" s="28"/>
      <c r="E212" s="26"/>
      <c r="F212" s="27"/>
      <c r="G212" s="25"/>
      <c r="H212" s="29"/>
      <c r="I212" s="26"/>
    </row>
    <row r="213" spans="1:9" x14ac:dyDescent="0.25">
      <c r="A213" s="23"/>
      <c r="B213" s="55">
        <v>42655</v>
      </c>
      <c r="C213" s="24">
        <v>29</v>
      </c>
      <c r="D213" s="25">
        <v>12</v>
      </c>
      <c r="E213" s="25">
        <v>14</v>
      </c>
      <c r="F213" s="27">
        <f t="shared" si="0"/>
        <v>2</v>
      </c>
      <c r="G213" s="28" t="s">
        <v>45</v>
      </c>
      <c r="H213" s="29">
        <v>14</v>
      </c>
      <c r="I213" s="25">
        <v>29</v>
      </c>
    </row>
    <row r="214" spans="1:9" x14ac:dyDescent="0.25">
      <c r="A214" s="23"/>
      <c r="B214" s="55">
        <v>42683</v>
      </c>
      <c r="C214" s="24">
        <v>73</v>
      </c>
      <c r="D214" s="31">
        <v>0.46</v>
      </c>
      <c r="E214" s="26">
        <v>4.7</v>
      </c>
      <c r="F214" s="27">
        <f t="shared" si="0"/>
        <v>4.24</v>
      </c>
      <c r="G214" s="25">
        <v>41</v>
      </c>
      <c r="H214" s="29">
        <f t="shared" si="1"/>
        <v>45.7</v>
      </c>
      <c r="I214" s="26">
        <v>7.0000000000000007E-2</v>
      </c>
    </row>
    <row r="215" spans="1:9" x14ac:dyDescent="0.25">
      <c r="A215" s="23"/>
      <c r="B215" s="55">
        <v>42712</v>
      </c>
      <c r="C215" s="25"/>
      <c r="D215" s="28"/>
      <c r="E215" s="26"/>
      <c r="F215" s="27"/>
      <c r="G215" s="25"/>
      <c r="H215" s="29"/>
      <c r="I215" s="26"/>
    </row>
    <row r="216" spans="1:9" x14ac:dyDescent="0.25">
      <c r="A216" s="23"/>
      <c r="B216" s="55">
        <v>42753</v>
      </c>
      <c r="C216" s="24">
        <v>71</v>
      </c>
      <c r="D216" s="31">
        <v>0.36</v>
      </c>
      <c r="E216" s="26">
        <v>1.7</v>
      </c>
      <c r="F216" s="27">
        <f t="shared" ref="F216:F226" si="38">E216-D216</f>
        <v>1.3399999999999999</v>
      </c>
      <c r="G216" s="25">
        <v>11</v>
      </c>
      <c r="H216" s="29">
        <f t="shared" ref="H216:H226" si="39">E216+G216</f>
        <v>12.7</v>
      </c>
      <c r="I216" s="31">
        <v>4.2000000000000003E-2</v>
      </c>
    </row>
    <row r="217" spans="1:9" x14ac:dyDescent="0.25">
      <c r="A217" s="23"/>
      <c r="B217" s="55">
        <v>42789</v>
      </c>
      <c r="C217" s="24">
        <v>68</v>
      </c>
      <c r="D217" s="31">
        <v>2.8000000000000001E-2</v>
      </c>
      <c r="E217" s="26">
        <v>0.85</v>
      </c>
      <c r="F217" s="27">
        <f t="shared" si="38"/>
        <v>0.82199999999999995</v>
      </c>
      <c r="G217" s="25">
        <v>19</v>
      </c>
      <c r="H217" s="29">
        <f t="shared" si="39"/>
        <v>19.850000000000001</v>
      </c>
      <c r="I217" s="31">
        <v>2.5999999999999999E-2</v>
      </c>
    </row>
    <row r="218" spans="1:9" x14ac:dyDescent="0.25">
      <c r="A218" s="102"/>
      <c r="B218" s="54">
        <v>42817</v>
      </c>
      <c r="C218" s="24">
        <v>76</v>
      </c>
      <c r="D218" s="70">
        <v>1.2E-2</v>
      </c>
      <c r="E218" s="47">
        <v>0.9</v>
      </c>
      <c r="F218" s="27">
        <f t="shared" si="38"/>
        <v>0.88800000000000001</v>
      </c>
      <c r="G218" s="24">
        <v>18</v>
      </c>
      <c r="H218" s="29">
        <f t="shared" si="39"/>
        <v>18.899999999999999</v>
      </c>
      <c r="I218" s="31">
        <v>2.1999999999999999E-2</v>
      </c>
    </row>
    <row r="219" spans="1:9" x14ac:dyDescent="0.25">
      <c r="A219" s="102"/>
      <c r="B219" s="54">
        <v>42844</v>
      </c>
      <c r="C219" s="24">
        <v>60</v>
      </c>
      <c r="D219" s="70">
        <v>1.4E-2</v>
      </c>
      <c r="E219" s="47">
        <v>1.1000000000000001</v>
      </c>
      <c r="F219" s="27">
        <f t="shared" si="38"/>
        <v>1.0860000000000001</v>
      </c>
      <c r="G219" s="24">
        <v>21</v>
      </c>
      <c r="H219" s="29">
        <f t="shared" si="39"/>
        <v>22.1</v>
      </c>
      <c r="I219" s="31">
        <v>0.02</v>
      </c>
    </row>
    <row r="220" spans="1:9" x14ac:dyDescent="0.25">
      <c r="A220" s="102"/>
      <c r="B220" s="54">
        <v>42880</v>
      </c>
      <c r="C220" s="24">
        <v>58</v>
      </c>
      <c r="D220" s="70">
        <v>2.4E-2</v>
      </c>
      <c r="E220" s="47">
        <v>1.3</v>
      </c>
      <c r="F220" s="27">
        <f t="shared" si="38"/>
        <v>1.276</v>
      </c>
      <c r="G220" s="24">
        <v>37</v>
      </c>
      <c r="H220" s="29">
        <f t="shared" si="39"/>
        <v>38.299999999999997</v>
      </c>
      <c r="I220" s="31">
        <v>0.02</v>
      </c>
    </row>
    <row r="221" spans="1:9" x14ac:dyDescent="0.25">
      <c r="A221" s="102"/>
      <c r="B221" s="54">
        <v>42915</v>
      </c>
      <c r="C221" s="24">
        <v>61</v>
      </c>
      <c r="D221" s="70">
        <v>0.08</v>
      </c>
      <c r="E221" s="47">
        <v>1.6</v>
      </c>
      <c r="F221" s="27">
        <f t="shared" si="38"/>
        <v>1.52</v>
      </c>
      <c r="G221" s="24">
        <v>22</v>
      </c>
      <c r="H221" s="29">
        <f t="shared" si="39"/>
        <v>23.6</v>
      </c>
      <c r="I221" s="31">
        <v>0.03</v>
      </c>
    </row>
    <row r="222" spans="1:9" x14ac:dyDescent="0.25">
      <c r="A222" s="102"/>
      <c r="B222" s="54">
        <v>42936</v>
      </c>
      <c r="C222" s="24">
        <v>45</v>
      </c>
      <c r="D222" s="70">
        <v>0.02</v>
      </c>
      <c r="E222" s="47">
        <v>1.5</v>
      </c>
      <c r="F222" s="27">
        <f t="shared" si="38"/>
        <v>1.48</v>
      </c>
      <c r="G222" s="24">
        <v>20</v>
      </c>
      <c r="H222" s="29">
        <f t="shared" si="39"/>
        <v>21.5</v>
      </c>
      <c r="I222" s="31">
        <v>2.1000000000000001E-2</v>
      </c>
    </row>
    <row r="223" spans="1:9" x14ac:dyDescent="0.25">
      <c r="A223" s="102"/>
      <c r="B223" s="54">
        <v>42971</v>
      </c>
      <c r="C223" s="24">
        <v>35</v>
      </c>
      <c r="D223" s="70">
        <v>0.33</v>
      </c>
      <c r="E223" s="47">
        <v>1.7</v>
      </c>
      <c r="F223" s="27">
        <f t="shared" si="38"/>
        <v>1.3699999999999999</v>
      </c>
      <c r="G223" s="24">
        <v>18</v>
      </c>
      <c r="H223" s="29">
        <f t="shared" si="39"/>
        <v>19.7</v>
      </c>
      <c r="I223" s="31">
        <v>4.2999999999999997E-2</v>
      </c>
    </row>
    <row r="224" spans="1:9" x14ac:dyDescent="0.25">
      <c r="A224" s="102"/>
      <c r="B224" s="54">
        <v>42999</v>
      </c>
      <c r="C224" s="24">
        <v>54</v>
      </c>
      <c r="D224" s="70">
        <v>1.1000000000000001</v>
      </c>
      <c r="E224" s="47">
        <v>2.5</v>
      </c>
      <c r="F224" s="27">
        <f t="shared" si="38"/>
        <v>1.4</v>
      </c>
      <c r="G224" s="24">
        <v>28</v>
      </c>
      <c r="H224" s="29">
        <f t="shared" si="39"/>
        <v>30.5</v>
      </c>
      <c r="I224" s="31">
        <v>0.08</v>
      </c>
    </row>
    <row r="225" spans="1:9" x14ac:dyDescent="0.25">
      <c r="A225" s="145"/>
      <c r="B225" s="130" t="s">
        <v>73</v>
      </c>
      <c r="C225" s="131">
        <v>150</v>
      </c>
      <c r="D225" s="140">
        <v>0.66</v>
      </c>
      <c r="E225" s="141">
        <v>1.5</v>
      </c>
      <c r="F225" s="133">
        <f t="shared" si="38"/>
        <v>0.84</v>
      </c>
      <c r="G225" s="131">
        <v>35</v>
      </c>
      <c r="H225" s="135">
        <f t="shared" si="39"/>
        <v>36.5</v>
      </c>
      <c r="I225" s="133">
        <v>0.01</v>
      </c>
    </row>
    <row r="226" spans="1:9" x14ac:dyDescent="0.25">
      <c r="A226" s="71"/>
      <c r="B226" s="54">
        <v>43181</v>
      </c>
      <c r="C226" s="72">
        <v>60</v>
      </c>
      <c r="D226" s="27">
        <v>8.0000000000000002E-3</v>
      </c>
      <c r="E226" s="68">
        <v>1.2</v>
      </c>
      <c r="F226" s="68">
        <f t="shared" si="38"/>
        <v>1.1919999999999999</v>
      </c>
      <c r="G226" s="29">
        <v>23</v>
      </c>
      <c r="H226" s="29">
        <f t="shared" si="39"/>
        <v>24.2</v>
      </c>
      <c r="I226" s="27">
        <v>0.19</v>
      </c>
    </row>
    <row r="227" spans="1:9" x14ac:dyDescent="0.25">
      <c r="A227" s="42" t="s">
        <v>15</v>
      </c>
      <c r="B227" s="53">
        <v>42627</v>
      </c>
      <c r="C227" s="35"/>
      <c r="D227" s="39"/>
      <c r="E227" s="39"/>
      <c r="F227" s="20"/>
      <c r="G227" s="39"/>
      <c r="H227" s="19"/>
      <c r="I227" s="37"/>
    </row>
    <row r="228" spans="1:9" x14ac:dyDescent="0.25">
      <c r="A228" s="39"/>
      <c r="B228" s="53">
        <v>42655</v>
      </c>
      <c r="C228" s="39">
        <v>38</v>
      </c>
      <c r="D228" s="35">
        <v>4.3</v>
      </c>
      <c r="E228" s="43">
        <v>6.9</v>
      </c>
      <c r="F228" s="20">
        <f t="shared" si="0"/>
        <v>2.6000000000000005</v>
      </c>
      <c r="G228" s="43">
        <v>4.2</v>
      </c>
      <c r="H228" s="19">
        <f t="shared" si="1"/>
        <v>11.100000000000001</v>
      </c>
      <c r="I228" s="40">
        <v>0.19</v>
      </c>
    </row>
    <row r="229" spans="1:9" x14ac:dyDescent="0.25">
      <c r="A229" s="39"/>
      <c r="B229" s="53">
        <v>42683</v>
      </c>
      <c r="C229" s="39">
        <v>69</v>
      </c>
      <c r="D229" s="35">
        <v>0.55000000000000004</v>
      </c>
      <c r="E229" s="43">
        <v>2.2999999999999998</v>
      </c>
      <c r="F229" s="20">
        <f t="shared" si="0"/>
        <v>1.7499999999999998</v>
      </c>
      <c r="G229" s="39">
        <v>22</v>
      </c>
      <c r="H229" s="19">
        <f t="shared" si="1"/>
        <v>24.3</v>
      </c>
      <c r="I229" s="40">
        <v>0.13</v>
      </c>
    </row>
    <row r="230" spans="1:9" x14ac:dyDescent="0.25">
      <c r="A230" s="39"/>
      <c r="B230" s="53">
        <v>42712</v>
      </c>
      <c r="C230" s="39"/>
      <c r="D230" s="39"/>
      <c r="E230" s="39"/>
      <c r="F230" s="20"/>
      <c r="G230" s="39"/>
      <c r="H230" s="19"/>
      <c r="I230" s="37"/>
    </row>
    <row r="231" spans="1:9" x14ac:dyDescent="0.25">
      <c r="A231" s="39"/>
      <c r="B231" s="53">
        <v>42753</v>
      </c>
      <c r="C231" s="39">
        <v>62</v>
      </c>
      <c r="D231" s="35">
        <v>0.14000000000000001</v>
      </c>
      <c r="E231" s="43">
        <v>1.6</v>
      </c>
      <c r="F231" s="20">
        <f>E231-D231</f>
        <v>1.46</v>
      </c>
      <c r="G231" s="39">
        <v>19</v>
      </c>
      <c r="H231" s="19">
        <f t="shared" ref="H231:H241" si="40">E231+G231</f>
        <v>20.6</v>
      </c>
      <c r="I231" s="40">
        <v>6.4000000000000001E-2</v>
      </c>
    </row>
    <row r="232" spans="1:9" x14ac:dyDescent="0.25">
      <c r="A232" s="39"/>
      <c r="B232" s="53">
        <v>42789</v>
      </c>
      <c r="C232" s="39">
        <v>65</v>
      </c>
      <c r="D232" s="35">
        <v>0.43</v>
      </c>
      <c r="E232" s="43">
        <v>2.2000000000000002</v>
      </c>
      <c r="F232" s="20">
        <f>E232-D232</f>
        <v>1.7700000000000002</v>
      </c>
      <c r="G232" s="39">
        <v>21</v>
      </c>
      <c r="H232" s="19">
        <f t="shared" si="40"/>
        <v>23.2</v>
      </c>
      <c r="I232" s="40">
        <v>5.6000000000000001E-2</v>
      </c>
    </row>
    <row r="233" spans="1:9" x14ac:dyDescent="0.25">
      <c r="A233" s="39"/>
      <c r="B233" s="53">
        <v>42817</v>
      </c>
      <c r="C233" s="39">
        <v>72</v>
      </c>
      <c r="D233" s="35">
        <v>7.0000000000000001E-3</v>
      </c>
      <c r="E233" s="43">
        <v>1.6</v>
      </c>
      <c r="F233" s="20">
        <f>E233-D233</f>
        <v>1.5930000000000002</v>
      </c>
      <c r="G233" s="39">
        <v>26</v>
      </c>
      <c r="H233" s="19">
        <f t="shared" si="40"/>
        <v>27.6</v>
      </c>
      <c r="I233" s="40">
        <v>4.5999999999999999E-2</v>
      </c>
    </row>
    <row r="234" spans="1:9" x14ac:dyDescent="0.25">
      <c r="A234" s="39"/>
      <c r="B234" s="53">
        <v>42844</v>
      </c>
      <c r="C234" s="39">
        <v>55</v>
      </c>
      <c r="D234" s="35" t="s">
        <v>45</v>
      </c>
      <c r="E234" s="43">
        <v>1.3</v>
      </c>
      <c r="F234" s="20">
        <v>1.3</v>
      </c>
      <c r="G234" s="39">
        <v>27</v>
      </c>
      <c r="H234" s="19">
        <f t="shared" si="40"/>
        <v>28.3</v>
      </c>
      <c r="I234" s="40">
        <v>3.6999999999999998E-2</v>
      </c>
    </row>
    <row r="235" spans="1:9" x14ac:dyDescent="0.25">
      <c r="A235" s="39"/>
      <c r="B235" s="53">
        <v>42880</v>
      </c>
      <c r="C235" s="39">
        <v>55</v>
      </c>
      <c r="D235" s="35">
        <v>1.7999999999999999E-2</v>
      </c>
      <c r="E235" s="43">
        <v>2</v>
      </c>
      <c r="F235" s="20">
        <f t="shared" ref="F235:F241" si="41">E235-D235</f>
        <v>1.982</v>
      </c>
      <c r="G235" s="39">
        <v>29</v>
      </c>
      <c r="H235" s="19">
        <f t="shared" si="40"/>
        <v>31</v>
      </c>
      <c r="I235" s="40">
        <v>0.04</v>
      </c>
    </row>
    <row r="236" spans="1:9" x14ac:dyDescent="0.25">
      <c r="A236" s="39"/>
      <c r="B236" s="53">
        <v>42915</v>
      </c>
      <c r="C236" s="39">
        <v>57</v>
      </c>
      <c r="D236" s="35">
        <v>0.02</v>
      </c>
      <c r="E236" s="43">
        <v>1.6</v>
      </c>
      <c r="F236" s="20">
        <f t="shared" si="41"/>
        <v>1.58</v>
      </c>
      <c r="G236" s="39">
        <v>33</v>
      </c>
      <c r="H236" s="19">
        <f t="shared" si="40"/>
        <v>34.6</v>
      </c>
      <c r="I236" s="40">
        <v>0.03</v>
      </c>
    </row>
    <row r="237" spans="1:9" x14ac:dyDescent="0.25">
      <c r="A237" s="39"/>
      <c r="B237" s="53">
        <v>42936</v>
      </c>
      <c r="C237" s="39">
        <v>61</v>
      </c>
      <c r="D237" s="35">
        <v>1.7000000000000001E-2</v>
      </c>
      <c r="E237" s="43">
        <v>2.1</v>
      </c>
      <c r="F237" s="20">
        <f t="shared" si="41"/>
        <v>2.0830000000000002</v>
      </c>
      <c r="G237" s="39">
        <v>30</v>
      </c>
      <c r="H237" s="19">
        <f t="shared" si="40"/>
        <v>32.1</v>
      </c>
      <c r="I237" s="40">
        <v>3.1E-2</v>
      </c>
    </row>
    <row r="238" spans="1:9" x14ac:dyDescent="0.25">
      <c r="A238" s="39"/>
      <c r="B238" s="53">
        <v>42971</v>
      </c>
      <c r="C238" s="39">
        <v>27</v>
      </c>
      <c r="D238" s="35">
        <v>0.02</v>
      </c>
      <c r="E238" s="43">
        <v>2.8</v>
      </c>
      <c r="F238" s="20">
        <f t="shared" si="41"/>
        <v>2.78</v>
      </c>
      <c r="G238" s="39">
        <v>27</v>
      </c>
      <c r="H238" s="19">
        <f t="shared" si="40"/>
        <v>29.8</v>
      </c>
      <c r="I238" s="40">
        <v>3.5000000000000003E-2</v>
      </c>
    </row>
    <row r="239" spans="1:9" x14ac:dyDescent="0.25">
      <c r="A239" s="39"/>
      <c r="B239" s="53">
        <v>42999</v>
      </c>
      <c r="C239" s="39">
        <v>27</v>
      </c>
      <c r="D239" s="35">
        <v>2.5999999999999999E-2</v>
      </c>
      <c r="E239" s="43">
        <v>1.3</v>
      </c>
      <c r="F239" s="20">
        <f t="shared" si="41"/>
        <v>1.274</v>
      </c>
      <c r="G239" s="39">
        <v>18</v>
      </c>
      <c r="H239" s="19">
        <f t="shared" si="40"/>
        <v>19.3</v>
      </c>
      <c r="I239" s="40">
        <v>2.4E-2</v>
      </c>
    </row>
    <row r="240" spans="1:9" x14ac:dyDescent="0.25">
      <c r="A240" s="136"/>
      <c r="B240" s="130" t="s">
        <v>73</v>
      </c>
      <c r="C240" s="136">
        <v>120</v>
      </c>
      <c r="D240" s="143">
        <v>2.8000000000000001E-2</v>
      </c>
      <c r="E240" s="144">
        <v>0.99</v>
      </c>
      <c r="F240" s="133">
        <f t="shared" si="41"/>
        <v>0.96199999999999997</v>
      </c>
      <c r="G240" s="136">
        <v>36</v>
      </c>
      <c r="H240" s="135">
        <f t="shared" si="40"/>
        <v>36.99</v>
      </c>
      <c r="I240" s="142">
        <v>0.02</v>
      </c>
    </row>
    <row r="241" spans="1:9" x14ac:dyDescent="0.25">
      <c r="A241" s="18"/>
      <c r="B241" s="53">
        <v>43181</v>
      </c>
      <c r="C241" s="100">
        <v>56</v>
      </c>
      <c r="D241" s="20">
        <v>8.5999999999999993E-2</v>
      </c>
      <c r="E241" s="22">
        <v>0.76</v>
      </c>
      <c r="F241" s="20">
        <f t="shared" si="41"/>
        <v>0.67400000000000004</v>
      </c>
      <c r="G241" s="19">
        <v>10</v>
      </c>
      <c r="H241" s="19">
        <f t="shared" si="40"/>
        <v>10.76</v>
      </c>
      <c r="I241" s="20">
        <v>0.02</v>
      </c>
    </row>
    <row r="242" spans="1:9" x14ac:dyDescent="0.25">
      <c r="A242" s="23" t="s">
        <v>18</v>
      </c>
      <c r="B242" s="54">
        <v>42627</v>
      </c>
      <c r="C242" s="24">
        <v>110</v>
      </c>
      <c r="D242" s="44">
        <v>1.2E-2</v>
      </c>
      <c r="E242" s="44">
        <v>3.9</v>
      </c>
      <c r="F242" s="27">
        <f t="shared" ref="F242:F259" si="42">E242-D242</f>
        <v>3.8879999999999999</v>
      </c>
      <c r="G242" s="45">
        <v>4.2</v>
      </c>
      <c r="H242" s="29">
        <f t="shared" ref="H242:H259" si="43">E242+G242</f>
        <v>8.1</v>
      </c>
      <c r="I242" s="44">
        <v>0.43</v>
      </c>
    </row>
    <row r="243" spans="1:9" x14ac:dyDescent="0.25">
      <c r="A243" s="23"/>
      <c r="B243" s="55">
        <v>42655</v>
      </c>
      <c r="C243" s="24">
        <v>28</v>
      </c>
      <c r="D243" s="44">
        <v>7.5999999999999998E-2</v>
      </c>
      <c r="E243" s="44">
        <v>2.4</v>
      </c>
      <c r="F243" s="27">
        <f t="shared" si="42"/>
        <v>2.3239999999999998</v>
      </c>
      <c r="G243" s="44">
        <v>0.89</v>
      </c>
      <c r="H243" s="29">
        <f t="shared" si="43"/>
        <v>3.29</v>
      </c>
      <c r="I243" s="44">
        <v>0.86</v>
      </c>
    </row>
    <row r="244" spans="1:9" x14ac:dyDescent="0.25">
      <c r="A244" s="23"/>
      <c r="B244" s="55">
        <v>42683</v>
      </c>
      <c r="C244" s="24">
        <v>30</v>
      </c>
      <c r="D244" s="44">
        <v>4.3999999999999997E-2</v>
      </c>
      <c r="E244" s="44">
        <v>2.7</v>
      </c>
      <c r="F244" s="27">
        <f t="shared" si="42"/>
        <v>2.6560000000000001</v>
      </c>
      <c r="G244" s="45">
        <v>7.7</v>
      </c>
      <c r="H244" s="29">
        <f t="shared" si="43"/>
        <v>10.4</v>
      </c>
      <c r="I244" s="44">
        <v>0.26</v>
      </c>
    </row>
    <row r="245" spans="1:9" x14ac:dyDescent="0.25">
      <c r="A245" s="23"/>
      <c r="B245" s="55">
        <v>42712</v>
      </c>
      <c r="C245" s="24"/>
      <c r="D245" s="23"/>
      <c r="E245" s="23"/>
      <c r="F245" s="27"/>
      <c r="G245" s="23"/>
      <c r="H245" s="29"/>
      <c r="I245" s="23"/>
    </row>
    <row r="246" spans="1:9" x14ac:dyDescent="0.25">
      <c r="A246" s="23"/>
      <c r="B246" s="55">
        <v>42753</v>
      </c>
      <c r="C246" s="24">
        <v>59</v>
      </c>
      <c r="D246" s="44">
        <v>5.2999999999999999E-2</v>
      </c>
      <c r="E246" s="69">
        <v>2</v>
      </c>
      <c r="F246" s="27">
        <f t="shared" ref="F246:F256" si="44">E246-D246</f>
        <v>1.9470000000000001</v>
      </c>
      <c r="G246" s="44">
        <v>7.6</v>
      </c>
      <c r="H246" s="29">
        <f t="shared" ref="H246:H256" si="45">E246+G246</f>
        <v>9.6</v>
      </c>
      <c r="I246" s="44">
        <v>0.16</v>
      </c>
    </row>
    <row r="247" spans="1:9" x14ac:dyDescent="0.25">
      <c r="A247" s="23"/>
      <c r="B247" s="55">
        <v>42789</v>
      </c>
      <c r="C247" s="24">
        <v>54</v>
      </c>
      <c r="D247" s="44">
        <v>2.5999999999999999E-2</v>
      </c>
      <c r="E247" s="69">
        <v>1.5</v>
      </c>
      <c r="F247" s="27">
        <f t="shared" si="44"/>
        <v>1.474</v>
      </c>
      <c r="G247" s="44">
        <v>12</v>
      </c>
      <c r="H247" s="29">
        <f t="shared" si="45"/>
        <v>13.5</v>
      </c>
      <c r="I247" s="44">
        <v>0.14000000000000001</v>
      </c>
    </row>
    <row r="248" spans="1:9" x14ac:dyDescent="0.25">
      <c r="A248" s="23"/>
      <c r="B248" s="54">
        <v>42817</v>
      </c>
      <c r="C248" s="24">
        <v>58</v>
      </c>
      <c r="D248" s="44">
        <v>1.7999999999999999E-2</v>
      </c>
      <c r="E248" s="69">
        <v>2</v>
      </c>
      <c r="F248" s="27">
        <f t="shared" si="44"/>
        <v>1.982</v>
      </c>
      <c r="G248" s="44">
        <v>13</v>
      </c>
      <c r="H248" s="29">
        <f t="shared" si="45"/>
        <v>15</v>
      </c>
      <c r="I248" s="44">
        <v>0.15</v>
      </c>
    </row>
    <row r="249" spans="1:9" x14ac:dyDescent="0.25">
      <c r="A249" s="23"/>
      <c r="B249" s="54">
        <v>42844</v>
      </c>
      <c r="C249" s="24">
        <v>55</v>
      </c>
      <c r="D249" s="44">
        <v>5.0000000000000001E-3</v>
      </c>
      <c r="E249" s="69">
        <v>2.2999999999999998</v>
      </c>
      <c r="F249" s="27">
        <f t="shared" si="44"/>
        <v>2.2949999999999999</v>
      </c>
      <c r="G249" s="44">
        <v>20</v>
      </c>
      <c r="H249" s="29">
        <f t="shared" si="45"/>
        <v>22.3</v>
      </c>
      <c r="I249" s="44">
        <v>0.13</v>
      </c>
    </row>
    <row r="250" spans="1:9" x14ac:dyDescent="0.25">
      <c r="A250" s="23"/>
      <c r="B250" s="54">
        <v>42880</v>
      </c>
      <c r="C250" s="24">
        <v>51</v>
      </c>
      <c r="D250" s="44">
        <v>7.0000000000000001E-3</v>
      </c>
      <c r="E250" s="69">
        <v>2</v>
      </c>
      <c r="F250" s="27">
        <f t="shared" si="44"/>
        <v>1.9930000000000001</v>
      </c>
      <c r="G250" s="44">
        <v>43</v>
      </c>
      <c r="H250" s="29">
        <f t="shared" si="45"/>
        <v>45</v>
      </c>
      <c r="I250" s="44">
        <v>0.11</v>
      </c>
    </row>
    <row r="251" spans="1:9" x14ac:dyDescent="0.25">
      <c r="A251" s="23"/>
      <c r="B251" s="54">
        <v>42915</v>
      </c>
      <c r="C251" s="24">
        <v>50</v>
      </c>
      <c r="D251" s="44">
        <v>8.9999999999999993E-3</v>
      </c>
      <c r="E251" s="69">
        <v>1.9</v>
      </c>
      <c r="F251" s="27">
        <f t="shared" si="44"/>
        <v>1.891</v>
      </c>
      <c r="G251" s="44">
        <v>14</v>
      </c>
      <c r="H251" s="29">
        <f t="shared" si="45"/>
        <v>15.9</v>
      </c>
      <c r="I251" s="45">
        <v>0.1</v>
      </c>
    </row>
    <row r="252" spans="1:9" x14ac:dyDescent="0.25">
      <c r="A252" s="23"/>
      <c r="B252" s="54">
        <v>42936</v>
      </c>
      <c r="C252" s="24">
        <v>52</v>
      </c>
      <c r="D252" s="44">
        <v>1.2E-2</v>
      </c>
      <c r="E252" s="69">
        <v>2.2000000000000002</v>
      </c>
      <c r="F252" s="27">
        <f t="shared" si="44"/>
        <v>2.1880000000000002</v>
      </c>
      <c r="G252" s="44">
        <v>16</v>
      </c>
      <c r="H252" s="29">
        <f t="shared" si="45"/>
        <v>18.2</v>
      </c>
      <c r="I252" s="45">
        <v>8.2000000000000003E-2</v>
      </c>
    </row>
    <row r="253" spans="1:9" x14ac:dyDescent="0.25">
      <c r="A253" s="23"/>
      <c r="B253" s="54">
        <v>42971</v>
      </c>
      <c r="C253" s="24">
        <v>28</v>
      </c>
      <c r="D253" s="44">
        <v>1.4E-2</v>
      </c>
      <c r="E253" s="69">
        <v>2.1</v>
      </c>
      <c r="F253" s="27">
        <f t="shared" si="44"/>
        <v>2.0860000000000003</v>
      </c>
      <c r="G253" s="44">
        <v>14</v>
      </c>
      <c r="H253" s="29">
        <f t="shared" si="45"/>
        <v>16.100000000000001</v>
      </c>
      <c r="I253" s="45">
        <v>0.11</v>
      </c>
    </row>
    <row r="254" spans="1:9" x14ac:dyDescent="0.25">
      <c r="A254" s="23"/>
      <c r="B254" s="54">
        <v>42999</v>
      </c>
      <c r="C254" s="24">
        <v>35</v>
      </c>
      <c r="D254" s="44">
        <v>8.9999999999999993E-3</v>
      </c>
      <c r="E254" s="69">
        <v>1.3</v>
      </c>
      <c r="F254" s="27">
        <f t="shared" si="44"/>
        <v>1.2910000000000001</v>
      </c>
      <c r="G254" s="44">
        <v>19</v>
      </c>
      <c r="H254" s="29">
        <f t="shared" si="45"/>
        <v>20.3</v>
      </c>
      <c r="I254" s="45">
        <v>5.8999999999999997E-2</v>
      </c>
    </row>
    <row r="255" spans="1:9" x14ac:dyDescent="0.25">
      <c r="A255" s="129"/>
      <c r="B255" s="130" t="s">
        <v>73</v>
      </c>
      <c r="C255" s="131">
        <v>150</v>
      </c>
      <c r="D255" s="138">
        <v>1.2E-2</v>
      </c>
      <c r="E255" s="137">
        <v>0.91</v>
      </c>
      <c r="F255" s="133">
        <f t="shared" si="44"/>
        <v>0.89800000000000002</v>
      </c>
      <c r="G255" s="138">
        <v>34</v>
      </c>
      <c r="H255" s="135">
        <f t="shared" si="45"/>
        <v>34.909999999999997</v>
      </c>
      <c r="I255" s="142">
        <v>0.04</v>
      </c>
    </row>
    <row r="256" spans="1:9" x14ac:dyDescent="0.25">
      <c r="A256" s="71"/>
      <c r="B256" s="54">
        <v>43181</v>
      </c>
      <c r="C256" s="72">
        <v>79</v>
      </c>
      <c r="D256" s="73">
        <v>8.9999999999999993E-3</v>
      </c>
      <c r="E256" s="68">
        <v>0.92</v>
      </c>
      <c r="F256" s="27">
        <f t="shared" si="44"/>
        <v>0.91100000000000003</v>
      </c>
      <c r="G256" s="29">
        <v>45</v>
      </c>
      <c r="H256" s="29">
        <f t="shared" si="45"/>
        <v>45.92</v>
      </c>
      <c r="I256" s="27">
        <v>3.5000000000000003E-2</v>
      </c>
    </row>
    <row r="257" spans="1:9" x14ac:dyDescent="0.25">
      <c r="A257" s="18" t="s">
        <v>21</v>
      </c>
      <c r="B257" s="53">
        <v>42627</v>
      </c>
      <c r="C257" s="39"/>
      <c r="D257" s="21"/>
      <c r="E257" s="20"/>
      <c r="F257" s="20"/>
      <c r="G257" s="20"/>
      <c r="H257" s="19"/>
      <c r="I257" s="20"/>
    </row>
    <row r="258" spans="1:9" x14ac:dyDescent="0.25">
      <c r="A258" s="18"/>
      <c r="B258" s="53">
        <v>42655</v>
      </c>
      <c r="C258" s="39">
        <v>54</v>
      </c>
      <c r="D258" s="22">
        <v>8.5</v>
      </c>
      <c r="E258" s="19">
        <v>13</v>
      </c>
      <c r="F258" s="20">
        <f t="shared" si="42"/>
        <v>4.5</v>
      </c>
      <c r="G258" s="21" t="s">
        <v>45</v>
      </c>
      <c r="H258" s="19">
        <v>13</v>
      </c>
      <c r="I258" s="20">
        <v>0.27</v>
      </c>
    </row>
    <row r="259" spans="1:9" x14ac:dyDescent="0.25">
      <c r="A259" s="18"/>
      <c r="B259" s="53">
        <v>42683</v>
      </c>
      <c r="C259" s="39">
        <v>53</v>
      </c>
      <c r="D259" s="22">
        <v>6.3</v>
      </c>
      <c r="E259" s="19">
        <v>11</v>
      </c>
      <c r="F259" s="20">
        <f t="shared" si="42"/>
        <v>4.7</v>
      </c>
      <c r="G259" s="21">
        <v>1.7000000000000001E-2</v>
      </c>
      <c r="H259" s="19">
        <f t="shared" si="43"/>
        <v>11.016999999999999</v>
      </c>
      <c r="I259" s="20">
        <v>5.8000000000000003E-2</v>
      </c>
    </row>
    <row r="260" spans="1:9" ht="16.5" customHeight="1" x14ac:dyDescent="0.25">
      <c r="A260" s="18"/>
      <c r="B260" s="53">
        <v>42712</v>
      </c>
      <c r="C260" s="39"/>
      <c r="D260" s="21"/>
      <c r="E260" s="20"/>
      <c r="F260" s="20"/>
      <c r="G260" s="20"/>
      <c r="H260" s="19"/>
      <c r="I260" s="20"/>
    </row>
    <row r="261" spans="1:9" ht="15" customHeight="1" x14ac:dyDescent="0.25">
      <c r="A261" s="18"/>
      <c r="B261" s="53">
        <v>42753</v>
      </c>
      <c r="C261" s="39">
        <v>61</v>
      </c>
      <c r="D261" s="20">
        <v>0.76</v>
      </c>
      <c r="E261" s="22">
        <v>2.2999999999999998</v>
      </c>
      <c r="F261" s="20">
        <f t="shared" ref="F261:F271" si="46">E261-D261</f>
        <v>1.5399999999999998</v>
      </c>
      <c r="G261" s="22">
        <v>2.6</v>
      </c>
      <c r="H261" s="19">
        <f t="shared" ref="H261:H271" si="47">E261+G261</f>
        <v>4.9000000000000004</v>
      </c>
      <c r="I261" s="20">
        <v>2.1999999999999999E-2</v>
      </c>
    </row>
    <row r="262" spans="1:9" x14ac:dyDescent="0.25">
      <c r="A262" s="18"/>
      <c r="B262" s="53">
        <v>42789</v>
      </c>
      <c r="C262" s="39">
        <v>67</v>
      </c>
      <c r="D262" s="20">
        <v>0.73</v>
      </c>
      <c r="E262" s="22">
        <v>2.1</v>
      </c>
      <c r="F262" s="20">
        <f t="shared" si="46"/>
        <v>1.37</v>
      </c>
      <c r="G262" s="22">
        <v>2.4</v>
      </c>
      <c r="H262" s="19">
        <f t="shared" si="47"/>
        <v>4.5</v>
      </c>
      <c r="I262" s="20">
        <v>1.7999999999999999E-2</v>
      </c>
    </row>
    <row r="263" spans="1:9" x14ac:dyDescent="0.25">
      <c r="A263" s="18"/>
      <c r="B263" s="53">
        <v>42817</v>
      </c>
      <c r="C263" s="39">
        <v>81</v>
      </c>
      <c r="D263" s="20">
        <v>0.21</v>
      </c>
      <c r="E263" s="22">
        <v>1.7</v>
      </c>
      <c r="F263" s="20">
        <f t="shared" si="46"/>
        <v>1.49</v>
      </c>
      <c r="G263" s="22">
        <v>4.7</v>
      </c>
      <c r="H263" s="19">
        <f t="shared" si="47"/>
        <v>6.4</v>
      </c>
      <c r="I263" s="20">
        <v>1.2999999999999999E-2</v>
      </c>
    </row>
    <row r="264" spans="1:9" x14ac:dyDescent="0.25">
      <c r="A264" s="18"/>
      <c r="B264" s="53">
        <v>42844</v>
      </c>
      <c r="C264" s="39">
        <v>61</v>
      </c>
      <c r="D264" s="20">
        <v>0.23</v>
      </c>
      <c r="E264" s="22">
        <v>1.7</v>
      </c>
      <c r="F264" s="20">
        <f t="shared" si="46"/>
        <v>1.47</v>
      </c>
      <c r="G264" s="22">
        <v>14</v>
      </c>
      <c r="H264" s="19">
        <f t="shared" si="47"/>
        <v>15.7</v>
      </c>
      <c r="I264" s="20">
        <v>1.2E-2</v>
      </c>
    </row>
    <row r="265" spans="1:9" x14ac:dyDescent="0.25">
      <c r="A265" s="18"/>
      <c r="B265" s="53">
        <v>42880</v>
      </c>
      <c r="C265" s="39">
        <v>58</v>
      </c>
      <c r="D265" s="20">
        <v>4.7E-2</v>
      </c>
      <c r="E265" s="22">
        <v>1.7</v>
      </c>
      <c r="F265" s="20">
        <f t="shared" si="46"/>
        <v>1.653</v>
      </c>
      <c r="G265" s="22">
        <v>35</v>
      </c>
      <c r="H265" s="19">
        <f t="shared" si="47"/>
        <v>36.700000000000003</v>
      </c>
      <c r="I265" s="20">
        <v>1.2E-2</v>
      </c>
    </row>
    <row r="266" spans="1:9" x14ac:dyDescent="0.25">
      <c r="A266" s="18"/>
      <c r="B266" s="53">
        <v>42915</v>
      </c>
      <c r="C266" s="39">
        <v>59</v>
      </c>
      <c r="D266" s="20">
        <v>0.22</v>
      </c>
      <c r="E266" s="22">
        <v>2</v>
      </c>
      <c r="F266" s="20">
        <f t="shared" si="46"/>
        <v>1.78</v>
      </c>
      <c r="G266" s="22">
        <v>9.6</v>
      </c>
      <c r="H266" s="19">
        <f t="shared" si="47"/>
        <v>11.6</v>
      </c>
      <c r="I266" s="20">
        <v>0.02</v>
      </c>
    </row>
    <row r="267" spans="1:9" x14ac:dyDescent="0.25">
      <c r="A267" s="18"/>
      <c r="B267" s="53">
        <v>42936</v>
      </c>
      <c r="C267" s="39">
        <v>51</v>
      </c>
      <c r="D267" s="20">
        <v>0.59</v>
      </c>
      <c r="E267" s="22">
        <v>2.9</v>
      </c>
      <c r="F267" s="20">
        <f t="shared" si="46"/>
        <v>2.31</v>
      </c>
      <c r="G267" s="22">
        <v>11</v>
      </c>
      <c r="H267" s="19">
        <f t="shared" si="47"/>
        <v>13.9</v>
      </c>
      <c r="I267" s="20">
        <v>0.02</v>
      </c>
    </row>
    <row r="268" spans="1:9" x14ac:dyDescent="0.25">
      <c r="A268" s="18"/>
      <c r="B268" s="53">
        <v>42971</v>
      </c>
      <c r="C268" s="39">
        <v>31</v>
      </c>
      <c r="D268" s="20">
        <v>5.8000000000000003E-2</v>
      </c>
      <c r="E268" s="22">
        <v>8.4</v>
      </c>
      <c r="F268" s="20">
        <f t="shared" si="46"/>
        <v>8.3420000000000005</v>
      </c>
      <c r="G268" s="22">
        <v>6.5</v>
      </c>
      <c r="H268" s="19">
        <f t="shared" si="47"/>
        <v>14.9</v>
      </c>
      <c r="I268" s="20">
        <v>0.02</v>
      </c>
    </row>
    <row r="269" spans="1:9" x14ac:dyDescent="0.25">
      <c r="A269" s="18"/>
      <c r="B269" s="53">
        <v>42999</v>
      </c>
      <c r="C269" s="39">
        <v>28</v>
      </c>
      <c r="D269" s="20">
        <v>4.5</v>
      </c>
      <c r="E269" s="22">
        <v>6.1</v>
      </c>
      <c r="F269" s="20">
        <f t="shared" si="46"/>
        <v>1.5999999999999996</v>
      </c>
      <c r="G269" s="22">
        <v>9.1999999999999993</v>
      </c>
      <c r="H269" s="19">
        <f t="shared" si="47"/>
        <v>15.299999999999999</v>
      </c>
      <c r="I269" s="20">
        <v>1.7999999999999999E-2</v>
      </c>
    </row>
    <row r="270" spans="1:9" x14ac:dyDescent="0.25">
      <c r="A270" s="129"/>
      <c r="B270" s="130" t="s">
        <v>73</v>
      </c>
      <c r="C270" s="136">
        <v>150</v>
      </c>
      <c r="D270" s="133">
        <v>0.04</v>
      </c>
      <c r="E270" s="134">
        <v>1.1000000000000001</v>
      </c>
      <c r="F270" s="133">
        <f t="shared" si="46"/>
        <v>1.06</v>
      </c>
      <c r="G270" s="134">
        <v>21</v>
      </c>
      <c r="H270" s="135">
        <f t="shared" si="47"/>
        <v>22.1</v>
      </c>
      <c r="I270" s="133">
        <v>1.4999999999999999E-2</v>
      </c>
    </row>
    <row r="271" spans="1:9" x14ac:dyDescent="0.25">
      <c r="A271" s="18"/>
      <c r="B271" s="53">
        <v>43181</v>
      </c>
      <c r="C271" s="100">
        <v>76</v>
      </c>
      <c r="D271" s="20">
        <v>2.7E-2</v>
      </c>
      <c r="E271" s="22">
        <v>0.72</v>
      </c>
      <c r="F271" s="20">
        <f t="shared" si="46"/>
        <v>0.69299999999999995</v>
      </c>
      <c r="G271" s="19">
        <v>40</v>
      </c>
      <c r="H271" s="19">
        <f t="shared" si="47"/>
        <v>40.72</v>
      </c>
      <c r="I271" s="20">
        <v>7.0000000000000001E-3</v>
      </c>
    </row>
    <row r="272" spans="1:9" x14ac:dyDescent="0.25">
      <c r="A272" s="23" t="s">
        <v>24</v>
      </c>
      <c r="B272" s="54">
        <v>42627</v>
      </c>
      <c r="C272" s="24">
        <v>43</v>
      </c>
      <c r="D272" s="31">
        <v>0.16</v>
      </c>
      <c r="E272" s="26">
        <v>3</v>
      </c>
      <c r="F272" s="27">
        <f t="shared" ref="F272:F289" si="48">E272-D272</f>
        <v>2.84</v>
      </c>
      <c r="G272" s="31">
        <v>1.1000000000000001</v>
      </c>
      <c r="H272" s="29">
        <f t="shared" ref="H272:H274" si="49">E272+G272</f>
        <v>4.0999999999999996</v>
      </c>
      <c r="I272" s="31">
        <v>0.13</v>
      </c>
    </row>
    <row r="273" spans="1:9" x14ac:dyDescent="0.25">
      <c r="A273" s="23"/>
      <c r="B273" s="55">
        <v>42655</v>
      </c>
      <c r="C273" s="24">
        <v>14</v>
      </c>
      <c r="D273" s="31">
        <v>0.65</v>
      </c>
      <c r="E273" s="26">
        <v>2.9</v>
      </c>
      <c r="F273" s="27">
        <f t="shared" si="48"/>
        <v>2.25</v>
      </c>
      <c r="G273" s="28" t="s">
        <v>45</v>
      </c>
      <c r="H273" s="29">
        <v>3</v>
      </c>
      <c r="I273" s="31">
        <v>0.17</v>
      </c>
    </row>
    <row r="274" spans="1:9" x14ac:dyDescent="0.25">
      <c r="A274" s="23"/>
      <c r="B274" s="55">
        <v>42683</v>
      </c>
      <c r="C274" s="24">
        <v>30</v>
      </c>
      <c r="D274" s="31">
        <v>2.2000000000000002</v>
      </c>
      <c r="E274" s="26">
        <v>4.5</v>
      </c>
      <c r="F274" s="27">
        <f t="shared" si="48"/>
        <v>2.2999999999999998</v>
      </c>
      <c r="G274" s="31">
        <v>0.56000000000000005</v>
      </c>
      <c r="H274" s="29">
        <f t="shared" si="49"/>
        <v>5.0600000000000005</v>
      </c>
      <c r="I274" s="31">
        <v>3.7999999999999999E-2</v>
      </c>
    </row>
    <row r="275" spans="1:9" x14ac:dyDescent="0.25">
      <c r="A275" s="46"/>
      <c r="B275" s="55">
        <v>42712</v>
      </c>
      <c r="C275" s="24"/>
      <c r="D275" s="47"/>
      <c r="E275" s="47"/>
      <c r="F275" s="27"/>
      <c r="G275" s="47"/>
      <c r="H275" s="29"/>
      <c r="I275" s="31"/>
    </row>
    <row r="276" spans="1:9" x14ac:dyDescent="0.25">
      <c r="A276" s="46"/>
      <c r="B276" s="55">
        <v>42753</v>
      </c>
      <c r="C276" s="24">
        <v>45</v>
      </c>
      <c r="D276" s="47">
        <v>0.17</v>
      </c>
      <c r="E276" s="47">
        <v>1.4</v>
      </c>
      <c r="F276" s="27">
        <f t="shared" ref="F276:F286" si="50">E276-D276</f>
        <v>1.23</v>
      </c>
      <c r="G276" s="70">
        <v>0.79</v>
      </c>
      <c r="H276" s="29">
        <f t="shared" ref="H276:H286" si="51">E276+G276</f>
        <v>2.19</v>
      </c>
      <c r="I276" s="31">
        <v>2.5000000000000001E-2</v>
      </c>
    </row>
    <row r="277" spans="1:9" x14ac:dyDescent="0.25">
      <c r="A277" s="46"/>
      <c r="B277" s="55">
        <v>42789</v>
      </c>
      <c r="C277" s="24">
        <v>49</v>
      </c>
      <c r="D277" s="70">
        <v>3.6999999999999998E-2</v>
      </c>
      <c r="E277" s="47">
        <v>1.1000000000000001</v>
      </c>
      <c r="F277" s="27">
        <f t="shared" si="50"/>
        <v>1.0630000000000002</v>
      </c>
      <c r="G277" s="70">
        <v>1.5</v>
      </c>
      <c r="H277" s="29">
        <f t="shared" si="51"/>
        <v>2.6</v>
      </c>
      <c r="I277" s="31">
        <v>1.7999999999999999E-2</v>
      </c>
    </row>
    <row r="278" spans="1:9" x14ac:dyDescent="0.25">
      <c r="A278" s="46"/>
      <c r="B278" s="54">
        <v>42817</v>
      </c>
      <c r="C278" s="24">
        <v>53</v>
      </c>
      <c r="D278" s="70">
        <v>2.4E-2</v>
      </c>
      <c r="E278" s="47">
        <v>1.2</v>
      </c>
      <c r="F278" s="27">
        <f t="shared" si="50"/>
        <v>1.1759999999999999</v>
      </c>
      <c r="G278" s="70">
        <v>3.1</v>
      </c>
      <c r="H278" s="29">
        <f t="shared" si="51"/>
        <v>4.3</v>
      </c>
      <c r="I278" s="31">
        <v>1.0999999999999999E-2</v>
      </c>
    </row>
    <row r="279" spans="1:9" x14ac:dyDescent="0.25">
      <c r="A279" s="46"/>
      <c r="B279" s="54">
        <v>42844</v>
      </c>
      <c r="C279" s="24">
        <v>45</v>
      </c>
      <c r="D279" s="70">
        <v>1.4E-2</v>
      </c>
      <c r="E279" s="47">
        <v>1.2</v>
      </c>
      <c r="F279" s="27">
        <f t="shared" si="50"/>
        <v>1.1859999999999999</v>
      </c>
      <c r="G279" s="70">
        <v>2</v>
      </c>
      <c r="H279" s="29">
        <f t="shared" si="51"/>
        <v>3.2</v>
      </c>
      <c r="I279" s="31">
        <v>1.0999999999999999E-2</v>
      </c>
    </row>
    <row r="280" spans="1:9" x14ac:dyDescent="0.25">
      <c r="A280" s="46"/>
      <c r="B280" s="54">
        <v>42880</v>
      </c>
      <c r="C280" s="24">
        <v>51</v>
      </c>
      <c r="D280" s="70">
        <v>3.2000000000000001E-2</v>
      </c>
      <c r="E280" s="47">
        <v>1.6</v>
      </c>
      <c r="F280" s="27">
        <f t="shared" si="50"/>
        <v>1.5680000000000001</v>
      </c>
      <c r="G280" s="70">
        <v>4.5</v>
      </c>
      <c r="H280" s="29">
        <f t="shared" si="51"/>
        <v>6.1</v>
      </c>
      <c r="I280" s="31">
        <v>0.01</v>
      </c>
    </row>
    <row r="281" spans="1:9" x14ac:dyDescent="0.25">
      <c r="A281" s="46"/>
      <c r="B281" s="54">
        <v>42915</v>
      </c>
      <c r="C281" s="24">
        <v>38</v>
      </c>
      <c r="D281" s="70">
        <v>0.03</v>
      </c>
      <c r="E281" s="47">
        <v>1.9</v>
      </c>
      <c r="F281" s="27">
        <f t="shared" si="50"/>
        <v>1.8699999999999999</v>
      </c>
      <c r="G281" s="70">
        <v>3.7</v>
      </c>
      <c r="H281" s="29">
        <f t="shared" si="51"/>
        <v>5.6</v>
      </c>
      <c r="I281" s="31">
        <v>0.02</v>
      </c>
    </row>
    <row r="282" spans="1:9" x14ac:dyDescent="0.25">
      <c r="A282" s="46"/>
      <c r="B282" s="54">
        <v>42936</v>
      </c>
      <c r="C282" s="24">
        <v>16</v>
      </c>
      <c r="D282" s="70">
        <v>2.1999999999999999E-2</v>
      </c>
      <c r="E282" s="47">
        <v>1.8</v>
      </c>
      <c r="F282" s="27">
        <f t="shared" si="50"/>
        <v>1.778</v>
      </c>
      <c r="G282" s="70">
        <v>3.3</v>
      </c>
      <c r="H282" s="29">
        <f t="shared" si="51"/>
        <v>5.0999999999999996</v>
      </c>
      <c r="I282" s="31">
        <v>0.01</v>
      </c>
    </row>
    <row r="283" spans="1:9" x14ac:dyDescent="0.25">
      <c r="A283" s="46"/>
      <c r="B283" s="54">
        <v>42971</v>
      </c>
      <c r="C283" s="24">
        <v>21</v>
      </c>
      <c r="D283" s="70">
        <v>0.02</v>
      </c>
      <c r="E283" s="47">
        <v>1.9</v>
      </c>
      <c r="F283" s="27">
        <f t="shared" si="50"/>
        <v>1.88</v>
      </c>
      <c r="G283" s="70">
        <v>2.6</v>
      </c>
      <c r="H283" s="29">
        <f t="shared" si="51"/>
        <v>4.5</v>
      </c>
      <c r="I283" s="31">
        <v>0.01</v>
      </c>
    </row>
    <row r="284" spans="1:9" x14ac:dyDescent="0.25">
      <c r="A284" s="46"/>
      <c r="B284" s="54">
        <v>42999</v>
      </c>
      <c r="C284" s="24">
        <v>11</v>
      </c>
      <c r="D284" s="70">
        <v>0.02</v>
      </c>
      <c r="E284" s="47">
        <v>1</v>
      </c>
      <c r="F284" s="27">
        <f t="shared" si="50"/>
        <v>0.98</v>
      </c>
      <c r="G284" s="70">
        <v>1.1000000000000001</v>
      </c>
      <c r="H284" s="29">
        <f t="shared" si="51"/>
        <v>2.1</v>
      </c>
      <c r="I284" s="31">
        <v>8.9999999999999993E-3</v>
      </c>
    </row>
    <row r="285" spans="1:9" x14ac:dyDescent="0.25">
      <c r="A285" s="139"/>
      <c r="B285" s="130" t="s">
        <v>73</v>
      </c>
      <c r="C285" s="131">
        <v>63</v>
      </c>
      <c r="D285" s="140">
        <v>3.3000000000000002E-2</v>
      </c>
      <c r="E285" s="141">
        <v>0.96</v>
      </c>
      <c r="F285" s="133">
        <f t="shared" si="50"/>
        <v>0.92699999999999994</v>
      </c>
      <c r="G285" s="140">
        <v>3.6</v>
      </c>
      <c r="H285" s="135">
        <f t="shared" si="51"/>
        <v>4.5600000000000005</v>
      </c>
      <c r="I285" s="133">
        <v>8.0000000000000002E-3</v>
      </c>
    </row>
    <row r="286" spans="1:9" x14ac:dyDescent="0.25">
      <c r="A286" s="71"/>
      <c r="B286" s="54">
        <v>43181</v>
      </c>
      <c r="C286" s="72">
        <v>65</v>
      </c>
      <c r="D286" s="27">
        <v>2.1999999999999999E-2</v>
      </c>
      <c r="E286" s="68">
        <v>1.1000000000000001</v>
      </c>
      <c r="F286" s="27">
        <f t="shared" si="50"/>
        <v>1.0780000000000001</v>
      </c>
      <c r="G286" s="27">
        <v>8</v>
      </c>
      <c r="H286" s="29">
        <f t="shared" si="51"/>
        <v>9.1</v>
      </c>
      <c r="I286" s="27">
        <v>0.01</v>
      </c>
    </row>
    <row r="287" spans="1:9" x14ac:dyDescent="0.25">
      <c r="A287" s="18" t="s">
        <v>27</v>
      </c>
      <c r="B287" s="53">
        <v>42627</v>
      </c>
      <c r="C287" s="39"/>
      <c r="D287" s="21"/>
      <c r="E287" s="20"/>
      <c r="F287" s="20"/>
      <c r="G287" s="20"/>
      <c r="H287" s="19"/>
      <c r="I287" s="20"/>
    </row>
    <row r="288" spans="1:9" x14ac:dyDescent="0.25">
      <c r="A288" s="18"/>
      <c r="B288" s="53">
        <v>42655</v>
      </c>
      <c r="C288" s="39">
        <v>86</v>
      </c>
      <c r="D288" s="19">
        <v>16</v>
      </c>
      <c r="E288" s="19">
        <v>31</v>
      </c>
      <c r="F288" s="20">
        <f t="shared" si="48"/>
        <v>15</v>
      </c>
      <c r="G288" s="21" t="s">
        <v>45</v>
      </c>
      <c r="H288" s="19">
        <v>31</v>
      </c>
      <c r="I288" s="19">
        <v>31</v>
      </c>
    </row>
    <row r="289" spans="1:9" x14ac:dyDescent="0.25">
      <c r="A289" s="18"/>
      <c r="B289" s="53">
        <v>42683</v>
      </c>
      <c r="C289" s="39">
        <v>62</v>
      </c>
      <c r="D289" s="19">
        <v>22</v>
      </c>
      <c r="E289" s="19">
        <v>27</v>
      </c>
      <c r="F289" s="20">
        <f t="shared" si="48"/>
        <v>5</v>
      </c>
      <c r="G289" s="21" t="s">
        <v>45</v>
      </c>
      <c r="H289" s="19">
        <v>27</v>
      </c>
      <c r="I289" s="19">
        <v>20</v>
      </c>
    </row>
    <row r="290" spans="1:9" x14ac:dyDescent="0.25">
      <c r="A290" s="18"/>
      <c r="B290" s="53">
        <v>42712</v>
      </c>
      <c r="C290" s="39"/>
      <c r="D290" s="18"/>
      <c r="E290" s="18"/>
      <c r="F290" s="20"/>
      <c r="G290" s="18"/>
      <c r="H290" s="19"/>
      <c r="I290" s="18"/>
    </row>
    <row r="291" spans="1:9" x14ac:dyDescent="0.25">
      <c r="A291" s="18"/>
      <c r="B291" s="53">
        <v>42753</v>
      </c>
      <c r="C291" s="39">
        <v>66</v>
      </c>
      <c r="D291" s="48">
        <v>17</v>
      </c>
      <c r="E291" s="48">
        <v>20</v>
      </c>
      <c r="F291" s="20">
        <f t="shared" ref="F291:F301" si="52">E291-D291</f>
        <v>3</v>
      </c>
      <c r="G291" s="48" t="s">
        <v>45</v>
      </c>
      <c r="H291" s="19">
        <v>20</v>
      </c>
      <c r="I291" s="48">
        <v>6.7</v>
      </c>
    </row>
    <row r="292" spans="1:9" x14ac:dyDescent="0.25">
      <c r="A292" s="18"/>
      <c r="B292" s="53">
        <v>42789</v>
      </c>
      <c r="C292" s="39">
        <v>64</v>
      </c>
      <c r="D292" s="48">
        <v>8.1000000000000003E-2</v>
      </c>
      <c r="E292" s="48">
        <v>10</v>
      </c>
      <c r="F292" s="20">
        <f t="shared" si="52"/>
        <v>9.9190000000000005</v>
      </c>
      <c r="G292" s="48">
        <v>0.93</v>
      </c>
      <c r="H292" s="19">
        <f t="shared" ref="H292:H307" si="53">E292+G292</f>
        <v>10.93</v>
      </c>
      <c r="I292" s="48">
        <v>3.8</v>
      </c>
    </row>
    <row r="293" spans="1:9" x14ac:dyDescent="0.25">
      <c r="A293" s="18"/>
      <c r="B293" s="53">
        <v>42817</v>
      </c>
      <c r="C293" s="39">
        <v>78</v>
      </c>
      <c r="D293" s="48">
        <v>3.4</v>
      </c>
      <c r="E293" s="48">
        <v>5.4</v>
      </c>
      <c r="F293" s="20">
        <f t="shared" si="52"/>
        <v>2.0000000000000004</v>
      </c>
      <c r="G293" s="48">
        <v>3.5</v>
      </c>
      <c r="H293" s="19">
        <f t="shared" si="53"/>
        <v>8.9</v>
      </c>
      <c r="I293" s="48">
        <v>2.4</v>
      </c>
    </row>
    <row r="294" spans="1:9" x14ac:dyDescent="0.25">
      <c r="A294" s="18"/>
      <c r="B294" s="53">
        <v>42844</v>
      </c>
      <c r="C294" s="39">
        <v>76</v>
      </c>
      <c r="D294" s="48">
        <v>0.38</v>
      </c>
      <c r="E294" s="48">
        <v>5</v>
      </c>
      <c r="F294" s="20">
        <f t="shared" si="52"/>
        <v>4.62</v>
      </c>
      <c r="G294" s="48">
        <v>5.5E-2</v>
      </c>
      <c r="H294" s="19">
        <f t="shared" si="53"/>
        <v>5.0549999999999997</v>
      </c>
      <c r="I294" s="48">
        <v>4.5</v>
      </c>
    </row>
    <row r="295" spans="1:9" x14ac:dyDescent="0.25">
      <c r="A295" s="18"/>
      <c r="B295" s="53">
        <v>42880</v>
      </c>
      <c r="C295" s="39">
        <v>58</v>
      </c>
      <c r="D295" s="48">
        <v>0.98</v>
      </c>
      <c r="E295" s="48">
        <v>2.6</v>
      </c>
      <c r="F295" s="20">
        <f t="shared" si="52"/>
        <v>1.62</v>
      </c>
      <c r="G295" s="48">
        <v>3.4</v>
      </c>
      <c r="H295" s="19">
        <f t="shared" si="53"/>
        <v>6</v>
      </c>
      <c r="I295" s="48">
        <v>1.7</v>
      </c>
    </row>
    <row r="296" spans="1:9" x14ac:dyDescent="0.25">
      <c r="A296" s="18"/>
      <c r="B296" s="53">
        <v>42915</v>
      </c>
      <c r="C296" s="39">
        <v>57</v>
      </c>
      <c r="D296" s="37">
        <v>1</v>
      </c>
      <c r="E296" s="48">
        <v>2.6</v>
      </c>
      <c r="F296" s="20">
        <f t="shared" si="52"/>
        <v>1.6</v>
      </c>
      <c r="G296" s="48">
        <v>0.14000000000000001</v>
      </c>
      <c r="H296" s="19">
        <f t="shared" si="53"/>
        <v>2.74</v>
      </c>
      <c r="I296" s="48">
        <v>2.9</v>
      </c>
    </row>
    <row r="297" spans="1:9" x14ac:dyDescent="0.25">
      <c r="A297" s="18"/>
      <c r="B297" s="53">
        <v>42936</v>
      </c>
      <c r="C297" s="39">
        <v>61</v>
      </c>
      <c r="D297" s="37">
        <v>1.4</v>
      </c>
      <c r="E297" s="48">
        <v>2.9</v>
      </c>
      <c r="F297" s="20">
        <f t="shared" si="52"/>
        <v>1.5</v>
      </c>
      <c r="G297" s="48">
        <v>0.06</v>
      </c>
      <c r="H297" s="19">
        <f t="shared" si="53"/>
        <v>2.96</v>
      </c>
      <c r="I297" s="48">
        <v>3.2</v>
      </c>
    </row>
    <row r="298" spans="1:9" x14ac:dyDescent="0.25">
      <c r="A298" s="18"/>
      <c r="B298" s="53">
        <v>42971</v>
      </c>
      <c r="C298" s="39">
        <v>51</v>
      </c>
      <c r="D298" s="37">
        <v>2.1</v>
      </c>
      <c r="E298" s="48">
        <v>3.9</v>
      </c>
      <c r="F298" s="20">
        <f t="shared" si="52"/>
        <v>1.7999999999999998</v>
      </c>
      <c r="G298" s="48">
        <v>0.04</v>
      </c>
      <c r="H298" s="19">
        <f t="shared" si="53"/>
        <v>3.94</v>
      </c>
      <c r="I298" s="48">
        <v>2.8</v>
      </c>
    </row>
    <row r="299" spans="1:9" x14ac:dyDescent="0.25">
      <c r="A299" s="18"/>
      <c r="B299" s="53">
        <v>42999</v>
      </c>
      <c r="C299" s="39">
        <v>44</v>
      </c>
      <c r="D299" s="37">
        <v>4.7</v>
      </c>
      <c r="E299" s="48">
        <v>6.4</v>
      </c>
      <c r="F299" s="20">
        <f t="shared" si="52"/>
        <v>1.7000000000000002</v>
      </c>
      <c r="G299" s="48">
        <v>0.03</v>
      </c>
      <c r="H299" s="19">
        <f t="shared" si="53"/>
        <v>6.4300000000000006</v>
      </c>
      <c r="I299" s="48">
        <v>2.1</v>
      </c>
    </row>
    <row r="300" spans="1:9" x14ac:dyDescent="0.25">
      <c r="A300" s="129"/>
      <c r="B300" s="130" t="s">
        <v>73</v>
      </c>
      <c r="C300" s="136">
        <v>94</v>
      </c>
      <c r="D300" s="137">
        <v>0.46</v>
      </c>
      <c r="E300" s="138">
        <v>2.1</v>
      </c>
      <c r="F300" s="133">
        <f t="shared" si="52"/>
        <v>1.6400000000000001</v>
      </c>
      <c r="G300" s="138">
        <v>4.3</v>
      </c>
      <c r="H300" s="135">
        <f t="shared" si="53"/>
        <v>6.4</v>
      </c>
      <c r="I300" s="137">
        <v>0.47</v>
      </c>
    </row>
    <row r="301" spans="1:9" x14ac:dyDescent="0.25">
      <c r="A301" s="18"/>
      <c r="B301" s="53">
        <v>43181</v>
      </c>
      <c r="C301" s="100">
        <v>85</v>
      </c>
      <c r="D301" s="20">
        <v>1.2999999999999999E-2</v>
      </c>
      <c r="E301" s="22">
        <v>1.3</v>
      </c>
      <c r="F301" s="22">
        <f t="shared" si="52"/>
        <v>1.2870000000000001</v>
      </c>
      <c r="G301" s="22">
        <v>5</v>
      </c>
      <c r="H301" s="19">
        <f t="shared" si="53"/>
        <v>6.3</v>
      </c>
      <c r="I301" s="22">
        <v>0.55000000000000004</v>
      </c>
    </row>
    <row r="302" spans="1:9" x14ac:dyDescent="0.25">
      <c r="A302" s="71" t="s">
        <v>10</v>
      </c>
      <c r="B302" s="54">
        <v>42627</v>
      </c>
      <c r="C302" s="72">
        <v>31</v>
      </c>
      <c r="D302" s="73">
        <v>8.0000000000000002E-3</v>
      </c>
      <c r="E302" s="27">
        <v>2.6</v>
      </c>
      <c r="F302" s="27">
        <f t="shared" ref="F302:F307" si="54">E302-D302</f>
        <v>2.5920000000000001</v>
      </c>
      <c r="G302" s="68">
        <v>3.6</v>
      </c>
      <c r="H302" s="29">
        <f t="shared" si="53"/>
        <v>6.2</v>
      </c>
      <c r="I302" s="29">
        <v>92</v>
      </c>
    </row>
    <row r="303" spans="1:9" x14ac:dyDescent="0.25">
      <c r="A303" s="71"/>
      <c r="B303" s="54">
        <v>42655</v>
      </c>
      <c r="C303" s="72">
        <v>39</v>
      </c>
      <c r="D303" s="27">
        <v>0.16</v>
      </c>
      <c r="E303" s="29">
        <v>120</v>
      </c>
      <c r="F303" s="27">
        <f t="shared" si="54"/>
        <v>119.84</v>
      </c>
      <c r="G303" s="68">
        <v>11</v>
      </c>
      <c r="H303" s="29">
        <f t="shared" si="53"/>
        <v>131</v>
      </c>
      <c r="I303" s="29">
        <v>490</v>
      </c>
    </row>
    <row r="304" spans="1:9" x14ac:dyDescent="0.25">
      <c r="A304" s="71"/>
      <c r="B304" s="54">
        <v>42683</v>
      </c>
      <c r="C304" s="72">
        <v>29</v>
      </c>
      <c r="D304" s="27">
        <v>0.8</v>
      </c>
      <c r="E304" s="29">
        <v>64</v>
      </c>
      <c r="F304" s="27">
        <f t="shared" si="54"/>
        <v>63.2</v>
      </c>
      <c r="G304" s="68">
        <v>3.5</v>
      </c>
      <c r="H304" s="29">
        <f t="shared" si="53"/>
        <v>67.5</v>
      </c>
      <c r="I304" s="29">
        <v>200</v>
      </c>
    </row>
    <row r="305" spans="1:9" x14ac:dyDescent="0.25">
      <c r="A305" s="71"/>
      <c r="B305" s="54">
        <v>42712</v>
      </c>
      <c r="C305" s="72">
        <v>26</v>
      </c>
      <c r="D305" s="27">
        <v>0.28000000000000003</v>
      </c>
      <c r="E305" s="29">
        <v>63</v>
      </c>
      <c r="F305" s="27">
        <f t="shared" si="54"/>
        <v>62.72</v>
      </c>
      <c r="G305" s="68">
        <v>2.9</v>
      </c>
      <c r="H305" s="29">
        <f t="shared" si="53"/>
        <v>65.900000000000006</v>
      </c>
      <c r="I305" s="29">
        <v>200</v>
      </c>
    </row>
    <row r="306" spans="1:9" x14ac:dyDescent="0.25">
      <c r="A306" s="71"/>
      <c r="B306" s="54">
        <v>42753</v>
      </c>
      <c r="C306" s="72">
        <v>27</v>
      </c>
      <c r="D306" s="73">
        <v>4.9000000000000002E-2</v>
      </c>
      <c r="E306" s="29">
        <v>27</v>
      </c>
      <c r="F306" s="27">
        <f t="shared" si="54"/>
        <v>26.951000000000001</v>
      </c>
      <c r="G306" s="68">
        <v>3.1</v>
      </c>
      <c r="H306" s="29">
        <f t="shared" si="53"/>
        <v>30.1</v>
      </c>
      <c r="I306" s="29">
        <v>200</v>
      </c>
    </row>
    <row r="307" spans="1:9" x14ac:dyDescent="0.25">
      <c r="A307" s="71"/>
      <c r="B307" s="54">
        <v>42789</v>
      </c>
      <c r="C307" s="72">
        <v>26</v>
      </c>
      <c r="D307" s="73">
        <v>8.9999999999999993E-3</v>
      </c>
      <c r="E307" s="27">
        <v>0.19</v>
      </c>
      <c r="F307" s="27">
        <f t="shared" si="54"/>
        <v>0.18099999999999999</v>
      </c>
      <c r="G307" s="68">
        <v>4.2</v>
      </c>
      <c r="H307" s="29">
        <f t="shared" si="53"/>
        <v>4.3900000000000006</v>
      </c>
      <c r="I307" s="27">
        <v>0.28999999999999998</v>
      </c>
    </row>
    <row r="308" spans="1:9" x14ac:dyDescent="0.25">
      <c r="A308" s="71"/>
      <c r="B308" s="54">
        <v>42817</v>
      </c>
      <c r="C308" s="72">
        <v>32</v>
      </c>
      <c r="D308" s="73">
        <v>8.9999999999999993E-3</v>
      </c>
      <c r="E308" s="27">
        <v>0.32</v>
      </c>
      <c r="F308" s="27">
        <f>E308-D308</f>
        <v>0.311</v>
      </c>
      <c r="G308" s="68">
        <v>3.9</v>
      </c>
      <c r="H308" s="29">
        <f t="shared" ref="H308:H313" si="55">E308+G308</f>
        <v>4.22</v>
      </c>
      <c r="I308" s="27">
        <v>0.01</v>
      </c>
    </row>
    <row r="309" spans="1:9" x14ac:dyDescent="0.25">
      <c r="A309" s="71"/>
      <c r="B309" s="54">
        <v>42844</v>
      </c>
      <c r="C309" s="72">
        <v>32</v>
      </c>
      <c r="D309" s="73">
        <v>8.0000000000000002E-3</v>
      </c>
      <c r="E309" s="27">
        <v>0.32</v>
      </c>
      <c r="F309" s="27">
        <f>E309-D309</f>
        <v>0.312</v>
      </c>
      <c r="G309" s="68">
        <v>3.9</v>
      </c>
      <c r="H309" s="29">
        <f t="shared" si="55"/>
        <v>4.22</v>
      </c>
      <c r="I309" s="27">
        <v>8.9999999999999993E-3</v>
      </c>
    </row>
    <row r="310" spans="1:9" x14ac:dyDescent="0.25">
      <c r="A310" s="71"/>
      <c r="B310" s="54">
        <v>42880</v>
      </c>
      <c r="C310" s="72">
        <v>33</v>
      </c>
      <c r="D310" s="73" t="s">
        <v>45</v>
      </c>
      <c r="E310" s="27">
        <v>0.41</v>
      </c>
      <c r="F310" s="27">
        <v>0.41</v>
      </c>
      <c r="G310" s="68">
        <v>3.9</v>
      </c>
      <c r="H310" s="29">
        <f t="shared" si="55"/>
        <v>4.3099999999999996</v>
      </c>
      <c r="I310" s="27">
        <v>0.01</v>
      </c>
    </row>
    <row r="311" spans="1:9" x14ac:dyDescent="0.25">
      <c r="A311" s="71"/>
      <c r="B311" s="54">
        <v>42915</v>
      </c>
      <c r="C311" s="72">
        <v>34</v>
      </c>
      <c r="D311" s="73">
        <v>1.4999999999999999E-2</v>
      </c>
      <c r="E311" s="27">
        <v>0.57999999999999996</v>
      </c>
      <c r="F311" s="27">
        <f>E311-D311</f>
        <v>0.56499999999999995</v>
      </c>
      <c r="G311" s="68">
        <v>5</v>
      </c>
      <c r="H311" s="29">
        <f t="shared" si="55"/>
        <v>5.58</v>
      </c>
      <c r="I311" s="27">
        <v>7.0000000000000001E-3</v>
      </c>
    </row>
    <row r="312" spans="1:9" x14ac:dyDescent="0.25">
      <c r="A312" s="71"/>
      <c r="B312" s="54">
        <v>42936</v>
      </c>
      <c r="C312" s="72">
        <v>38</v>
      </c>
      <c r="D312" s="73" t="s">
        <v>45</v>
      </c>
      <c r="E312" s="27">
        <v>0.35</v>
      </c>
      <c r="F312" s="27">
        <v>0.35</v>
      </c>
      <c r="G312" s="68">
        <v>4.2</v>
      </c>
      <c r="H312" s="29">
        <f t="shared" si="55"/>
        <v>4.55</v>
      </c>
      <c r="I312" s="27">
        <v>8.9999999999999993E-3</v>
      </c>
    </row>
    <row r="313" spans="1:9" x14ac:dyDescent="0.25">
      <c r="A313" s="71"/>
      <c r="B313" s="54">
        <v>42971</v>
      </c>
      <c r="C313" s="72">
        <v>38</v>
      </c>
      <c r="D313" s="73" t="s">
        <v>45</v>
      </c>
      <c r="E313" s="27">
        <v>0.43</v>
      </c>
      <c r="F313" s="27">
        <v>0.43</v>
      </c>
      <c r="G313" s="68">
        <v>6</v>
      </c>
      <c r="H313" s="29">
        <f t="shared" si="55"/>
        <v>6.43</v>
      </c>
      <c r="I313" s="27">
        <v>0.01</v>
      </c>
    </row>
    <row r="314" spans="1:9" x14ac:dyDescent="0.25">
      <c r="A314" s="71"/>
      <c r="B314" s="54">
        <v>42999</v>
      </c>
      <c r="C314" s="72">
        <v>8.6999999999999993</v>
      </c>
      <c r="D314" s="73">
        <v>1.4999999999999999E-2</v>
      </c>
      <c r="E314" s="27">
        <v>1.5</v>
      </c>
      <c r="F314" s="27">
        <f t="shared" ref="F314" si="56">E314-D314</f>
        <v>1.4850000000000001</v>
      </c>
      <c r="G314" s="68">
        <v>2.9</v>
      </c>
      <c r="H314" s="29">
        <f t="shared" ref="H314" si="57">E314+G314</f>
        <v>4.4000000000000004</v>
      </c>
      <c r="I314" s="27">
        <v>0.12</v>
      </c>
    </row>
    <row r="315" spans="1:9" x14ac:dyDescent="0.25">
      <c r="A315" s="129"/>
      <c r="B315" s="130" t="s">
        <v>73</v>
      </c>
      <c r="C315" s="131">
        <v>52</v>
      </c>
      <c r="D315" s="132">
        <v>8.9999999999999993E-3</v>
      </c>
      <c r="E315" s="133">
        <v>0.11</v>
      </c>
      <c r="F315" s="133">
        <f t="shared" ref="F315:F316" si="58">E315-D315</f>
        <v>0.10100000000000001</v>
      </c>
      <c r="G315" s="134">
        <v>9.6999999999999993</v>
      </c>
      <c r="H315" s="135">
        <f t="shared" ref="H315:H316" si="59">E315+G315</f>
        <v>9.8099999999999987</v>
      </c>
      <c r="I315" s="133">
        <v>0.01</v>
      </c>
    </row>
    <row r="316" spans="1:9" x14ac:dyDescent="0.25">
      <c r="A316" s="71"/>
      <c r="B316" s="54">
        <v>43181</v>
      </c>
      <c r="C316" s="72">
        <v>55</v>
      </c>
      <c r="D316" s="73">
        <v>6.0000000000000001E-3</v>
      </c>
      <c r="E316" s="27">
        <v>0.73</v>
      </c>
      <c r="F316" s="27">
        <f t="shared" si="58"/>
        <v>0.72399999999999998</v>
      </c>
      <c r="G316" s="68">
        <v>10</v>
      </c>
      <c r="H316" s="29">
        <f t="shared" si="59"/>
        <v>10.73</v>
      </c>
      <c r="I316" s="27">
        <v>0.3</v>
      </c>
    </row>
    <row r="317" spans="1:9" ht="15.75" customHeight="1" x14ac:dyDescent="0.25">
      <c r="A317" s="49" t="s">
        <v>44</v>
      </c>
      <c r="B317" s="56"/>
      <c r="C317" s="50"/>
      <c r="D317" s="51"/>
      <c r="E317" s="50"/>
      <c r="F317" s="50"/>
      <c r="G317" s="50"/>
      <c r="H317" s="50"/>
      <c r="I317" s="50"/>
    </row>
    <row r="318" spans="1:9" ht="27.75" customHeight="1" x14ac:dyDescent="0.25">
      <c r="A318" s="164" t="s">
        <v>71</v>
      </c>
      <c r="B318" s="164"/>
      <c r="C318" s="164"/>
      <c r="D318" s="164"/>
      <c r="E318" s="164"/>
      <c r="F318" s="164"/>
      <c r="G318" s="164"/>
      <c r="H318" s="164"/>
      <c r="I318" s="164"/>
    </row>
    <row r="319" spans="1:9" x14ac:dyDescent="0.25">
      <c r="A319" s="128" t="s">
        <v>72</v>
      </c>
      <c r="B319" s="151"/>
      <c r="C319" s="152"/>
      <c r="D319" s="153"/>
      <c r="E319" s="152"/>
      <c r="F319" s="152"/>
      <c r="G319" s="152"/>
      <c r="H319" s="152"/>
      <c r="I319" s="152"/>
    </row>
  </sheetData>
  <mergeCells count="1">
    <mergeCell ref="A318:I318"/>
  </mergeCells>
  <printOptions gridLines="1"/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5"/>
  <sheetViews>
    <sheetView tabSelected="1" workbookViewId="0">
      <selection activeCell="H102" sqref="H102"/>
    </sheetView>
  </sheetViews>
  <sheetFormatPr defaultRowHeight="15" x14ac:dyDescent="0.25"/>
  <cols>
    <col min="1" max="1" width="16.28515625" customWidth="1"/>
    <col min="2" max="2" width="10.7109375" customWidth="1"/>
    <col min="3" max="3" width="9.140625" customWidth="1"/>
    <col min="9" max="9" width="9.140625" customWidth="1"/>
  </cols>
  <sheetData>
    <row r="1" spans="1:9" x14ac:dyDescent="0.25">
      <c r="A1" s="94" t="s">
        <v>30</v>
      </c>
      <c r="B1" s="95" t="s">
        <v>31</v>
      </c>
      <c r="C1" s="95" t="s">
        <v>32</v>
      </c>
      <c r="D1" s="95" t="s">
        <v>33</v>
      </c>
      <c r="E1" s="96" t="s">
        <v>34</v>
      </c>
      <c r="F1" s="96" t="s">
        <v>35</v>
      </c>
      <c r="G1" s="96" t="s">
        <v>36</v>
      </c>
      <c r="H1" s="96" t="s">
        <v>37</v>
      </c>
      <c r="I1" s="96" t="s">
        <v>60</v>
      </c>
    </row>
    <row r="2" spans="1:9" x14ac:dyDescent="0.25">
      <c r="A2" s="7">
        <v>42627</v>
      </c>
      <c r="B2" s="3">
        <v>100</v>
      </c>
      <c r="C2" s="10"/>
      <c r="D2" s="3"/>
      <c r="E2" s="4">
        <v>79</v>
      </c>
      <c r="F2" s="3">
        <v>25</v>
      </c>
      <c r="G2" s="4">
        <v>16</v>
      </c>
      <c r="H2" s="3"/>
      <c r="I2" s="97">
        <v>99</v>
      </c>
    </row>
    <row r="3" spans="1:9" x14ac:dyDescent="0.25">
      <c r="A3" s="2">
        <v>42655</v>
      </c>
      <c r="B3" s="3"/>
      <c r="C3" s="4">
        <v>16</v>
      </c>
      <c r="D3" s="3">
        <v>54</v>
      </c>
      <c r="E3" s="4">
        <v>85</v>
      </c>
      <c r="F3" s="3">
        <v>6.1</v>
      </c>
      <c r="G3" s="4">
        <v>8.8000000000000007</v>
      </c>
      <c r="H3" s="3">
        <v>43</v>
      </c>
      <c r="I3" s="97">
        <v>70</v>
      </c>
    </row>
    <row r="4" spans="1:9" x14ac:dyDescent="0.25">
      <c r="A4" s="2">
        <v>42683</v>
      </c>
      <c r="B4" s="3">
        <v>77</v>
      </c>
      <c r="C4" s="9"/>
      <c r="D4" s="3">
        <v>27</v>
      </c>
      <c r="E4" s="4">
        <v>24</v>
      </c>
      <c r="F4" s="3">
        <v>8.9</v>
      </c>
      <c r="G4" s="4">
        <v>13</v>
      </c>
      <c r="H4" s="3">
        <v>68</v>
      </c>
      <c r="I4" s="97">
        <v>83</v>
      </c>
    </row>
    <row r="5" spans="1:9" x14ac:dyDescent="0.25">
      <c r="A5" s="2">
        <v>42753</v>
      </c>
      <c r="B5" s="3">
        <v>82</v>
      </c>
      <c r="C5" s="9"/>
      <c r="D5" s="3">
        <v>46</v>
      </c>
      <c r="E5" s="4">
        <v>73</v>
      </c>
      <c r="F5" s="3">
        <v>48</v>
      </c>
      <c r="G5" s="4">
        <v>44</v>
      </c>
      <c r="H5" s="3">
        <v>81</v>
      </c>
      <c r="I5" s="97">
        <v>79</v>
      </c>
    </row>
    <row r="6" spans="1:9" x14ac:dyDescent="0.25">
      <c r="A6" s="2">
        <v>42789</v>
      </c>
      <c r="B6" s="3">
        <v>70</v>
      </c>
      <c r="C6" s="4">
        <v>48</v>
      </c>
      <c r="D6" s="3">
        <v>54</v>
      </c>
      <c r="E6" s="4">
        <v>77</v>
      </c>
      <c r="F6" s="3">
        <v>52</v>
      </c>
      <c r="G6" s="4">
        <v>45</v>
      </c>
      <c r="H6" s="3">
        <v>74</v>
      </c>
      <c r="I6" s="97">
        <v>79</v>
      </c>
    </row>
    <row r="7" spans="1:9" x14ac:dyDescent="0.25">
      <c r="A7" s="2">
        <v>42817</v>
      </c>
      <c r="B7" s="3">
        <v>73</v>
      </c>
      <c r="C7" s="4">
        <v>38</v>
      </c>
      <c r="D7" s="3">
        <v>68</v>
      </c>
      <c r="E7" s="4">
        <v>85</v>
      </c>
      <c r="F7" s="3">
        <v>88</v>
      </c>
      <c r="G7" s="4">
        <v>98</v>
      </c>
      <c r="H7" s="3">
        <v>80</v>
      </c>
      <c r="I7" s="97">
        <v>79</v>
      </c>
    </row>
    <row r="8" spans="1:9" x14ac:dyDescent="0.25">
      <c r="A8" s="2">
        <v>42844</v>
      </c>
      <c r="B8" s="3">
        <v>53</v>
      </c>
      <c r="C8" s="4">
        <v>44</v>
      </c>
      <c r="D8" s="3">
        <v>45</v>
      </c>
      <c r="E8" s="4"/>
      <c r="F8" s="3">
        <v>37</v>
      </c>
      <c r="G8" s="4"/>
      <c r="H8" s="3">
        <v>63</v>
      </c>
      <c r="I8" s="97">
        <v>59</v>
      </c>
    </row>
    <row r="9" spans="1:9" x14ac:dyDescent="0.25">
      <c r="A9" s="2">
        <v>42880</v>
      </c>
      <c r="B9" s="3">
        <v>59</v>
      </c>
      <c r="C9" s="4">
        <v>53</v>
      </c>
      <c r="D9" s="3">
        <v>44</v>
      </c>
      <c r="E9" s="4">
        <v>58</v>
      </c>
      <c r="F9" s="3">
        <v>44</v>
      </c>
      <c r="G9" s="4">
        <v>43</v>
      </c>
      <c r="H9" s="3">
        <v>59</v>
      </c>
      <c r="I9" s="97">
        <v>62</v>
      </c>
    </row>
    <row r="10" spans="1:9" x14ac:dyDescent="0.25">
      <c r="A10" s="2">
        <v>42915</v>
      </c>
      <c r="B10" s="3">
        <v>63</v>
      </c>
      <c r="C10" s="4">
        <v>57</v>
      </c>
      <c r="D10" s="3">
        <v>58</v>
      </c>
      <c r="E10" s="4">
        <v>63</v>
      </c>
      <c r="F10" s="3">
        <v>24</v>
      </c>
      <c r="G10" s="4">
        <v>33</v>
      </c>
      <c r="H10" s="3">
        <v>80</v>
      </c>
      <c r="I10" s="97">
        <v>63</v>
      </c>
    </row>
    <row r="11" spans="1:9" x14ac:dyDescent="0.25">
      <c r="A11" s="2">
        <v>42936</v>
      </c>
      <c r="B11" s="8">
        <v>50</v>
      </c>
      <c r="C11" s="4">
        <v>53</v>
      </c>
      <c r="D11" s="8">
        <v>56</v>
      </c>
      <c r="E11" s="4">
        <v>52</v>
      </c>
      <c r="F11" s="8">
        <v>17</v>
      </c>
      <c r="G11" s="4"/>
      <c r="H11" s="8">
        <v>63</v>
      </c>
      <c r="I11" s="97">
        <v>57</v>
      </c>
    </row>
    <row r="12" spans="1:9" x14ac:dyDescent="0.25">
      <c r="A12" s="2">
        <v>42971</v>
      </c>
      <c r="B12" s="8">
        <v>15</v>
      </c>
      <c r="C12" s="4">
        <v>20</v>
      </c>
      <c r="D12" s="8">
        <v>37</v>
      </c>
      <c r="E12" s="4">
        <v>35</v>
      </c>
      <c r="F12" s="8">
        <v>18</v>
      </c>
      <c r="G12" s="4">
        <v>19</v>
      </c>
      <c r="H12" s="8">
        <v>34</v>
      </c>
      <c r="I12" s="97">
        <v>51</v>
      </c>
    </row>
    <row r="13" spans="1:9" x14ac:dyDescent="0.25">
      <c r="A13" s="2">
        <v>42999</v>
      </c>
      <c r="B13" s="8">
        <v>43</v>
      </c>
      <c r="C13" s="4">
        <v>24</v>
      </c>
      <c r="D13" s="8">
        <v>42</v>
      </c>
      <c r="E13" s="4">
        <v>54</v>
      </c>
      <c r="F13" s="8">
        <v>6</v>
      </c>
      <c r="G13" s="4">
        <v>17</v>
      </c>
      <c r="H13" s="8">
        <v>48</v>
      </c>
      <c r="I13" s="97">
        <v>70</v>
      </c>
    </row>
    <row r="14" spans="1:9" x14ac:dyDescent="0.25">
      <c r="A14" s="159">
        <v>43090</v>
      </c>
      <c r="B14" s="160">
        <v>130</v>
      </c>
      <c r="C14" s="161">
        <v>150</v>
      </c>
      <c r="D14" s="160">
        <v>130</v>
      </c>
      <c r="E14" s="161">
        <v>150</v>
      </c>
      <c r="F14" s="160">
        <v>59</v>
      </c>
      <c r="G14" s="161">
        <v>66</v>
      </c>
      <c r="H14" s="160">
        <v>140</v>
      </c>
      <c r="I14" s="162">
        <v>120</v>
      </c>
    </row>
    <row r="15" spans="1:9" x14ac:dyDescent="0.25">
      <c r="A15" s="2">
        <v>43181</v>
      </c>
      <c r="B15" s="8">
        <v>65</v>
      </c>
      <c r="C15" s="4">
        <v>79</v>
      </c>
      <c r="D15" s="8">
        <v>78</v>
      </c>
      <c r="E15" s="4">
        <v>71</v>
      </c>
      <c r="F15" s="8">
        <v>77</v>
      </c>
      <c r="G15" s="4">
        <v>69</v>
      </c>
      <c r="H15" s="8">
        <v>70</v>
      </c>
      <c r="I15" s="97">
        <v>84</v>
      </c>
    </row>
    <row r="16" spans="1:9" x14ac:dyDescent="0.25">
      <c r="A16" s="11"/>
      <c r="B16" s="12"/>
      <c r="C16" s="12"/>
      <c r="D16" s="12"/>
      <c r="E16" s="13"/>
      <c r="F16" s="13"/>
      <c r="G16" s="13"/>
      <c r="H16" s="13"/>
    </row>
    <row r="17" spans="1:9" x14ac:dyDescent="0.25">
      <c r="A17" s="94" t="s">
        <v>30</v>
      </c>
      <c r="B17" s="95" t="s">
        <v>31</v>
      </c>
      <c r="C17" s="95" t="s">
        <v>32</v>
      </c>
      <c r="D17" s="95" t="s">
        <v>33</v>
      </c>
      <c r="E17" s="96" t="s">
        <v>34</v>
      </c>
      <c r="F17" s="96" t="s">
        <v>35</v>
      </c>
      <c r="G17" s="96" t="s">
        <v>36</v>
      </c>
      <c r="H17" s="96" t="s">
        <v>37</v>
      </c>
      <c r="I17" s="96" t="s">
        <v>60</v>
      </c>
    </row>
    <row r="18" spans="1:9" x14ac:dyDescent="0.25">
      <c r="A18" s="7">
        <v>42627</v>
      </c>
      <c r="B18" s="8">
        <v>57</v>
      </c>
      <c r="C18" s="4"/>
      <c r="D18" s="8"/>
      <c r="E18" s="4">
        <v>12</v>
      </c>
      <c r="F18" s="8">
        <v>3</v>
      </c>
      <c r="G18" s="4">
        <v>3</v>
      </c>
      <c r="H18" s="8"/>
      <c r="I18" s="97">
        <v>80</v>
      </c>
    </row>
    <row r="19" spans="1:9" x14ac:dyDescent="0.25">
      <c r="A19" s="2">
        <v>42655</v>
      </c>
      <c r="B19" s="8"/>
      <c r="C19" s="4">
        <v>4</v>
      </c>
      <c r="D19" s="8">
        <v>3</v>
      </c>
      <c r="E19" s="4">
        <v>3</v>
      </c>
      <c r="F19" s="8">
        <v>2</v>
      </c>
      <c r="G19" s="4">
        <v>2</v>
      </c>
      <c r="H19" s="8">
        <v>19</v>
      </c>
      <c r="I19" s="97">
        <v>45</v>
      </c>
    </row>
    <row r="20" spans="1:9" x14ac:dyDescent="0.25">
      <c r="A20" s="2">
        <v>42683</v>
      </c>
      <c r="B20" s="8">
        <v>39</v>
      </c>
      <c r="C20" s="4">
        <v>32</v>
      </c>
      <c r="D20" s="8">
        <v>13</v>
      </c>
      <c r="E20" s="4">
        <v>8</v>
      </c>
      <c r="F20" s="8">
        <v>8</v>
      </c>
      <c r="G20" s="4">
        <v>3</v>
      </c>
      <c r="H20" s="8">
        <v>13</v>
      </c>
      <c r="I20" s="97">
        <v>60</v>
      </c>
    </row>
    <row r="21" spans="1:9" x14ac:dyDescent="0.25">
      <c r="A21" s="2">
        <v>42753</v>
      </c>
      <c r="B21" s="8">
        <v>29</v>
      </c>
      <c r="C21" s="4">
        <v>26</v>
      </c>
      <c r="D21" s="8">
        <v>10</v>
      </c>
      <c r="E21" s="4">
        <v>13</v>
      </c>
      <c r="F21" s="8">
        <v>1</v>
      </c>
      <c r="G21" s="4">
        <v>1.5</v>
      </c>
      <c r="H21" s="8">
        <v>37</v>
      </c>
      <c r="I21" s="97">
        <v>61</v>
      </c>
    </row>
    <row r="22" spans="1:9" x14ac:dyDescent="0.25">
      <c r="A22" s="2">
        <v>42789</v>
      </c>
      <c r="B22" s="8">
        <v>28</v>
      </c>
      <c r="C22" s="4">
        <v>44</v>
      </c>
      <c r="D22" s="8">
        <v>13</v>
      </c>
      <c r="E22" s="4">
        <v>14</v>
      </c>
      <c r="F22" s="8">
        <v>2</v>
      </c>
      <c r="G22" s="4">
        <v>2</v>
      </c>
      <c r="H22" s="8">
        <v>67</v>
      </c>
      <c r="I22" s="97">
        <v>40</v>
      </c>
    </row>
    <row r="23" spans="1:9" x14ac:dyDescent="0.25">
      <c r="A23" s="2">
        <v>42817</v>
      </c>
      <c r="B23" s="8">
        <v>58</v>
      </c>
      <c r="C23" s="4">
        <v>25</v>
      </c>
      <c r="D23" s="8">
        <v>23</v>
      </c>
      <c r="E23" s="4">
        <v>20</v>
      </c>
      <c r="F23" s="8">
        <v>9</v>
      </c>
      <c r="G23" s="4">
        <v>3</v>
      </c>
      <c r="H23" s="8">
        <v>42</v>
      </c>
      <c r="I23" s="97">
        <v>79</v>
      </c>
    </row>
    <row r="24" spans="1:9" x14ac:dyDescent="0.25">
      <c r="A24" s="2">
        <v>42844</v>
      </c>
      <c r="B24" s="8">
        <v>20</v>
      </c>
      <c r="C24" s="4">
        <v>36</v>
      </c>
      <c r="D24" s="8">
        <v>40</v>
      </c>
      <c r="E24" s="4">
        <v>11</v>
      </c>
      <c r="F24" s="8">
        <v>4</v>
      </c>
      <c r="G24" s="4"/>
      <c r="H24" s="8">
        <v>25</v>
      </c>
      <c r="I24" s="97">
        <v>53</v>
      </c>
    </row>
    <row r="25" spans="1:9" x14ac:dyDescent="0.25">
      <c r="A25" s="2">
        <v>42880</v>
      </c>
      <c r="B25" s="8">
        <v>46</v>
      </c>
      <c r="C25" s="4">
        <v>46</v>
      </c>
      <c r="D25" s="8">
        <v>50</v>
      </c>
      <c r="E25" s="4">
        <v>37</v>
      </c>
      <c r="F25" s="8">
        <v>3</v>
      </c>
      <c r="G25" s="4">
        <v>5</v>
      </c>
      <c r="H25" s="8"/>
      <c r="I25" s="97">
        <v>81</v>
      </c>
    </row>
    <row r="26" spans="1:9" x14ac:dyDescent="0.25">
      <c r="A26" s="2">
        <v>42915</v>
      </c>
      <c r="B26" s="8">
        <v>21</v>
      </c>
      <c r="C26" s="4">
        <v>8</v>
      </c>
      <c r="D26" s="8">
        <v>12</v>
      </c>
      <c r="E26" s="4">
        <v>11</v>
      </c>
      <c r="F26" s="8">
        <v>2</v>
      </c>
      <c r="G26" s="4">
        <v>6</v>
      </c>
      <c r="H26" s="8">
        <v>53</v>
      </c>
      <c r="I26" s="97">
        <v>66</v>
      </c>
    </row>
    <row r="27" spans="1:9" x14ac:dyDescent="0.25">
      <c r="A27" s="2">
        <v>42936</v>
      </c>
      <c r="B27" s="8">
        <v>33</v>
      </c>
      <c r="C27" s="4">
        <v>3</v>
      </c>
      <c r="D27" s="8">
        <v>22</v>
      </c>
      <c r="E27" s="4">
        <v>32</v>
      </c>
      <c r="F27" s="8">
        <v>3</v>
      </c>
      <c r="G27" s="4"/>
      <c r="H27" s="8">
        <v>51</v>
      </c>
      <c r="I27" s="97">
        <v>61</v>
      </c>
    </row>
    <row r="28" spans="1:9" x14ac:dyDescent="0.25">
      <c r="A28" s="2">
        <v>42971</v>
      </c>
      <c r="B28" s="8">
        <v>3</v>
      </c>
      <c r="C28" s="4">
        <v>6</v>
      </c>
      <c r="D28" s="8">
        <v>18</v>
      </c>
      <c r="E28" s="4">
        <v>28</v>
      </c>
      <c r="F28" s="8">
        <v>4</v>
      </c>
      <c r="G28" s="4">
        <v>5</v>
      </c>
      <c r="H28" s="8">
        <v>30</v>
      </c>
      <c r="I28" s="97">
        <v>46</v>
      </c>
    </row>
    <row r="29" spans="1:9" x14ac:dyDescent="0.25">
      <c r="A29" s="2">
        <v>42999</v>
      </c>
      <c r="B29" s="8">
        <v>18</v>
      </c>
      <c r="C29" s="4">
        <v>5</v>
      </c>
      <c r="D29" s="8">
        <v>28</v>
      </c>
      <c r="E29" s="4">
        <v>17</v>
      </c>
      <c r="F29" s="8">
        <v>2</v>
      </c>
      <c r="G29" s="4">
        <v>6</v>
      </c>
      <c r="H29" s="8">
        <v>27</v>
      </c>
      <c r="I29" s="97">
        <v>59</v>
      </c>
    </row>
    <row r="30" spans="1:9" x14ac:dyDescent="0.25">
      <c r="A30" s="159">
        <v>43090</v>
      </c>
      <c r="B30" s="160">
        <v>40</v>
      </c>
      <c r="C30" s="161">
        <v>37</v>
      </c>
      <c r="D30" s="160">
        <v>68</v>
      </c>
      <c r="E30" s="161">
        <v>22</v>
      </c>
      <c r="F30" s="160">
        <v>13</v>
      </c>
      <c r="G30" s="161">
        <v>11</v>
      </c>
      <c r="H30" s="160">
        <v>41</v>
      </c>
      <c r="I30" s="162">
        <v>71</v>
      </c>
    </row>
    <row r="31" spans="1:9" x14ac:dyDescent="0.25">
      <c r="A31" s="2">
        <v>43181</v>
      </c>
      <c r="B31" s="8">
        <v>28</v>
      </c>
      <c r="C31" s="4">
        <v>70</v>
      </c>
      <c r="D31" s="8">
        <v>57</v>
      </c>
      <c r="E31" s="4">
        <v>70</v>
      </c>
      <c r="F31" s="8">
        <v>11</v>
      </c>
      <c r="G31" s="4">
        <v>80</v>
      </c>
      <c r="H31" s="8">
        <v>49</v>
      </c>
      <c r="I31" s="97">
        <v>57</v>
      </c>
    </row>
    <row r="34" spans="1:8" x14ac:dyDescent="0.25">
      <c r="A34" s="94" t="s">
        <v>30</v>
      </c>
      <c r="B34" s="95" t="s">
        <v>13</v>
      </c>
      <c r="C34" s="95" t="s">
        <v>16</v>
      </c>
      <c r="D34" s="95" t="s">
        <v>19</v>
      </c>
      <c r="E34" s="96" t="s">
        <v>22</v>
      </c>
      <c r="F34" s="96" t="s">
        <v>25</v>
      </c>
      <c r="G34" s="96" t="s">
        <v>28</v>
      </c>
      <c r="H34" s="96" t="s">
        <v>60</v>
      </c>
    </row>
    <row r="35" spans="1:8" x14ac:dyDescent="0.25">
      <c r="A35" s="7">
        <v>42627</v>
      </c>
      <c r="B35" s="24">
        <v>100</v>
      </c>
      <c r="C35" s="39">
        <v>100</v>
      </c>
      <c r="D35" s="24">
        <v>91</v>
      </c>
      <c r="E35" s="39">
        <v>96</v>
      </c>
      <c r="F35" s="24">
        <v>89</v>
      </c>
      <c r="G35" s="38">
        <v>98</v>
      </c>
      <c r="H35" s="29">
        <v>99</v>
      </c>
    </row>
    <row r="36" spans="1:8" x14ac:dyDescent="0.25">
      <c r="A36" s="2">
        <v>42655</v>
      </c>
      <c r="B36" s="24">
        <v>67</v>
      </c>
      <c r="C36" s="39">
        <v>62</v>
      </c>
      <c r="D36" s="24">
        <v>58</v>
      </c>
      <c r="E36" s="39">
        <v>62</v>
      </c>
      <c r="F36" s="24">
        <v>52</v>
      </c>
      <c r="G36" s="38">
        <v>54</v>
      </c>
      <c r="H36" s="29">
        <v>70</v>
      </c>
    </row>
    <row r="37" spans="1:8" x14ac:dyDescent="0.25">
      <c r="A37" s="2">
        <v>42683</v>
      </c>
      <c r="B37" s="24">
        <v>77</v>
      </c>
      <c r="C37" s="39">
        <v>75</v>
      </c>
      <c r="D37" s="24">
        <v>71</v>
      </c>
      <c r="E37" s="39">
        <v>73</v>
      </c>
      <c r="F37" s="24">
        <v>43</v>
      </c>
      <c r="G37" s="38">
        <v>52</v>
      </c>
      <c r="H37" s="29">
        <v>83</v>
      </c>
    </row>
    <row r="38" spans="1:8" x14ac:dyDescent="0.25">
      <c r="A38" s="2">
        <v>42712</v>
      </c>
      <c r="B38" s="24">
        <v>73</v>
      </c>
      <c r="C38" s="39">
        <v>72</v>
      </c>
      <c r="D38" s="24">
        <v>69</v>
      </c>
      <c r="E38" s="39">
        <v>72</v>
      </c>
      <c r="F38" s="24">
        <v>64</v>
      </c>
      <c r="G38" s="38">
        <v>68</v>
      </c>
      <c r="H38" s="29">
        <v>75</v>
      </c>
    </row>
    <row r="39" spans="1:8" x14ac:dyDescent="0.25">
      <c r="A39" s="2">
        <v>42753</v>
      </c>
      <c r="B39" s="24">
        <v>86</v>
      </c>
      <c r="C39" s="39">
        <v>87</v>
      </c>
      <c r="D39" s="24">
        <v>74</v>
      </c>
      <c r="E39" s="39">
        <v>72</v>
      </c>
      <c r="F39" s="24">
        <v>63</v>
      </c>
      <c r="G39" s="38">
        <v>68</v>
      </c>
      <c r="H39" s="29">
        <v>79</v>
      </c>
    </row>
    <row r="40" spans="1:8" x14ac:dyDescent="0.25">
      <c r="A40" s="2">
        <v>42789</v>
      </c>
      <c r="B40" s="24">
        <v>77</v>
      </c>
      <c r="C40" s="39">
        <v>74</v>
      </c>
      <c r="D40" s="24">
        <v>73</v>
      </c>
      <c r="E40" s="39">
        <v>73</v>
      </c>
      <c r="F40" s="24">
        <v>65</v>
      </c>
      <c r="G40" s="38">
        <v>67</v>
      </c>
      <c r="H40" s="29">
        <v>79</v>
      </c>
    </row>
    <row r="41" spans="1:8" x14ac:dyDescent="0.25">
      <c r="A41" s="2">
        <v>42817</v>
      </c>
      <c r="B41" s="24">
        <v>83</v>
      </c>
      <c r="C41" s="39">
        <v>88</v>
      </c>
      <c r="D41" s="24">
        <v>80</v>
      </c>
      <c r="E41" s="39">
        <v>83</v>
      </c>
      <c r="F41" s="24">
        <v>76</v>
      </c>
      <c r="G41" s="38">
        <v>80</v>
      </c>
      <c r="H41" s="29">
        <v>79</v>
      </c>
    </row>
    <row r="42" spans="1:8" x14ac:dyDescent="0.25">
      <c r="A42" s="2">
        <v>42844</v>
      </c>
      <c r="B42" s="24">
        <v>64</v>
      </c>
      <c r="C42" s="39">
        <v>64</v>
      </c>
      <c r="D42" s="24">
        <v>61</v>
      </c>
      <c r="E42" s="39">
        <v>63</v>
      </c>
      <c r="F42" s="24"/>
      <c r="G42" s="38">
        <v>74</v>
      </c>
      <c r="H42" s="29">
        <v>59</v>
      </c>
    </row>
    <row r="43" spans="1:8" x14ac:dyDescent="0.25">
      <c r="A43" s="2">
        <v>42880</v>
      </c>
      <c r="B43" s="24">
        <v>61</v>
      </c>
      <c r="C43" s="39">
        <v>59</v>
      </c>
      <c r="D43" s="24"/>
      <c r="E43" s="39">
        <v>59</v>
      </c>
      <c r="F43" s="24"/>
      <c r="G43" s="38">
        <v>59</v>
      </c>
      <c r="H43" s="29">
        <v>62</v>
      </c>
    </row>
    <row r="44" spans="1:8" x14ac:dyDescent="0.25">
      <c r="A44" s="2">
        <v>42915</v>
      </c>
      <c r="B44" s="24">
        <v>63</v>
      </c>
      <c r="C44" s="39">
        <v>52</v>
      </c>
      <c r="D44" s="24">
        <v>62</v>
      </c>
      <c r="E44" s="39">
        <v>61</v>
      </c>
      <c r="F44" s="24"/>
      <c r="G44" s="38">
        <v>55</v>
      </c>
      <c r="H44" s="29">
        <v>63</v>
      </c>
    </row>
    <row r="45" spans="1:8" x14ac:dyDescent="0.25">
      <c r="A45" s="2">
        <v>42936</v>
      </c>
      <c r="B45" s="24">
        <v>51</v>
      </c>
      <c r="C45" s="39">
        <v>56</v>
      </c>
      <c r="D45" s="24">
        <v>66</v>
      </c>
      <c r="E45" s="39">
        <v>55</v>
      </c>
      <c r="F45" s="24">
        <v>62</v>
      </c>
      <c r="G45" s="38">
        <v>62</v>
      </c>
      <c r="H45" s="29">
        <v>57</v>
      </c>
    </row>
    <row r="46" spans="1:8" x14ac:dyDescent="0.25">
      <c r="A46" s="2">
        <v>42971</v>
      </c>
      <c r="B46" s="24">
        <v>42</v>
      </c>
      <c r="C46" s="39">
        <v>37</v>
      </c>
      <c r="D46" s="24">
        <v>48</v>
      </c>
      <c r="E46" s="39">
        <v>47</v>
      </c>
      <c r="F46" s="24"/>
      <c r="G46" s="38">
        <v>34</v>
      </c>
      <c r="H46" s="29">
        <v>51</v>
      </c>
    </row>
    <row r="47" spans="1:8" x14ac:dyDescent="0.25">
      <c r="A47" s="2">
        <v>42999</v>
      </c>
      <c r="B47" s="24">
        <v>49</v>
      </c>
      <c r="C47" s="39">
        <v>36</v>
      </c>
      <c r="D47" s="24">
        <v>48</v>
      </c>
      <c r="E47" s="39">
        <v>53</v>
      </c>
      <c r="F47" s="24">
        <v>43</v>
      </c>
      <c r="G47" s="38">
        <v>50</v>
      </c>
      <c r="H47" s="29">
        <v>70</v>
      </c>
    </row>
    <row r="48" spans="1:8" x14ac:dyDescent="0.25">
      <c r="A48" s="159">
        <v>43090</v>
      </c>
      <c r="B48" s="131">
        <v>120</v>
      </c>
      <c r="C48" s="136">
        <v>91</v>
      </c>
      <c r="D48" s="131">
        <v>160</v>
      </c>
      <c r="E48" s="136">
        <v>140</v>
      </c>
      <c r="F48" s="131">
        <v>140</v>
      </c>
      <c r="G48" s="146">
        <v>130</v>
      </c>
      <c r="H48" s="135">
        <v>120</v>
      </c>
    </row>
    <row r="49" spans="1:9" x14ac:dyDescent="0.25">
      <c r="A49" s="2">
        <v>43181</v>
      </c>
      <c r="B49" s="24">
        <v>77</v>
      </c>
      <c r="C49" s="39">
        <v>72</v>
      </c>
      <c r="D49" s="24">
        <v>88</v>
      </c>
      <c r="E49" s="39">
        <v>100</v>
      </c>
      <c r="F49" s="24">
        <v>80</v>
      </c>
      <c r="G49" s="38">
        <v>97</v>
      </c>
      <c r="H49" s="29">
        <v>84</v>
      </c>
    </row>
    <row r="50" spans="1:9" x14ac:dyDescent="0.25">
      <c r="A50" s="11"/>
      <c r="B50" s="12"/>
      <c r="C50" s="12"/>
      <c r="D50" s="12"/>
      <c r="E50" s="13"/>
      <c r="F50" s="13"/>
      <c r="G50" s="13"/>
    </row>
    <row r="51" spans="1:9" x14ac:dyDescent="0.25">
      <c r="A51" s="94" t="s">
        <v>30</v>
      </c>
      <c r="B51" s="95" t="s">
        <v>13</v>
      </c>
      <c r="C51" s="95" t="s">
        <v>16</v>
      </c>
      <c r="D51" s="95" t="s">
        <v>19</v>
      </c>
      <c r="E51" s="96" t="s">
        <v>22</v>
      </c>
      <c r="F51" s="96" t="s">
        <v>25</v>
      </c>
      <c r="G51" s="96" t="s">
        <v>28</v>
      </c>
      <c r="H51" s="96" t="s">
        <v>60</v>
      </c>
      <c r="I51" s="115"/>
    </row>
    <row r="52" spans="1:9" x14ac:dyDescent="0.25">
      <c r="A52" s="7">
        <v>42627</v>
      </c>
      <c r="B52" s="24">
        <v>57</v>
      </c>
      <c r="C52" s="39">
        <v>61</v>
      </c>
      <c r="D52" s="29">
        <v>50</v>
      </c>
      <c r="E52" s="19">
        <v>64</v>
      </c>
      <c r="F52" s="29">
        <v>40</v>
      </c>
      <c r="G52" s="19">
        <v>38</v>
      </c>
      <c r="H52" s="29">
        <v>80</v>
      </c>
    </row>
    <row r="53" spans="1:9" x14ac:dyDescent="0.25">
      <c r="A53" s="2">
        <v>42655</v>
      </c>
      <c r="B53" s="24">
        <v>47</v>
      </c>
      <c r="C53" s="39">
        <v>43</v>
      </c>
      <c r="D53" s="29">
        <v>31</v>
      </c>
      <c r="E53" s="19">
        <v>28</v>
      </c>
      <c r="F53" s="29">
        <v>24</v>
      </c>
      <c r="G53" s="19">
        <v>28</v>
      </c>
      <c r="H53" s="29">
        <v>45</v>
      </c>
    </row>
    <row r="54" spans="1:9" x14ac:dyDescent="0.25">
      <c r="A54" s="2">
        <v>42683</v>
      </c>
      <c r="B54" s="24">
        <v>46</v>
      </c>
      <c r="C54" s="39">
        <v>45</v>
      </c>
      <c r="D54" s="29">
        <v>23</v>
      </c>
      <c r="E54" s="19">
        <v>21</v>
      </c>
      <c r="F54" s="29">
        <v>16</v>
      </c>
      <c r="G54" s="19">
        <v>21</v>
      </c>
      <c r="H54" s="29">
        <v>60</v>
      </c>
    </row>
    <row r="55" spans="1:9" x14ac:dyDescent="0.25">
      <c r="A55" s="2">
        <v>42712</v>
      </c>
      <c r="B55" s="24">
        <v>22</v>
      </c>
      <c r="C55" s="39">
        <v>34</v>
      </c>
      <c r="D55" s="29">
        <v>16</v>
      </c>
      <c r="E55" s="19">
        <v>17</v>
      </c>
      <c r="F55" s="29">
        <v>11</v>
      </c>
      <c r="G55" s="38">
        <v>11</v>
      </c>
      <c r="H55" s="29">
        <v>65</v>
      </c>
    </row>
    <row r="56" spans="1:9" x14ac:dyDescent="0.25">
      <c r="A56" s="2">
        <v>42753</v>
      </c>
      <c r="B56" s="24">
        <v>8</v>
      </c>
      <c r="C56" s="39">
        <v>27</v>
      </c>
      <c r="D56" s="29">
        <v>9</v>
      </c>
      <c r="E56" s="19">
        <v>9</v>
      </c>
      <c r="F56" s="29">
        <v>8</v>
      </c>
      <c r="G56" s="38">
        <v>10</v>
      </c>
      <c r="H56" s="29">
        <v>61</v>
      </c>
    </row>
    <row r="57" spans="1:9" x14ac:dyDescent="0.25">
      <c r="A57" s="2">
        <v>42789</v>
      </c>
      <c r="B57" s="24">
        <v>36</v>
      </c>
      <c r="C57" s="39">
        <v>32</v>
      </c>
      <c r="D57" s="29">
        <v>26</v>
      </c>
      <c r="E57" s="19">
        <v>24</v>
      </c>
      <c r="F57" s="29">
        <v>9</v>
      </c>
      <c r="G57" s="38">
        <v>6</v>
      </c>
      <c r="H57" s="29">
        <v>40</v>
      </c>
    </row>
    <row r="58" spans="1:9" x14ac:dyDescent="0.25">
      <c r="A58" s="2">
        <v>42817</v>
      </c>
      <c r="B58" s="24">
        <v>28</v>
      </c>
      <c r="C58" s="39">
        <v>29</v>
      </c>
      <c r="D58" s="29">
        <v>26</v>
      </c>
      <c r="E58" s="19">
        <v>28</v>
      </c>
      <c r="F58" s="29">
        <v>6</v>
      </c>
      <c r="G58" s="38">
        <v>6</v>
      </c>
      <c r="H58" s="29">
        <v>79</v>
      </c>
    </row>
    <row r="59" spans="1:9" x14ac:dyDescent="0.25">
      <c r="A59" s="2">
        <v>42844</v>
      </c>
      <c r="B59" s="24">
        <v>15</v>
      </c>
      <c r="C59" s="39">
        <v>20</v>
      </c>
      <c r="D59" s="29">
        <v>26</v>
      </c>
      <c r="E59" s="19">
        <v>20</v>
      </c>
      <c r="F59" s="29"/>
      <c r="G59" s="38">
        <v>7</v>
      </c>
      <c r="H59" s="29">
        <v>53</v>
      </c>
    </row>
    <row r="60" spans="1:9" x14ac:dyDescent="0.25">
      <c r="A60" s="2">
        <v>42880</v>
      </c>
      <c r="B60" s="24">
        <v>22</v>
      </c>
      <c r="C60" s="39">
        <v>33</v>
      </c>
      <c r="D60" s="24"/>
      <c r="E60" s="39">
        <v>25</v>
      </c>
      <c r="F60" s="24"/>
      <c r="G60" s="38">
        <v>38</v>
      </c>
      <c r="H60" s="29">
        <v>81</v>
      </c>
    </row>
    <row r="61" spans="1:9" x14ac:dyDescent="0.25">
      <c r="A61" s="2">
        <v>42915</v>
      </c>
      <c r="B61" s="24">
        <v>19</v>
      </c>
      <c r="C61" s="39">
        <v>26</v>
      </c>
      <c r="D61" s="24">
        <v>12</v>
      </c>
      <c r="E61" s="39">
        <v>16</v>
      </c>
      <c r="F61" s="24"/>
      <c r="G61" s="38">
        <v>5</v>
      </c>
      <c r="H61" s="29">
        <v>66</v>
      </c>
    </row>
    <row r="62" spans="1:9" x14ac:dyDescent="0.25">
      <c r="A62" s="2">
        <v>42936</v>
      </c>
      <c r="B62" s="24">
        <v>35</v>
      </c>
      <c r="C62" s="39">
        <v>27</v>
      </c>
      <c r="D62" s="24">
        <v>17</v>
      </c>
      <c r="E62" s="39">
        <v>30</v>
      </c>
      <c r="F62" s="24">
        <v>5</v>
      </c>
      <c r="G62" s="38">
        <v>5</v>
      </c>
      <c r="H62" s="29">
        <v>61</v>
      </c>
    </row>
    <row r="63" spans="1:9" x14ac:dyDescent="0.25">
      <c r="A63" s="2">
        <v>42971</v>
      </c>
      <c r="B63" s="24">
        <v>31</v>
      </c>
      <c r="C63" s="39">
        <v>25</v>
      </c>
      <c r="D63" s="24">
        <v>22</v>
      </c>
      <c r="E63" s="39">
        <v>31</v>
      </c>
      <c r="F63" s="24"/>
      <c r="G63" s="38">
        <v>5</v>
      </c>
      <c r="H63" s="29">
        <v>46</v>
      </c>
    </row>
    <row r="64" spans="1:9" x14ac:dyDescent="0.25">
      <c r="A64" s="2">
        <v>42999</v>
      </c>
      <c r="B64" s="24">
        <v>26</v>
      </c>
      <c r="C64" s="39">
        <v>31</v>
      </c>
      <c r="D64" s="24">
        <v>23</v>
      </c>
      <c r="E64" s="39">
        <v>34</v>
      </c>
      <c r="F64" s="24">
        <v>15</v>
      </c>
      <c r="G64" s="38">
        <v>17</v>
      </c>
      <c r="H64" s="29">
        <v>59</v>
      </c>
    </row>
    <row r="65" spans="1:8" x14ac:dyDescent="0.25">
      <c r="A65" s="159">
        <v>43090</v>
      </c>
      <c r="B65" s="131">
        <v>33</v>
      </c>
      <c r="C65" s="136">
        <v>25</v>
      </c>
      <c r="D65" s="131">
        <v>17</v>
      </c>
      <c r="E65" s="136">
        <v>38</v>
      </c>
      <c r="F65" s="131">
        <v>19</v>
      </c>
      <c r="G65" s="146">
        <v>19</v>
      </c>
      <c r="H65" s="135">
        <v>71</v>
      </c>
    </row>
    <row r="66" spans="1:8" x14ac:dyDescent="0.25">
      <c r="A66" s="2">
        <v>43181</v>
      </c>
      <c r="B66" s="24">
        <v>34</v>
      </c>
      <c r="C66" s="39">
        <v>33</v>
      </c>
      <c r="D66" s="24">
        <v>14</v>
      </c>
      <c r="E66" s="39">
        <v>34</v>
      </c>
      <c r="F66" s="24">
        <v>7.1</v>
      </c>
      <c r="G66" s="38">
        <v>8</v>
      </c>
      <c r="H66" s="29">
        <v>57</v>
      </c>
    </row>
    <row r="68" spans="1:8" x14ac:dyDescent="0.25">
      <c r="A68" s="94" t="s">
        <v>30</v>
      </c>
      <c r="B68" s="95" t="s">
        <v>38</v>
      </c>
      <c r="C68" s="95" t="s">
        <v>39</v>
      </c>
      <c r="D68" s="95" t="s">
        <v>40</v>
      </c>
      <c r="E68" s="96" t="s">
        <v>41</v>
      </c>
      <c r="F68" s="96" t="s">
        <v>42</v>
      </c>
      <c r="G68" s="96" t="s">
        <v>43</v>
      </c>
      <c r="H68" s="96" t="s">
        <v>60</v>
      </c>
    </row>
    <row r="69" spans="1:8" x14ac:dyDescent="0.25">
      <c r="A69" s="7">
        <v>42627</v>
      </c>
      <c r="B69" s="3"/>
      <c r="C69" s="10"/>
      <c r="D69" s="3">
        <v>110</v>
      </c>
      <c r="E69" s="4"/>
      <c r="F69" s="3">
        <v>43</v>
      </c>
      <c r="G69" s="97"/>
      <c r="H69" s="29">
        <v>99</v>
      </c>
    </row>
    <row r="70" spans="1:8" x14ac:dyDescent="0.25">
      <c r="A70" s="2">
        <v>42655</v>
      </c>
      <c r="B70" s="3">
        <v>29</v>
      </c>
      <c r="C70" s="4">
        <v>38</v>
      </c>
      <c r="D70" s="3">
        <v>28</v>
      </c>
      <c r="E70" s="4">
        <v>54</v>
      </c>
      <c r="F70" s="3">
        <v>14</v>
      </c>
      <c r="G70" s="97">
        <v>86</v>
      </c>
      <c r="H70" s="29">
        <v>70</v>
      </c>
    </row>
    <row r="71" spans="1:8" x14ac:dyDescent="0.25">
      <c r="A71" s="2">
        <v>42683</v>
      </c>
      <c r="B71" s="3">
        <v>73</v>
      </c>
      <c r="C71" s="4">
        <v>69</v>
      </c>
      <c r="D71" s="3">
        <v>30</v>
      </c>
      <c r="E71" s="4">
        <v>53</v>
      </c>
      <c r="F71" s="3">
        <v>30</v>
      </c>
      <c r="G71" s="97">
        <v>62</v>
      </c>
      <c r="H71" s="29">
        <v>83</v>
      </c>
    </row>
    <row r="72" spans="1:8" x14ac:dyDescent="0.25">
      <c r="A72" s="2">
        <v>42753</v>
      </c>
      <c r="B72" s="3">
        <v>71</v>
      </c>
      <c r="C72" s="4">
        <v>62</v>
      </c>
      <c r="D72" s="3">
        <v>59</v>
      </c>
      <c r="E72" s="4">
        <v>61</v>
      </c>
      <c r="F72" s="3">
        <v>45</v>
      </c>
      <c r="G72" s="97">
        <v>66</v>
      </c>
      <c r="H72" s="29">
        <v>79</v>
      </c>
    </row>
    <row r="73" spans="1:8" x14ac:dyDescent="0.25">
      <c r="A73" s="2">
        <v>42789</v>
      </c>
      <c r="B73" s="3">
        <v>68</v>
      </c>
      <c r="C73" s="4">
        <v>65</v>
      </c>
      <c r="D73" s="3">
        <v>54</v>
      </c>
      <c r="E73" s="4">
        <v>67</v>
      </c>
      <c r="F73" s="3">
        <v>49</v>
      </c>
      <c r="G73" s="97">
        <v>64</v>
      </c>
      <c r="H73" s="29">
        <v>79</v>
      </c>
    </row>
    <row r="74" spans="1:8" x14ac:dyDescent="0.25">
      <c r="A74" s="2">
        <v>42817</v>
      </c>
      <c r="B74" s="3">
        <v>76</v>
      </c>
      <c r="C74" s="4">
        <v>72</v>
      </c>
      <c r="D74" s="3">
        <v>58</v>
      </c>
      <c r="E74" s="4">
        <v>81</v>
      </c>
      <c r="F74" s="3">
        <v>53</v>
      </c>
      <c r="G74" s="97">
        <v>78</v>
      </c>
      <c r="H74" s="29">
        <v>79</v>
      </c>
    </row>
    <row r="75" spans="1:8" x14ac:dyDescent="0.25">
      <c r="A75" s="2">
        <v>42844</v>
      </c>
      <c r="B75" s="3">
        <v>60</v>
      </c>
      <c r="C75" s="4">
        <v>55</v>
      </c>
      <c r="D75" s="3">
        <v>55</v>
      </c>
      <c r="E75" s="4">
        <v>61</v>
      </c>
      <c r="F75" s="3">
        <v>45</v>
      </c>
      <c r="G75" s="97">
        <v>76</v>
      </c>
      <c r="H75" s="29">
        <v>59</v>
      </c>
    </row>
    <row r="76" spans="1:8" x14ac:dyDescent="0.25">
      <c r="A76" s="2">
        <v>42880</v>
      </c>
      <c r="B76" s="24">
        <v>58</v>
      </c>
      <c r="C76" s="39">
        <v>55</v>
      </c>
      <c r="D76" s="24">
        <v>51</v>
      </c>
      <c r="E76" s="39">
        <v>58</v>
      </c>
      <c r="F76" s="24">
        <v>51</v>
      </c>
      <c r="G76" s="38">
        <v>58</v>
      </c>
      <c r="H76" s="29">
        <v>62</v>
      </c>
    </row>
    <row r="77" spans="1:8" x14ac:dyDescent="0.25">
      <c r="A77" s="2">
        <v>42915</v>
      </c>
      <c r="B77" s="24">
        <v>61</v>
      </c>
      <c r="C77" s="39">
        <v>57</v>
      </c>
      <c r="D77" s="24">
        <v>50</v>
      </c>
      <c r="E77" s="39">
        <v>59</v>
      </c>
      <c r="F77" s="24">
        <v>38</v>
      </c>
      <c r="G77" s="38">
        <v>57</v>
      </c>
      <c r="H77" s="29">
        <v>63</v>
      </c>
    </row>
    <row r="78" spans="1:8" x14ac:dyDescent="0.25">
      <c r="A78" s="2">
        <v>42936</v>
      </c>
      <c r="B78" s="24">
        <v>45</v>
      </c>
      <c r="C78" s="39">
        <v>61</v>
      </c>
      <c r="D78" s="24">
        <v>52</v>
      </c>
      <c r="E78" s="39">
        <v>51</v>
      </c>
      <c r="F78" s="24">
        <v>16</v>
      </c>
      <c r="G78" s="38">
        <v>61</v>
      </c>
      <c r="H78" s="29">
        <v>57</v>
      </c>
    </row>
    <row r="79" spans="1:8" x14ac:dyDescent="0.25">
      <c r="A79" s="2">
        <v>42971</v>
      </c>
      <c r="B79" s="24">
        <v>35</v>
      </c>
      <c r="C79" s="39">
        <v>27</v>
      </c>
      <c r="D79" s="24">
        <v>28</v>
      </c>
      <c r="E79" s="39">
        <v>31</v>
      </c>
      <c r="F79" s="24">
        <v>21</v>
      </c>
      <c r="G79" s="38">
        <v>51</v>
      </c>
      <c r="H79" s="29">
        <v>51</v>
      </c>
    </row>
    <row r="80" spans="1:8" x14ac:dyDescent="0.25">
      <c r="A80" s="2">
        <v>42999</v>
      </c>
      <c r="B80" s="24">
        <v>54</v>
      </c>
      <c r="C80" s="39">
        <v>27</v>
      </c>
      <c r="D80" s="24">
        <v>35</v>
      </c>
      <c r="E80" s="39">
        <v>28</v>
      </c>
      <c r="F80" s="24">
        <v>11</v>
      </c>
      <c r="G80" s="38">
        <v>44</v>
      </c>
      <c r="H80" s="29">
        <v>70</v>
      </c>
    </row>
    <row r="81" spans="1:8" x14ac:dyDescent="0.25">
      <c r="A81" s="159">
        <v>43090</v>
      </c>
      <c r="B81" s="131">
        <v>150</v>
      </c>
      <c r="C81" s="136">
        <v>120</v>
      </c>
      <c r="D81" s="131">
        <v>150</v>
      </c>
      <c r="E81" s="136">
        <v>150</v>
      </c>
      <c r="F81" s="131">
        <v>63</v>
      </c>
      <c r="G81" s="146">
        <v>94</v>
      </c>
      <c r="H81" s="135">
        <v>120</v>
      </c>
    </row>
    <row r="82" spans="1:8" x14ac:dyDescent="0.25">
      <c r="A82" s="2">
        <v>43181</v>
      </c>
      <c r="B82" s="24">
        <v>60</v>
      </c>
      <c r="C82" s="39">
        <v>56</v>
      </c>
      <c r="D82" s="24">
        <v>79</v>
      </c>
      <c r="E82" s="39">
        <v>76</v>
      </c>
      <c r="F82" s="24">
        <v>65</v>
      </c>
      <c r="G82" s="38">
        <v>85</v>
      </c>
      <c r="H82" s="29">
        <v>84</v>
      </c>
    </row>
    <row r="85" spans="1:8" x14ac:dyDescent="0.25">
      <c r="A85" s="94" t="s">
        <v>30</v>
      </c>
      <c r="B85" s="95" t="s">
        <v>38</v>
      </c>
      <c r="C85" s="95" t="s">
        <v>39</v>
      </c>
      <c r="D85" s="95" t="s">
        <v>40</v>
      </c>
      <c r="E85" s="96" t="s">
        <v>41</v>
      </c>
      <c r="F85" s="96" t="s">
        <v>42</v>
      </c>
      <c r="G85" s="96" t="s">
        <v>43</v>
      </c>
      <c r="H85" s="96" t="s">
        <v>60</v>
      </c>
    </row>
    <row r="86" spans="1:8" x14ac:dyDescent="0.25">
      <c r="A86" s="7">
        <v>42627</v>
      </c>
      <c r="B86" s="3"/>
      <c r="C86" s="10"/>
      <c r="D86" s="3">
        <v>8</v>
      </c>
      <c r="E86" s="4"/>
      <c r="F86" s="3">
        <v>4</v>
      </c>
      <c r="G86" s="97"/>
      <c r="H86" s="29">
        <v>80</v>
      </c>
    </row>
    <row r="87" spans="1:8" x14ac:dyDescent="0.25">
      <c r="A87" s="2">
        <v>42655</v>
      </c>
      <c r="B87" s="3">
        <v>14</v>
      </c>
      <c r="C87" s="4">
        <v>11</v>
      </c>
      <c r="D87" s="3">
        <v>3</v>
      </c>
      <c r="E87" s="4">
        <v>13</v>
      </c>
      <c r="F87" s="3">
        <v>3</v>
      </c>
      <c r="G87" s="97">
        <v>31</v>
      </c>
      <c r="H87" s="29">
        <v>45</v>
      </c>
    </row>
    <row r="88" spans="1:8" x14ac:dyDescent="0.25">
      <c r="A88" s="2">
        <v>42683</v>
      </c>
      <c r="B88" s="3">
        <v>46</v>
      </c>
      <c r="C88" s="4">
        <v>24</v>
      </c>
      <c r="D88" s="3">
        <v>10</v>
      </c>
      <c r="E88" s="4">
        <v>11</v>
      </c>
      <c r="F88" s="3">
        <v>5</v>
      </c>
      <c r="G88" s="97">
        <v>27</v>
      </c>
      <c r="H88" s="29">
        <v>60</v>
      </c>
    </row>
    <row r="89" spans="1:8" x14ac:dyDescent="0.25">
      <c r="A89" s="2">
        <v>42753</v>
      </c>
      <c r="B89" s="3">
        <v>13</v>
      </c>
      <c r="C89" s="4">
        <v>21</v>
      </c>
      <c r="D89" s="3">
        <v>10</v>
      </c>
      <c r="E89" s="4">
        <v>5</v>
      </c>
      <c r="F89" s="3">
        <v>2</v>
      </c>
      <c r="G89" s="97">
        <v>20</v>
      </c>
      <c r="H89" s="29">
        <v>61</v>
      </c>
    </row>
    <row r="90" spans="1:8" x14ac:dyDescent="0.25">
      <c r="A90" s="2">
        <v>42789</v>
      </c>
      <c r="B90" s="3">
        <v>20</v>
      </c>
      <c r="C90" s="4">
        <v>23</v>
      </c>
      <c r="D90" s="3">
        <v>14</v>
      </c>
      <c r="E90" s="4">
        <v>5</v>
      </c>
      <c r="F90" s="3">
        <v>3</v>
      </c>
      <c r="G90" s="97">
        <v>11</v>
      </c>
      <c r="H90" s="29">
        <v>40</v>
      </c>
    </row>
    <row r="91" spans="1:8" x14ac:dyDescent="0.25">
      <c r="A91" s="2">
        <v>42817</v>
      </c>
      <c r="B91" s="3">
        <v>19</v>
      </c>
      <c r="C91" s="4">
        <v>28</v>
      </c>
      <c r="D91" s="3">
        <v>15</v>
      </c>
      <c r="E91" s="4">
        <v>6</v>
      </c>
      <c r="F91" s="3">
        <v>4</v>
      </c>
      <c r="G91" s="97">
        <v>9</v>
      </c>
      <c r="H91" s="29">
        <v>79</v>
      </c>
    </row>
    <row r="92" spans="1:8" x14ac:dyDescent="0.25">
      <c r="A92" s="2">
        <v>42844</v>
      </c>
      <c r="B92" s="3">
        <v>22</v>
      </c>
      <c r="C92" s="4">
        <v>28</v>
      </c>
      <c r="D92" s="3">
        <v>22</v>
      </c>
      <c r="E92" s="4">
        <v>16</v>
      </c>
      <c r="F92" s="3">
        <v>3</v>
      </c>
      <c r="G92" s="97">
        <v>5</v>
      </c>
      <c r="H92" s="29">
        <v>53</v>
      </c>
    </row>
    <row r="93" spans="1:8" x14ac:dyDescent="0.25">
      <c r="A93" s="2">
        <v>42880</v>
      </c>
      <c r="B93" s="3">
        <v>38</v>
      </c>
      <c r="C93" s="4">
        <v>31</v>
      </c>
      <c r="D93" s="3">
        <v>45</v>
      </c>
      <c r="E93" s="4">
        <v>37</v>
      </c>
      <c r="F93" s="3">
        <v>6</v>
      </c>
      <c r="G93" s="97">
        <v>6</v>
      </c>
      <c r="H93" s="29">
        <v>81</v>
      </c>
    </row>
    <row r="94" spans="1:8" x14ac:dyDescent="0.25">
      <c r="A94" s="2">
        <v>42915</v>
      </c>
      <c r="B94" s="3">
        <v>24</v>
      </c>
      <c r="C94" s="4">
        <v>35</v>
      </c>
      <c r="D94" s="3">
        <v>16</v>
      </c>
      <c r="E94" s="4">
        <v>12</v>
      </c>
      <c r="F94" s="3">
        <v>6</v>
      </c>
      <c r="G94" s="97">
        <v>3</v>
      </c>
      <c r="H94" s="29">
        <v>66</v>
      </c>
    </row>
    <row r="95" spans="1:8" x14ac:dyDescent="0.25">
      <c r="A95" s="2">
        <v>42936</v>
      </c>
      <c r="B95" s="3">
        <v>22</v>
      </c>
      <c r="C95" s="4">
        <v>32</v>
      </c>
      <c r="D95" s="3">
        <v>18</v>
      </c>
      <c r="E95" s="4">
        <v>14</v>
      </c>
      <c r="F95" s="3">
        <v>5</v>
      </c>
      <c r="G95" s="97">
        <v>3</v>
      </c>
      <c r="H95" s="29">
        <v>61</v>
      </c>
    </row>
    <row r="96" spans="1:8" x14ac:dyDescent="0.25">
      <c r="A96" s="2">
        <v>42971</v>
      </c>
      <c r="B96" s="3">
        <v>20</v>
      </c>
      <c r="C96" s="4">
        <v>30</v>
      </c>
      <c r="D96" s="3">
        <v>16</v>
      </c>
      <c r="E96" s="4">
        <v>15</v>
      </c>
      <c r="F96" s="3">
        <v>5</v>
      </c>
      <c r="G96" s="97">
        <v>4</v>
      </c>
      <c r="H96" s="29">
        <v>46</v>
      </c>
    </row>
    <row r="97" spans="1:9" x14ac:dyDescent="0.25">
      <c r="A97" s="2">
        <v>42999</v>
      </c>
      <c r="B97" s="24">
        <v>31</v>
      </c>
      <c r="C97" s="39">
        <v>19</v>
      </c>
      <c r="D97" s="24">
        <v>20</v>
      </c>
      <c r="E97" s="39">
        <v>15</v>
      </c>
      <c r="F97" s="24">
        <v>2</v>
      </c>
      <c r="G97" s="38">
        <v>6</v>
      </c>
      <c r="H97" s="29">
        <v>59</v>
      </c>
    </row>
    <row r="98" spans="1:9" x14ac:dyDescent="0.25">
      <c r="A98" s="159">
        <v>43090</v>
      </c>
      <c r="B98" s="131">
        <v>37</v>
      </c>
      <c r="C98" s="136">
        <v>37</v>
      </c>
      <c r="D98" s="131">
        <v>35</v>
      </c>
      <c r="E98" s="136">
        <v>22</v>
      </c>
      <c r="F98" s="131">
        <v>5</v>
      </c>
      <c r="G98" s="146">
        <v>6</v>
      </c>
      <c r="H98" s="135">
        <v>71</v>
      </c>
    </row>
    <row r="99" spans="1:9" x14ac:dyDescent="0.25">
      <c r="A99" s="2">
        <v>43181</v>
      </c>
      <c r="B99" s="24">
        <v>24</v>
      </c>
      <c r="C99" s="39">
        <v>11</v>
      </c>
      <c r="D99" s="24">
        <v>46</v>
      </c>
      <c r="E99" s="39">
        <v>41</v>
      </c>
      <c r="F99" s="24">
        <v>9</v>
      </c>
      <c r="G99" s="38">
        <v>6</v>
      </c>
      <c r="H99" s="29">
        <v>57</v>
      </c>
    </row>
    <row r="104" spans="1:9" x14ac:dyDescent="0.25">
      <c r="A104" s="94" t="s">
        <v>30</v>
      </c>
      <c r="B104" s="95" t="s">
        <v>31</v>
      </c>
      <c r="C104" s="95" t="s">
        <v>32</v>
      </c>
      <c r="D104" s="95" t="s">
        <v>33</v>
      </c>
      <c r="E104" s="96" t="s">
        <v>34</v>
      </c>
      <c r="F104" s="96" t="s">
        <v>35</v>
      </c>
      <c r="G104" s="96" t="s">
        <v>36</v>
      </c>
      <c r="H104" s="96" t="s">
        <v>37</v>
      </c>
      <c r="I104" s="96" t="s">
        <v>60</v>
      </c>
    </row>
    <row r="105" spans="1:9" x14ac:dyDescent="0.25">
      <c r="A105" s="7">
        <v>42627</v>
      </c>
      <c r="B105" s="78">
        <v>2.8</v>
      </c>
      <c r="C105" s="83"/>
      <c r="D105" s="74"/>
      <c r="E105" s="27">
        <v>0.14000000000000001</v>
      </c>
      <c r="F105" s="80">
        <v>0.23</v>
      </c>
      <c r="G105" s="27">
        <v>0.31</v>
      </c>
      <c r="H105" s="80"/>
      <c r="I105" s="68">
        <v>8.4</v>
      </c>
    </row>
    <row r="106" spans="1:9" x14ac:dyDescent="0.25">
      <c r="A106" s="2">
        <v>42655</v>
      </c>
      <c r="B106" s="78"/>
      <c r="C106" s="86">
        <v>0.14000000000000001</v>
      </c>
      <c r="D106" s="91">
        <v>0.1</v>
      </c>
      <c r="E106" s="27">
        <v>9.9000000000000005E-2</v>
      </c>
      <c r="F106" s="80">
        <v>0.12</v>
      </c>
      <c r="G106" s="27">
        <v>0.12</v>
      </c>
      <c r="H106" s="80">
        <v>0.51</v>
      </c>
      <c r="I106" s="68">
        <v>5.2</v>
      </c>
    </row>
    <row r="107" spans="1:9" x14ac:dyDescent="0.25">
      <c r="A107" s="2">
        <v>42683</v>
      </c>
      <c r="B107" s="78">
        <v>4.7</v>
      </c>
      <c r="C107" s="86">
        <v>0.11</v>
      </c>
      <c r="D107" s="91">
        <v>0.1</v>
      </c>
      <c r="E107" s="27">
        <v>9.6000000000000002E-2</v>
      </c>
      <c r="F107" s="80">
        <v>5.6000000000000001E-2</v>
      </c>
      <c r="G107" s="27">
        <v>6.0999999999999999E-2</v>
      </c>
      <c r="H107" s="80">
        <v>0.83</v>
      </c>
      <c r="I107" s="68">
        <v>7.5</v>
      </c>
    </row>
    <row r="108" spans="1:9" x14ac:dyDescent="0.25">
      <c r="A108" s="2">
        <v>42753</v>
      </c>
      <c r="B108" s="78">
        <v>3.2</v>
      </c>
      <c r="C108" s="86">
        <v>0.13</v>
      </c>
      <c r="D108" s="90">
        <v>0.12</v>
      </c>
      <c r="E108" s="27">
        <v>0.13</v>
      </c>
      <c r="F108" s="80">
        <v>2.5999999999999999E-2</v>
      </c>
      <c r="G108" s="27">
        <v>0.03</v>
      </c>
      <c r="H108" s="78">
        <v>1.5</v>
      </c>
      <c r="I108" s="68">
        <v>6.9</v>
      </c>
    </row>
    <row r="109" spans="1:9" x14ac:dyDescent="0.25">
      <c r="A109" s="2">
        <v>42789</v>
      </c>
      <c r="B109" s="78">
        <v>3.4</v>
      </c>
      <c r="C109" s="86">
        <v>8.5999999999999993E-2</v>
      </c>
      <c r="D109" s="90">
        <v>0.13</v>
      </c>
      <c r="E109" s="27">
        <v>0.16</v>
      </c>
      <c r="F109" s="80">
        <v>1.4999999999999999E-2</v>
      </c>
      <c r="G109" s="27">
        <v>2.5000000000000001E-2</v>
      </c>
      <c r="H109" s="78">
        <v>4</v>
      </c>
      <c r="I109" s="68">
        <v>4.9000000000000004</v>
      </c>
    </row>
    <row r="110" spans="1:9" x14ac:dyDescent="0.25">
      <c r="A110" s="2">
        <v>42817</v>
      </c>
      <c r="B110" s="78">
        <v>1.3</v>
      </c>
      <c r="C110" s="86">
        <v>7.0000000000000007E-2</v>
      </c>
      <c r="D110" s="90">
        <v>7.2999999999999995E-2</v>
      </c>
      <c r="E110" s="27">
        <v>0.12</v>
      </c>
      <c r="F110" s="80">
        <v>0.01</v>
      </c>
      <c r="G110" s="27">
        <v>2.9000000000000001E-2</v>
      </c>
      <c r="H110" s="78">
        <v>1.4</v>
      </c>
      <c r="I110" s="68">
        <v>9.6</v>
      </c>
    </row>
    <row r="111" spans="1:9" x14ac:dyDescent="0.25">
      <c r="A111" s="2">
        <v>42844</v>
      </c>
      <c r="B111" s="78">
        <v>0.2</v>
      </c>
      <c r="C111" s="86">
        <v>0.05</v>
      </c>
      <c r="D111" s="90">
        <v>7.9000000000000001E-2</v>
      </c>
      <c r="E111" s="27">
        <v>0.13</v>
      </c>
      <c r="F111" s="80">
        <v>0</v>
      </c>
      <c r="G111" s="27">
        <v>0</v>
      </c>
      <c r="H111" s="78">
        <v>3.5</v>
      </c>
      <c r="I111" s="68">
        <v>0.1</v>
      </c>
    </row>
    <row r="112" spans="1:9" x14ac:dyDescent="0.25">
      <c r="A112" s="2">
        <v>42880</v>
      </c>
      <c r="B112" s="78">
        <v>4.0999999999999996</v>
      </c>
      <c r="C112" s="86">
        <v>0.05</v>
      </c>
      <c r="D112" s="90">
        <v>7.0999999999999994E-2</v>
      </c>
      <c r="E112" s="27">
        <v>0.5</v>
      </c>
      <c r="F112" s="80">
        <v>0.02</v>
      </c>
      <c r="G112" s="27">
        <v>0.02</v>
      </c>
      <c r="H112" s="78"/>
      <c r="I112" s="68">
        <v>0.5</v>
      </c>
    </row>
    <row r="113" spans="1:9" x14ac:dyDescent="0.25">
      <c r="A113" s="2">
        <v>42915</v>
      </c>
      <c r="B113" s="80">
        <v>0.03</v>
      </c>
      <c r="C113" s="86">
        <v>0.05</v>
      </c>
      <c r="D113" s="90">
        <v>7.1999999999999995E-2</v>
      </c>
      <c r="E113" s="27">
        <v>1.2</v>
      </c>
      <c r="F113" s="80">
        <v>0.02</v>
      </c>
      <c r="G113" s="27">
        <v>0.02</v>
      </c>
      <c r="H113" s="78">
        <v>3.1</v>
      </c>
      <c r="I113" s="68">
        <v>9.6999999999999993</v>
      </c>
    </row>
    <row r="114" spans="1:9" x14ac:dyDescent="0.25">
      <c r="A114" s="2">
        <v>42936</v>
      </c>
      <c r="B114" s="80">
        <v>1.8</v>
      </c>
      <c r="C114" s="86">
        <v>0.05</v>
      </c>
      <c r="D114" s="90">
        <v>5.8000000000000003E-2</v>
      </c>
      <c r="E114" s="27">
        <v>1.3</v>
      </c>
      <c r="F114" s="80">
        <v>0.01</v>
      </c>
      <c r="G114" s="27"/>
      <c r="H114" s="78">
        <v>3.2</v>
      </c>
      <c r="I114" s="68">
        <v>7.2</v>
      </c>
    </row>
    <row r="115" spans="1:9" x14ac:dyDescent="0.25">
      <c r="A115" s="2">
        <v>42971</v>
      </c>
      <c r="B115" s="80">
        <v>0.8</v>
      </c>
      <c r="C115" s="86">
        <v>0.04</v>
      </c>
      <c r="D115" s="90">
        <v>0.11</v>
      </c>
      <c r="E115" s="27">
        <v>0.83</v>
      </c>
      <c r="F115" s="80">
        <v>0.01</v>
      </c>
      <c r="G115" s="27">
        <v>0.02</v>
      </c>
      <c r="H115" s="78">
        <v>3.3</v>
      </c>
      <c r="I115" s="68">
        <v>5.7</v>
      </c>
    </row>
    <row r="116" spans="1:9" x14ac:dyDescent="0.25">
      <c r="A116" s="2">
        <v>42999</v>
      </c>
      <c r="B116" s="80">
        <v>0.1</v>
      </c>
      <c r="C116" s="86">
        <v>0.04</v>
      </c>
      <c r="D116" s="90">
        <v>6.3E-2</v>
      </c>
      <c r="E116" s="27">
        <v>0.34</v>
      </c>
      <c r="F116" s="80">
        <v>0.01</v>
      </c>
      <c r="G116" s="27">
        <v>0.02</v>
      </c>
      <c r="H116" s="78">
        <v>2.6</v>
      </c>
      <c r="I116" s="68">
        <v>6.9</v>
      </c>
    </row>
    <row r="117" spans="1:9" x14ac:dyDescent="0.25">
      <c r="A117" s="159">
        <v>43090</v>
      </c>
      <c r="B117" s="133">
        <v>0.3</v>
      </c>
      <c r="C117" s="142">
        <v>0.01</v>
      </c>
      <c r="D117" s="138">
        <v>6.2E-2</v>
      </c>
      <c r="E117" s="133">
        <v>0.1</v>
      </c>
      <c r="F117" s="133">
        <v>0.01</v>
      </c>
      <c r="G117" s="133">
        <v>0.02</v>
      </c>
      <c r="H117" s="134">
        <v>0.2</v>
      </c>
      <c r="I117" s="134">
        <v>7.6</v>
      </c>
    </row>
    <row r="118" spans="1:9" x14ac:dyDescent="0.25">
      <c r="A118" s="2">
        <v>43181</v>
      </c>
      <c r="B118" s="80">
        <v>2.5</v>
      </c>
      <c r="C118" s="86">
        <v>0.01</v>
      </c>
      <c r="D118" s="90">
        <v>0.25</v>
      </c>
      <c r="E118" s="27">
        <v>0.28000000000000003</v>
      </c>
      <c r="F118" s="80">
        <v>0.01</v>
      </c>
      <c r="G118" s="27">
        <v>0.01</v>
      </c>
      <c r="H118" s="78">
        <v>0.5</v>
      </c>
      <c r="I118" s="68">
        <v>7</v>
      </c>
    </row>
    <row r="121" spans="1:9" x14ac:dyDescent="0.25">
      <c r="A121" s="94" t="s">
        <v>30</v>
      </c>
      <c r="B121" s="95" t="s">
        <v>13</v>
      </c>
      <c r="C121" s="95" t="s">
        <v>16</v>
      </c>
      <c r="D121" s="95" t="s">
        <v>19</v>
      </c>
      <c r="E121" s="96" t="s">
        <v>22</v>
      </c>
      <c r="F121" s="96" t="s">
        <v>25</v>
      </c>
      <c r="G121" s="96" t="s">
        <v>28</v>
      </c>
      <c r="H121" s="96" t="s">
        <v>60</v>
      </c>
    </row>
    <row r="122" spans="1:9" x14ac:dyDescent="0.25">
      <c r="A122" s="2">
        <v>42655</v>
      </c>
      <c r="B122" s="26">
        <v>3.6</v>
      </c>
      <c r="C122" s="37">
        <v>2.5</v>
      </c>
      <c r="D122" s="26">
        <v>8.4</v>
      </c>
      <c r="E122" s="22">
        <v>9.1</v>
      </c>
      <c r="F122" s="25">
        <v>10</v>
      </c>
      <c r="G122" s="48">
        <v>14</v>
      </c>
      <c r="H122" s="68">
        <v>5.2</v>
      </c>
    </row>
    <row r="123" spans="1:9" x14ac:dyDescent="0.25">
      <c r="A123" s="2">
        <v>42683</v>
      </c>
      <c r="B123" s="26">
        <v>6.7</v>
      </c>
      <c r="C123" s="37">
        <v>4.5</v>
      </c>
      <c r="D123" s="26">
        <v>2</v>
      </c>
      <c r="E123" s="22">
        <v>2.2000000000000002</v>
      </c>
      <c r="F123" s="26">
        <v>8.3000000000000007</v>
      </c>
      <c r="G123" s="48">
        <v>12</v>
      </c>
      <c r="H123" s="68">
        <v>7.5</v>
      </c>
    </row>
    <row r="124" spans="1:9" x14ac:dyDescent="0.25">
      <c r="A124" s="2">
        <v>42712</v>
      </c>
      <c r="B124" s="34">
        <v>3.1</v>
      </c>
      <c r="C124" s="37">
        <v>2.6</v>
      </c>
      <c r="D124" s="26">
        <v>1.6</v>
      </c>
      <c r="E124" s="22">
        <v>0.81</v>
      </c>
      <c r="F124" s="26">
        <v>6.9</v>
      </c>
      <c r="G124" s="37">
        <v>8.6</v>
      </c>
      <c r="H124" s="68">
        <v>7.3</v>
      </c>
    </row>
    <row r="125" spans="1:9" x14ac:dyDescent="0.25">
      <c r="A125" s="2">
        <v>42753</v>
      </c>
      <c r="B125" s="26">
        <v>2.8</v>
      </c>
      <c r="C125" s="37">
        <v>3.3</v>
      </c>
      <c r="D125" s="26">
        <v>2.1</v>
      </c>
      <c r="E125" s="22">
        <v>1.7</v>
      </c>
      <c r="F125" s="26">
        <v>2.7</v>
      </c>
      <c r="G125" s="37">
        <v>2.9</v>
      </c>
      <c r="H125" s="68">
        <v>6.9</v>
      </c>
    </row>
    <row r="126" spans="1:9" x14ac:dyDescent="0.25">
      <c r="A126" s="2">
        <v>42789</v>
      </c>
      <c r="B126" s="26">
        <v>5.6</v>
      </c>
      <c r="C126" s="37">
        <v>4.8</v>
      </c>
      <c r="D126" s="26">
        <v>1.4</v>
      </c>
      <c r="E126" s="22">
        <v>1.6</v>
      </c>
      <c r="F126" s="26">
        <v>1.9</v>
      </c>
      <c r="G126" s="37">
        <v>1.5</v>
      </c>
      <c r="H126" s="68">
        <v>4.9000000000000004</v>
      </c>
    </row>
    <row r="127" spans="1:9" x14ac:dyDescent="0.25">
      <c r="A127" s="2">
        <v>42817</v>
      </c>
      <c r="B127" s="26">
        <v>4</v>
      </c>
      <c r="C127" s="37">
        <v>4.2</v>
      </c>
      <c r="D127" s="26">
        <v>2.5</v>
      </c>
      <c r="E127" s="22">
        <v>1.1000000000000001</v>
      </c>
      <c r="F127" s="26">
        <v>1.2</v>
      </c>
      <c r="G127" s="37">
        <v>1.1000000000000001</v>
      </c>
      <c r="H127" s="68">
        <v>9.6</v>
      </c>
    </row>
    <row r="128" spans="1:9" x14ac:dyDescent="0.25">
      <c r="A128" s="2">
        <v>42844</v>
      </c>
      <c r="B128" s="26">
        <v>4.8</v>
      </c>
      <c r="C128" s="37">
        <v>4.7</v>
      </c>
      <c r="D128" s="26">
        <v>1.9</v>
      </c>
      <c r="E128" s="22">
        <v>1.3</v>
      </c>
      <c r="F128" s="26"/>
      <c r="G128" s="37">
        <v>1</v>
      </c>
      <c r="H128" s="68">
        <v>0.1</v>
      </c>
    </row>
    <row r="129" spans="1:8" x14ac:dyDescent="0.25">
      <c r="A129" s="2">
        <v>42880</v>
      </c>
      <c r="B129" s="26">
        <v>4</v>
      </c>
      <c r="C129" s="37">
        <v>3.1</v>
      </c>
      <c r="D129" s="26"/>
      <c r="E129" s="22">
        <v>1.5</v>
      </c>
      <c r="F129" s="26"/>
      <c r="G129" s="37">
        <v>0.6</v>
      </c>
      <c r="H129" s="68">
        <v>0.5</v>
      </c>
    </row>
    <row r="130" spans="1:8" x14ac:dyDescent="0.25">
      <c r="A130" s="2">
        <v>42915</v>
      </c>
      <c r="B130" s="26">
        <v>1.8</v>
      </c>
      <c r="C130" s="37">
        <v>1</v>
      </c>
      <c r="D130" s="26">
        <v>0.7</v>
      </c>
      <c r="E130" s="22">
        <v>1.5</v>
      </c>
      <c r="F130" s="26"/>
      <c r="G130" s="37">
        <v>0.9</v>
      </c>
      <c r="H130" s="68">
        <v>9.6999999999999993</v>
      </c>
    </row>
    <row r="131" spans="1:8" x14ac:dyDescent="0.25">
      <c r="A131" s="2">
        <v>42936</v>
      </c>
      <c r="B131" s="26">
        <v>3.2</v>
      </c>
      <c r="C131" s="37">
        <v>0.7</v>
      </c>
      <c r="D131" s="26">
        <v>1.5</v>
      </c>
      <c r="E131" s="22">
        <v>1.8</v>
      </c>
      <c r="F131" s="26">
        <v>0.5</v>
      </c>
      <c r="G131" s="37">
        <v>0.7</v>
      </c>
      <c r="H131" s="68">
        <v>7.2</v>
      </c>
    </row>
    <row r="132" spans="1:8" x14ac:dyDescent="0.25">
      <c r="A132" s="2">
        <v>42971</v>
      </c>
      <c r="B132" s="26">
        <v>1.3</v>
      </c>
      <c r="C132" s="37">
        <v>1.7</v>
      </c>
      <c r="D132" s="26">
        <v>0.5</v>
      </c>
      <c r="E132" s="22">
        <v>1.5</v>
      </c>
      <c r="F132" s="26"/>
      <c r="G132" s="37">
        <v>0.4</v>
      </c>
      <c r="H132" s="68">
        <v>5.7</v>
      </c>
    </row>
    <row r="133" spans="1:8" x14ac:dyDescent="0.25">
      <c r="A133" s="2">
        <v>42999</v>
      </c>
      <c r="B133" s="26">
        <v>2.5</v>
      </c>
      <c r="C133" s="37">
        <v>1.5</v>
      </c>
      <c r="D133" s="26">
        <v>0.3</v>
      </c>
      <c r="E133" s="22">
        <v>1.5</v>
      </c>
      <c r="F133" s="26">
        <v>0.3</v>
      </c>
      <c r="G133" s="37">
        <v>1</v>
      </c>
      <c r="H133" s="68">
        <v>6.9</v>
      </c>
    </row>
    <row r="134" spans="1:8" x14ac:dyDescent="0.25">
      <c r="A134" s="159">
        <v>43090</v>
      </c>
      <c r="B134" s="134">
        <v>1.9</v>
      </c>
      <c r="C134" s="137">
        <v>1</v>
      </c>
      <c r="D134" s="134">
        <v>0.5</v>
      </c>
      <c r="E134" s="134">
        <v>3.9</v>
      </c>
      <c r="F134" s="134">
        <v>0.2</v>
      </c>
      <c r="G134" s="137">
        <v>0.4</v>
      </c>
      <c r="H134" s="134">
        <v>7.6</v>
      </c>
    </row>
    <row r="135" spans="1:8" x14ac:dyDescent="0.25">
      <c r="A135" s="2">
        <v>43181</v>
      </c>
      <c r="B135" s="26">
        <v>3.2</v>
      </c>
      <c r="C135" s="37">
        <v>3</v>
      </c>
      <c r="D135" s="26">
        <v>1</v>
      </c>
      <c r="E135" s="22">
        <v>4.7</v>
      </c>
      <c r="F135" s="26">
        <v>0.4</v>
      </c>
      <c r="G135" s="37">
        <v>0.6</v>
      </c>
      <c r="H135" s="68">
        <v>7</v>
      </c>
    </row>
    <row r="137" spans="1:8" x14ac:dyDescent="0.25">
      <c r="A137" s="94" t="s">
        <v>30</v>
      </c>
      <c r="B137" s="95" t="s">
        <v>38</v>
      </c>
      <c r="C137" s="95" t="s">
        <v>39</v>
      </c>
      <c r="D137" s="95" t="s">
        <v>40</v>
      </c>
      <c r="E137" s="96" t="s">
        <v>41</v>
      </c>
      <c r="F137" s="96" t="s">
        <v>42</v>
      </c>
      <c r="G137" s="96" t="s">
        <v>43</v>
      </c>
      <c r="H137" s="96" t="s">
        <v>60</v>
      </c>
    </row>
    <row r="138" spans="1:8" x14ac:dyDescent="0.25">
      <c r="A138" s="7">
        <v>42627</v>
      </c>
      <c r="B138" s="26"/>
      <c r="C138" s="37"/>
      <c r="D138" s="44">
        <v>0.43</v>
      </c>
      <c r="E138" s="20"/>
      <c r="F138" s="31">
        <v>0.13</v>
      </c>
      <c r="G138" s="20"/>
      <c r="H138" s="68">
        <v>8.4</v>
      </c>
    </row>
    <row r="139" spans="1:8" x14ac:dyDescent="0.25">
      <c r="A139" s="2">
        <v>42655</v>
      </c>
      <c r="B139" s="25"/>
      <c r="C139" s="40">
        <v>0.19</v>
      </c>
      <c r="D139" s="44">
        <v>0.86</v>
      </c>
      <c r="E139" s="20">
        <v>0.27</v>
      </c>
      <c r="F139" s="31">
        <v>0.17</v>
      </c>
      <c r="G139" s="19"/>
      <c r="H139" s="68">
        <v>5.2</v>
      </c>
    </row>
    <row r="140" spans="1:8" x14ac:dyDescent="0.25">
      <c r="A140" s="2">
        <v>42683</v>
      </c>
      <c r="B140" s="26">
        <v>7.0000000000000007E-2</v>
      </c>
      <c r="C140" s="40">
        <v>0.13</v>
      </c>
      <c r="D140" s="44">
        <v>0.26</v>
      </c>
      <c r="E140" s="20">
        <v>5.8000000000000003E-2</v>
      </c>
      <c r="F140" s="31">
        <v>3.7999999999999999E-2</v>
      </c>
      <c r="G140" s="19"/>
      <c r="H140" s="68">
        <v>7.5</v>
      </c>
    </row>
    <row r="141" spans="1:8" x14ac:dyDescent="0.25">
      <c r="A141" s="2">
        <v>42753</v>
      </c>
      <c r="B141" s="31">
        <v>4.2000000000000003E-2</v>
      </c>
      <c r="C141" s="40">
        <v>6.4000000000000001E-2</v>
      </c>
      <c r="D141" s="44">
        <v>0.16</v>
      </c>
      <c r="E141" s="20">
        <v>2.1999999999999999E-2</v>
      </c>
      <c r="F141" s="31">
        <v>2.5000000000000001E-2</v>
      </c>
      <c r="G141" s="48">
        <v>6.7</v>
      </c>
      <c r="H141" s="68">
        <v>6.9</v>
      </c>
    </row>
    <row r="142" spans="1:8" x14ac:dyDescent="0.25">
      <c r="A142" s="2">
        <v>42789</v>
      </c>
      <c r="B142" s="31">
        <v>2.5999999999999999E-2</v>
      </c>
      <c r="C142" s="40">
        <v>5.6000000000000001E-2</v>
      </c>
      <c r="D142" s="44">
        <v>0.14000000000000001</v>
      </c>
      <c r="E142" s="20">
        <v>1.7999999999999999E-2</v>
      </c>
      <c r="F142" s="31">
        <v>1.7999999999999999E-2</v>
      </c>
      <c r="G142" s="48">
        <v>3.8</v>
      </c>
      <c r="H142" s="68">
        <v>4.9000000000000004</v>
      </c>
    </row>
    <row r="143" spans="1:8" x14ac:dyDescent="0.25">
      <c r="A143" s="2">
        <v>42817</v>
      </c>
      <c r="B143" s="31">
        <v>2.1999999999999999E-2</v>
      </c>
      <c r="C143" s="40">
        <v>4.5999999999999999E-2</v>
      </c>
      <c r="D143" s="44">
        <v>0.15</v>
      </c>
      <c r="E143" s="20">
        <v>1.2999999999999999E-2</v>
      </c>
      <c r="F143" s="31">
        <v>1.0999999999999999E-2</v>
      </c>
      <c r="G143" s="48">
        <v>2.4</v>
      </c>
      <c r="H143" s="68">
        <v>9.6</v>
      </c>
    </row>
    <row r="144" spans="1:8" x14ac:dyDescent="0.25">
      <c r="A144" s="2">
        <v>42844</v>
      </c>
      <c r="B144" s="31">
        <v>0.02</v>
      </c>
      <c r="C144" s="40">
        <v>0.04</v>
      </c>
      <c r="D144" s="44">
        <v>0.13</v>
      </c>
      <c r="E144" s="20">
        <v>0.01</v>
      </c>
      <c r="F144" s="31">
        <v>0.01</v>
      </c>
      <c r="G144" s="48">
        <v>4.5</v>
      </c>
      <c r="H144" s="68">
        <v>0.1</v>
      </c>
    </row>
    <row r="145" spans="1:22" x14ac:dyDescent="0.25">
      <c r="A145" s="2">
        <v>42880</v>
      </c>
      <c r="B145" s="31">
        <v>0.02</v>
      </c>
      <c r="C145" s="40">
        <v>0.04</v>
      </c>
      <c r="D145" s="44">
        <v>0.11</v>
      </c>
      <c r="E145" s="20">
        <v>0.01</v>
      </c>
      <c r="F145" s="31">
        <v>0.01</v>
      </c>
      <c r="G145" s="48">
        <v>1.7</v>
      </c>
      <c r="H145" s="68">
        <v>0.5</v>
      </c>
    </row>
    <row r="146" spans="1:22" x14ac:dyDescent="0.25">
      <c r="A146" s="2">
        <v>42915</v>
      </c>
      <c r="B146" s="31">
        <v>0.03</v>
      </c>
      <c r="C146" s="40">
        <v>0.03</v>
      </c>
      <c r="D146" s="45">
        <v>0.1</v>
      </c>
      <c r="E146" s="20">
        <v>0.02</v>
      </c>
      <c r="F146" s="31">
        <v>0.02</v>
      </c>
      <c r="G146" s="48">
        <v>2.9</v>
      </c>
      <c r="H146" s="68">
        <v>9.6999999999999993</v>
      </c>
    </row>
    <row r="147" spans="1:22" x14ac:dyDescent="0.25">
      <c r="A147" s="2">
        <v>42936</v>
      </c>
      <c r="B147" s="31">
        <v>0.02</v>
      </c>
      <c r="C147" s="40">
        <v>0.03</v>
      </c>
      <c r="D147" s="31">
        <v>0.08</v>
      </c>
      <c r="E147" s="20">
        <v>0.02</v>
      </c>
      <c r="F147" s="31">
        <v>0.01</v>
      </c>
      <c r="G147" s="37">
        <v>3.2</v>
      </c>
      <c r="H147" s="68">
        <v>7.2</v>
      </c>
    </row>
    <row r="148" spans="1:22" x14ac:dyDescent="0.25">
      <c r="A148" s="2">
        <v>42971</v>
      </c>
      <c r="B148" s="31">
        <v>0.04</v>
      </c>
      <c r="C148" s="40">
        <v>0.04</v>
      </c>
      <c r="D148" s="31">
        <v>0.11</v>
      </c>
      <c r="E148" s="20">
        <v>0.02</v>
      </c>
      <c r="F148" s="31">
        <v>0.01</v>
      </c>
      <c r="G148" s="37">
        <v>2.8</v>
      </c>
      <c r="H148" s="68">
        <v>5.7</v>
      </c>
    </row>
    <row r="149" spans="1:22" x14ac:dyDescent="0.25">
      <c r="A149" s="2">
        <v>42999</v>
      </c>
      <c r="B149" s="31">
        <v>0.08</v>
      </c>
      <c r="C149" s="40">
        <v>0.02</v>
      </c>
      <c r="D149" s="31">
        <v>0.06</v>
      </c>
      <c r="E149" s="20">
        <v>0.02</v>
      </c>
      <c r="F149" s="31">
        <v>0.01</v>
      </c>
      <c r="G149" s="37">
        <v>2.1</v>
      </c>
      <c r="H149" s="68">
        <v>6.9</v>
      </c>
    </row>
    <row r="150" spans="1:22" x14ac:dyDescent="0.25">
      <c r="A150" s="159">
        <v>43090</v>
      </c>
      <c r="B150" s="133">
        <v>0.01</v>
      </c>
      <c r="C150" s="142">
        <v>0.02</v>
      </c>
      <c r="D150" s="133">
        <v>0.04</v>
      </c>
      <c r="E150" s="133">
        <v>0.02</v>
      </c>
      <c r="F150" s="133">
        <v>0.01</v>
      </c>
      <c r="G150" s="137">
        <v>0.5</v>
      </c>
      <c r="H150" s="134">
        <v>7.6</v>
      </c>
    </row>
    <row r="151" spans="1:22" x14ac:dyDescent="0.25">
      <c r="A151" s="2">
        <v>43181</v>
      </c>
      <c r="B151" s="31">
        <v>0.19</v>
      </c>
      <c r="C151" s="40">
        <v>0.02</v>
      </c>
      <c r="D151" s="31">
        <v>0.04</v>
      </c>
      <c r="E151" s="20">
        <v>0.01</v>
      </c>
      <c r="F151" s="31">
        <v>0.01</v>
      </c>
      <c r="G151" s="37">
        <v>0.6</v>
      </c>
      <c r="H151" s="68">
        <v>7</v>
      </c>
    </row>
    <row r="156" spans="1:22" x14ac:dyDescent="0.25">
      <c r="A156" s="154" t="s">
        <v>75</v>
      </c>
    </row>
    <row r="157" spans="1:22" ht="15.75" thickBot="1" x14ac:dyDescent="0.3">
      <c r="A157" s="52"/>
      <c r="B157" s="17" t="s">
        <v>65</v>
      </c>
      <c r="C157" s="116"/>
      <c r="D157" s="116" t="s">
        <v>12</v>
      </c>
      <c r="E157" s="116"/>
      <c r="F157" s="117"/>
      <c r="G157" s="116" t="s">
        <v>15</v>
      </c>
      <c r="H157" s="116"/>
      <c r="I157" s="116"/>
      <c r="J157" s="116" t="s">
        <v>18</v>
      </c>
      <c r="K157" s="116"/>
      <c r="L157" s="116"/>
      <c r="M157" s="116" t="s">
        <v>21</v>
      </c>
      <c r="N157" s="116"/>
      <c r="O157" s="116"/>
      <c r="P157" s="116" t="s">
        <v>24</v>
      </c>
      <c r="Q157" s="116"/>
      <c r="R157" s="116"/>
      <c r="S157" s="116" t="s">
        <v>27</v>
      </c>
      <c r="T157" s="116"/>
      <c r="U157" s="118"/>
      <c r="V157" s="5" t="s">
        <v>66</v>
      </c>
    </row>
    <row r="158" spans="1:22" x14ac:dyDescent="0.25">
      <c r="A158" s="54">
        <v>42627</v>
      </c>
      <c r="B158" s="19">
        <v>99</v>
      </c>
      <c r="C158" s="116">
        <v>80</v>
      </c>
      <c r="D158" s="19"/>
      <c r="E158" s="119"/>
      <c r="F158" s="120"/>
      <c r="G158" s="121"/>
      <c r="H158" s="116"/>
      <c r="I158" s="116"/>
      <c r="J158" s="19">
        <v>110</v>
      </c>
      <c r="K158" s="116">
        <v>8.1</v>
      </c>
      <c r="L158" s="116"/>
      <c r="M158" s="38"/>
      <c r="N158" s="116"/>
      <c r="O158" s="116"/>
      <c r="P158" s="19">
        <v>43</v>
      </c>
      <c r="Q158" s="116">
        <v>4.0999999999999996</v>
      </c>
      <c r="R158" s="116"/>
      <c r="S158" s="38"/>
      <c r="T158" s="116"/>
      <c r="U158" s="118"/>
      <c r="V158" s="1">
        <f>B158-(B158*0.1)</f>
        <v>89.1</v>
      </c>
    </row>
    <row r="159" spans="1:22" x14ac:dyDescent="0.25">
      <c r="A159" s="54">
        <v>42655</v>
      </c>
      <c r="B159" s="19">
        <v>70</v>
      </c>
      <c r="C159" s="116">
        <v>45</v>
      </c>
      <c r="D159" s="19">
        <v>29</v>
      </c>
      <c r="E159" s="119">
        <v>14</v>
      </c>
      <c r="F159" s="122"/>
      <c r="G159" s="123">
        <v>38</v>
      </c>
      <c r="H159" s="116">
        <v>11.100000000000001</v>
      </c>
      <c r="I159" s="116"/>
      <c r="J159" s="19">
        <v>28</v>
      </c>
      <c r="K159" s="116">
        <v>3.29</v>
      </c>
      <c r="L159" s="116"/>
      <c r="M159" s="38">
        <v>54</v>
      </c>
      <c r="N159" s="116">
        <v>13</v>
      </c>
      <c r="O159" s="116"/>
      <c r="P159" s="19">
        <v>14</v>
      </c>
      <c r="Q159" s="116">
        <v>3</v>
      </c>
      <c r="R159" s="116"/>
      <c r="S159" s="124">
        <v>86</v>
      </c>
      <c r="T159" s="116">
        <v>31</v>
      </c>
      <c r="U159" s="118">
        <f>1-(T159/C159)</f>
        <v>0.31111111111111112</v>
      </c>
      <c r="V159" s="1">
        <f t="shared" ref="V159:V172" si="0">B159-(B159*0.1)</f>
        <v>63</v>
      </c>
    </row>
    <row r="160" spans="1:22" x14ac:dyDescent="0.25">
      <c r="A160" s="54">
        <v>42683</v>
      </c>
      <c r="B160" s="19">
        <v>83</v>
      </c>
      <c r="C160" s="116">
        <v>60</v>
      </c>
      <c r="D160" s="19">
        <v>73</v>
      </c>
      <c r="E160" s="119">
        <v>45.7</v>
      </c>
      <c r="F160" s="122"/>
      <c r="G160" s="123">
        <v>69</v>
      </c>
      <c r="H160" s="116">
        <v>24.3</v>
      </c>
      <c r="I160" s="116"/>
      <c r="J160" s="19">
        <v>30</v>
      </c>
      <c r="K160" s="116">
        <v>10.4</v>
      </c>
      <c r="L160" s="116"/>
      <c r="M160" s="38">
        <v>53</v>
      </c>
      <c r="N160" s="116">
        <v>11.016999999999999</v>
      </c>
      <c r="O160" s="116"/>
      <c r="P160" s="19">
        <v>30</v>
      </c>
      <c r="Q160" s="116">
        <v>5.0600000000000005</v>
      </c>
      <c r="R160" s="116"/>
      <c r="S160" s="38">
        <v>62</v>
      </c>
      <c r="T160" s="116">
        <v>27</v>
      </c>
      <c r="U160" s="118"/>
      <c r="V160" s="1">
        <f t="shared" si="0"/>
        <v>74.7</v>
      </c>
    </row>
    <row r="161" spans="1:22" x14ac:dyDescent="0.25">
      <c r="A161" s="54">
        <v>42712</v>
      </c>
      <c r="B161" s="19">
        <v>75</v>
      </c>
      <c r="C161" s="116">
        <v>65</v>
      </c>
      <c r="D161" s="19"/>
      <c r="E161" s="119"/>
      <c r="F161" s="122"/>
      <c r="G161" s="123"/>
      <c r="H161" s="116"/>
      <c r="I161" s="116"/>
      <c r="J161" s="19"/>
      <c r="K161" s="116"/>
      <c r="L161" s="116"/>
      <c r="M161" s="38"/>
      <c r="N161" s="116"/>
      <c r="O161" s="116"/>
      <c r="P161" s="19"/>
      <c r="Q161" s="116"/>
      <c r="R161" s="116"/>
      <c r="S161" s="38"/>
      <c r="T161" s="116"/>
      <c r="U161" s="118"/>
      <c r="V161" s="1">
        <f t="shared" si="0"/>
        <v>67.5</v>
      </c>
    </row>
    <row r="162" spans="1:22" x14ac:dyDescent="0.25">
      <c r="A162" s="54">
        <v>42753</v>
      </c>
      <c r="B162" s="19">
        <v>79</v>
      </c>
      <c r="C162" s="116">
        <v>61</v>
      </c>
      <c r="D162" s="125">
        <v>71</v>
      </c>
      <c r="E162" s="119">
        <v>12.7</v>
      </c>
      <c r="F162" s="122">
        <f>1-(E162/C162)</f>
        <v>0.79180327868852463</v>
      </c>
      <c r="G162" s="123">
        <v>62</v>
      </c>
      <c r="H162" s="116">
        <v>20.6</v>
      </c>
      <c r="I162" s="116"/>
      <c r="J162" s="19">
        <v>59</v>
      </c>
      <c r="K162" s="116">
        <v>9.6</v>
      </c>
      <c r="L162" s="116"/>
      <c r="M162" s="38">
        <v>61</v>
      </c>
      <c r="N162" s="116">
        <v>4.9000000000000004</v>
      </c>
      <c r="O162" s="116"/>
      <c r="P162" s="19">
        <v>45</v>
      </c>
      <c r="Q162" s="116">
        <v>2.19</v>
      </c>
      <c r="R162" s="116"/>
      <c r="S162" s="38">
        <v>66</v>
      </c>
      <c r="T162" s="116">
        <v>20</v>
      </c>
      <c r="U162" s="118"/>
      <c r="V162" s="1">
        <f t="shared" si="0"/>
        <v>71.099999999999994</v>
      </c>
    </row>
    <row r="163" spans="1:22" x14ac:dyDescent="0.25">
      <c r="A163" s="54">
        <v>42789</v>
      </c>
      <c r="B163" s="19">
        <v>79</v>
      </c>
      <c r="C163" s="116">
        <v>40</v>
      </c>
      <c r="D163" s="19">
        <v>68</v>
      </c>
      <c r="E163" s="119">
        <v>19.850000000000001</v>
      </c>
      <c r="F163" s="122"/>
      <c r="G163" s="123">
        <v>65</v>
      </c>
      <c r="H163" s="116">
        <v>23.2</v>
      </c>
      <c r="I163" s="116"/>
      <c r="J163" s="19">
        <v>54</v>
      </c>
      <c r="K163" s="116">
        <v>13.5</v>
      </c>
      <c r="L163" s="116"/>
      <c r="M163" s="38">
        <v>67</v>
      </c>
      <c r="N163" s="116">
        <v>4.5</v>
      </c>
      <c r="O163" s="116"/>
      <c r="P163" s="19">
        <v>49</v>
      </c>
      <c r="Q163" s="116">
        <v>2.6</v>
      </c>
      <c r="R163" s="116"/>
      <c r="S163" s="38">
        <v>64</v>
      </c>
      <c r="T163" s="116">
        <v>10.93</v>
      </c>
      <c r="U163" s="118"/>
      <c r="V163" s="1">
        <f t="shared" si="0"/>
        <v>71.099999999999994</v>
      </c>
    </row>
    <row r="164" spans="1:22" x14ac:dyDescent="0.25">
      <c r="A164" s="54">
        <v>42817</v>
      </c>
      <c r="B164" s="19">
        <v>79</v>
      </c>
      <c r="C164" s="116">
        <v>79</v>
      </c>
      <c r="D164" s="125">
        <v>76</v>
      </c>
      <c r="E164" s="119">
        <v>18.899999999999999</v>
      </c>
      <c r="F164" s="122">
        <f t="shared" ref="F164:F167" si="1">1-(E164/C164)</f>
        <v>0.76075949367088613</v>
      </c>
      <c r="G164" s="123">
        <v>72</v>
      </c>
      <c r="H164" s="116">
        <v>27.6</v>
      </c>
      <c r="I164" s="116"/>
      <c r="J164" s="19">
        <v>58</v>
      </c>
      <c r="K164" s="116">
        <v>15</v>
      </c>
      <c r="L164" s="116"/>
      <c r="M164" s="124">
        <v>81</v>
      </c>
      <c r="N164" s="116">
        <v>6.4</v>
      </c>
      <c r="O164" s="116">
        <f>1-(N164/C164)</f>
        <v>0.91898734177215191</v>
      </c>
      <c r="P164" s="19">
        <v>53</v>
      </c>
      <c r="Q164" s="116">
        <v>4.3</v>
      </c>
      <c r="R164" s="116"/>
      <c r="S164" s="124">
        <v>78</v>
      </c>
      <c r="T164" s="116">
        <v>8.9</v>
      </c>
      <c r="U164" s="118">
        <f t="shared" ref="U164:U169" si="2">1-(T164/C164)</f>
        <v>0.88734177215189869</v>
      </c>
      <c r="V164" s="1">
        <f t="shared" si="0"/>
        <v>71.099999999999994</v>
      </c>
    </row>
    <row r="165" spans="1:22" x14ac:dyDescent="0.25">
      <c r="A165" s="54">
        <v>42844</v>
      </c>
      <c r="B165" s="19">
        <v>59</v>
      </c>
      <c r="C165" s="116">
        <v>53</v>
      </c>
      <c r="D165" s="125">
        <v>60</v>
      </c>
      <c r="E165" s="119">
        <v>22.1</v>
      </c>
      <c r="F165" s="122">
        <f t="shared" si="1"/>
        <v>0.58301886792452828</v>
      </c>
      <c r="G165" s="126">
        <v>55</v>
      </c>
      <c r="H165" s="116">
        <v>28.3</v>
      </c>
      <c r="I165" s="116">
        <f>1-(H165/C165)</f>
        <v>0.46603773584905661</v>
      </c>
      <c r="J165" s="125">
        <v>55</v>
      </c>
      <c r="K165" s="116">
        <v>22.3</v>
      </c>
      <c r="L165" s="116">
        <f>1-(K165/C165)</f>
        <v>0.57924528301886791</v>
      </c>
      <c r="M165" s="124">
        <v>61</v>
      </c>
      <c r="N165" s="116">
        <v>15.7</v>
      </c>
      <c r="O165" s="116">
        <f t="shared" ref="O165:O168" si="3">1-(N165/C165)</f>
        <v>0.70377358490566033</v>
      </c>
      <c r="P165" s="19">
        <v>45</v>
      </c>
      <c r="Q165" s="116">
        <v>3.2</v>
      </c>
      <c r="R165" s="116"/>
      <c r="S165" s="124">
        <v>76</v>
      </c>
      <c r="T165" s="116">
        <v>5.0549999999999997</v>
      </c>
      <c r="U165" s="118">
        <f t="shared" si="2"/>
        <v>0.90462264150943394</v>
      </c>
      <c r="V165" s="1">
        <f t="shared" si="0"/>
        <v>53.1</v>
      </c>
    </row>
    <row r="166" spans="1:22" x14ac:dyDescent="0.25">
      <c r="A166" s="54">
        <v>42880</v>
      </c>
      <c r="B166" s="19">
        <v>62</v>
      </c>
      <c r="C166" s="116">
        <v>81</v>
      </c>
      <c r="D166" s="125">
        <v>58</v>
      </c>
      <c r="E166" s="119">
        <v>38.299999999999997</v>
      </c>
      <c r="F166" s="122">
        <f t="shared" si="1"/>
        <v>0.52716049382716057</v>
      </c>
      <c r="G166" s="123">
        <v>55</v>
      </c>
      <c r="H166" s="116">
        <v>31</v>
      </c>
      <c r="I166" s="116"/>
      <c r="J166" s="19">
        <v>51</v>
      </c>
      <c r="K166" s="116">
        <v>45</v>
      </c>
      <c r="L166" s="116"/>
      <c r="M166" s="124">
        <v>58</v>
      </c>
      <c r="N166" s="116">
        <v>36.700000000000003</v>
      </c>
      <c r="O166" s="116">
        <f t="shared" si="3"/>
        <v>0.54691358024691361</v>
      </c>
      <c r="P166" s="19">
        <v>51</v>
      </c>
      <c r="Q166" s="116">
        <v>6.1</v>
      </c>
      <c r="R166" s="116"/>
      <c r="S166" s="124">
        <v>58</v>
      </c>
      <c r="T166" s="116">
        <v>6</v>
      </c>
      <c r="U166" s="118">
        <f t="shared" si="2"/>
        <v>0.92592592592592593</v>
      </c>
      <c r="V166" s="1">
        <f t="shared" si="0"/>
        <v>55.8</v>
      </c>
    </row>
    <row r="167" spans="1:22" x14ac:dyDescent="0.25">
      <c r="A167" s="54">
        <v>42915</v>
      </c>
      <c r="B167" s="19">
        <v>63</v>
      </c>
      <c r="C167" s="116">
        <v>66</v>
      </c>
      <c r="D167" s="125">
        <v>61</v>
      </c>
      <c r="E167" s="119">
        <v>23.6</v>
      </c>
      <c r="F167" s="122">
        <f t="shared" si="1"/>
        <v>0.64242424242424234</v>
      </c>
      <c r="G167" s="126">
        <v>57</v>
      </c>
      <c r="H167" s="116">
        <v>34.6</v>
      </c>
      <c r="I167" s="116">
        <f t="shared" ref="I167:I168" si="4">1-(H167/C167)</f>
        <v>0.47575757575757571</v>
      </c>
      <c r="J167" s="19">
        <v>50</v>
      </c>
      <c r="K167" s="116">
        <v>15.9</v>
      </c>
      <c r="L167" s="116"/>
      <c r="M167" s="124">
        <v>59</v>
      </c>
      <c r="N167" s="116">
        <v>11.6</v>
      </c>
      <c r="O167" s="116">
        <f t="shared" si="3"/>
        <v>0.82424242424242422</v>
      </c>
      <c r="P167" s="19">
        <v>38</v>
      </c>
      <c r="Q167" s="116">
        <v>5.6</v>
      </c>
      <c r="R167" s="116"/>
      <c r="S167" s="124">
        <v>57</v>
      </c>
      <c r="T167" s="116">
        <v>2.74</v>
      </c>
      <c r="U167" s="118">
        <f t="shared" si="2"/>
        <v>0.9584848484848485</v>
      </c>
      <c r="V167" s="1">
        <f t="shared" si="0"/>
        <v>56.7</v>
      </c>
    </row>
    <row r="168" spans="1:22" x14ac:dyDescent="0.25">
      <c r="A168" s="54">
        <v>42936</v>
      </c>
      <c r="B168" s="19">
        <v>57</v>
      </c>
      <c r="C168" s="116">
        <v>61</v>
      </c>
      <c r="D168" s="19">
        <v>45</v>
      </c>
      <c r="E168" s="119">
        <v>21.5</v>
      </c>
      <c r="F168" s="122"/>
      <c r="G168" s="126">
        <v>61</v>
      </c>
      <c r="H168" s="116">
        <v>32.1</v>
      </c>
      <c r="I168" s="116">
        <f t="shared" si="4"/>
        <v>0.47377049180327868</v>
      </c>
      <c r="J168" s="125">
        <v>52</v>
      </c>
      <c r="K168" s="116">
        <v>18.2</v>
      </c>
      <c r="L168" s="116">
        <f>1-(K168/C168)</f>
        <v>0.70163934426229502</v>
      </c>
      <c r="M168" s="124">
        <v>51</v>
      </c>
      <c r="N168" s="116">
        <v>13.9</v>
      </c>
      <c r="O168" s="116">
        <f t="shared" si="3"/>
        <v>0.77213114754098355</v>
      </c>
      <c r="P168" s="19">
        <v>16</v>
      </c>
      <c r="Q168" s="116">
        <v>5.0999999999999996</v>
      </c>
      <c r="R168" s="116"/>
      <c r="S168" s="124">
        <v>61</v>
      </c>
      <c r="T168" s="116">
        <v>2.96</v>
      </c>
      <c r="U168" s="118">
        <f t="shared" si="2"/>
        <v>0.9514754098360656</v>
      </c>
      <c r="V168" s="1">
        <f t="shared" si="0"/>
        <v>51.3</v>
      </c>
    </row>
    <row r="169" spans="1:22" x14ac:dyDescent="0.25">
      <c r="A169" s="54">
        <v>42971</v>
      </c>
      <c r="B169" s="19">
        <v>51</v>
      </c>
      <c r="C169" s="116">
        <v>46</v>
      </c>
      <c r="D169" s="19">
        <v>35</v>
      </c>
      <c r="E169" s="119">
        <v>19.7</v>
      </c>
      <c r="F169" s="122"/>
      <c r="G169" s="123">
        <v>27</v>
      </c>
      <c r="H169" s="116">
        <v>29.8</v>
      </c>
      <c r="I169" s="116"/>
      <c r="J169" s="19">
        <v>28</v>
      </c>
      <c r="K169" s="116">
        <v>16.100000000000001</v>
      </c>
      <c r="L169" s="116"/>
      <c r="M169" s="38">
        <v>31</v>
      </c>
      <c r="N169" s="116">
        <v>14.9</v>
      </c>
      <c r="O169" s="116"/>
      <c r="P169" s="19">
        <v>21</v>
      </c>
      <c r="Q169" s="116">
        <v>4.5</v>
      </c>
      <c r="R169" s="116"/>
      <c r="S169" s="124">
        <v>51</v>
      </c>
      <c r="T169" s="116">
        <v>3.94</v>
      </c>
      <c r="U169" s="118">
        <f t="shared" si="2"/>
        <v>0.91434782608695653</v>
      </c>
      <c r="V169" s="1">
        <f t="shared" si="0"/>
        <v>45.9</v>
      </c>
    </row>
    <row r="170" spans="1:22" ht="15.75" thickBot="1" x14ac:dyDescent="0.3">
      <c r="A170" s="54">
        <v>42999</v>
      </c>
      <c r="B170" s="19">
        <v>70</v>
      </c>
      <c r="C170" s="116">
        <v>59</v>
      </c>
      <c r="D170" s="19">
        <v>54</v>
      </c>
      <c r="E170" s="119">
        <v>30.5</v>
      </c>
      <c r="F170" s="127"/>
      <c r="G170" s="123">
        <v>27</v>
      </c>
      <c r="H170" s="116">
        <v>19.3</v>
      </c>
      <c r="I170" s="116"/>
      <c r="J170" s="19">
        <v>35</v>
      </c>
      <c r="K170" s="116">
        <v>20.3</v>
      </c>
      <c r="L170" s="116"/>
      <c r="M170" s="38">
        <v>28</v>
      </c>
      <c r="N170" s="116">
        <v>15.299999999999999</v>
      </c>
      <c r="O170" s="116"/>
      <c r="P170" s="19">
        <v>11</v>
      </c>
      <c r="Q170" s="116">
        <v>2.1</v>
      </c>
      <c r="R170" s="116"/>
      <c r="S170" s="38">
        <v>44</v>
      </c>
      <c r="T170" s="116">
        <v>6.4300000000000006</v>
      </c>
      <c r="U170" s="118"/>
      <c r="V170" s="1">
        <f t="shared" si="0"/>
        <v>63</v>
      </c>
    </row>
    <row r="171" spans="1:22" ht="15.75" thickBot="1" x14ac:dyDescent="0.3">
      <c r="A171" s="54"/>
      <c r="B171" s="19"/>
      <c r="C171" s="116"/>
      <c r="D171" s="19"/>
      <c r="E171" s="119"/>
      <c r="F171" s="127"/>
      <c r="G171" s="163"/>
      <c r="H171" s="116"/>
      <c r="I171" s="116"/>
      <c r="J171" s="125"/>
      <c r="K171" s="116"/>
      <c r="L171" s="116"/>
      <c r="M171" s="124"/>
      <c r="N171" s="116"/>
      <c r="O171" s="116"/>
      <c r="P171" s="19"/>
      <c r="Q171" s="116"/>
      <c r="R171" s="116"/>
      <c r="S171" s="124"/>
      <c r="T171" s="116"/>
      <c r="U171" s="118"/>
      <c r="V171" s="1"/>
    </row>
    <row r="172" spans="1:22" ht="15.75" thickBot="1" x14ac:dyDescent="0.3">
      <c r="A172" s="54"/>
      <c r="B172" s="19"/>
      <c r="C172" s="116"/>
      <c r="D172" s="19"/>
      <c r="E172" s="119"/>
      <c r="F172" s="127"/>
      <c r="G172" s="163"/>
      <c r="H172" s="116"/>
      <c r="I172" s="116"/>
      <c r="J172" s="125"/>
      <c r="K172" s="116"/>
      <c r="L172" s="116"/>
      <c r="M172" s="124"/>
      <c r="N172" s="116"/>
      <c r="O172" s="116"/>
      <c r="P172" s="19"/>
      <c r="Q172" s="116"/>
      <c r="R172" s="116"/>
      <c r="S172" s="124"/>
      <c r="T172" s="116"/>
      <c r="U172" s="118"/>
      <c r="V172" s="1">
        <f t="shared" si="0"/>
        <v>0</v>
      </c>
    </row>
    <row r="173" spans="1:22" x14ac:dyDescent="0.25">
      <c r="A173" s="57"/>
      <c r="B173" s="5">
        <f>AVERAGE(B158:B172)</f>
        <v>71.230769230769226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57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57"/>
      <c r="B175" s="5"/>
      <c r="C175" s="1"/>
      <c r="D175" s="1"/>
      <c r="E175" s="1"/>
      <c r="F175" s="1">
        <f>AVERAGE(F162:F167)</f>
        <v>0.66103327530706846</v>
      </c>
      <c r="G175" s="1"/>
      <c r="H175" s="1"/>
      <c r="I175" s="1">
        <f>AVERAGE(I165:I172)</f>
        <v>0.47185526780330367</v>
      </c>
      <c r="J175" s="1"/>
      <c r="K175" s="1"/>
      <c r="L175" s="1">
        <f>AVERAGE(L165:L172)</f>
        <v>0.64044231364058146</v>
      </c>
      <c r="M175" s="1"/>
      <c r="N175" s="1"/>
      <c r="O175" s="1">
        <f>AVERAGE(O164:O172)</f>
        <v>0.75320961574162681</v>
      </c>
      <c r="P175" s="1"/>
      <c r="Q175" s="1"/>
      <c r="R175" s="1"/>
      <c r="S175" s="1"/>
      <c r="T175" s="1"/>
      <c r="U175" s="1">
        <f>AVERAGE(U159:U172)</f>
        <v>0.83618707644374868</v>
      </c>
      <c r="V175" s="1"/>
    </row>
    <row r="176" spans="1:22" x14ac:dyDescent="0.25">
      <c r="A176" s="57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57"/>
      <c r="B177" s="5"/>
      <c r="C177" s="1" t="s">
        <v>67</v>
      </c>
      <c r="D177" s="1" t="s">
        <v>68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57"/>
      <c r="B178" s="5" t="s">
        <v>38</v>
      </c>
      <c r="C178" s="1">
        <v>66.099999999999994</v>
      </c>
      <c r="D178" s="1">
        <v>5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57"/>
      <c r="B179" s="5" t="s">
        <v>39</v>
      </c>
      <c r="C179" s="1">
        <v>47.4</v>
      </c>
      <c r="D179" s="1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57"/>
      <c r="B180" s="5" t="s">
        <v>40</v>
      </c>
      <c r="C180" s="1">
        <v>64</v>
      </c>
      <c r="D180" s="1">
        <v>2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57"/>
      <c r="B181" s="5" t="s">
        <v>41</v>
      </c>
      <c r="C181" s="1">
        <v>75.3</v>
      </c>
      <c r="D181" s="1">
        <v>5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57"/>
      <c r="B182" s="5" t="s">
        <v>43</v>
      </c>
      <c r="C182" s="1">
        <v>84.3</v>
      </c>
      <c r="D182" s="1">
        <v>6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57"/>
      <c r="B183" s="155" t="s">
        <v>69</v>
      </c>
      <c r="C183" s="156">
        <f>AVERAGE(C178:C182)</f>
        <v>67.42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5" spans="1:22" x14ac:dyDescent="0.25">
      <c r="A185" s="128" t="s">
        <v>72</v>
      </c>
      <c r="B185" s="151"/>
      <c r="C185" s="152"/>
      <c r="D185" s="153"/>
      <c r="E185" s="152"/>
      <c r="F185" s="152"/>
      <c r="G185" s="152"/>
      <c r="H185" s="152"/>
      <c r="I185" s="152"/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workbookViewId="0">
      <selection activeCell="I56" sqref="I56"/>
    </sheetView>
  </sheetViews>
  <sheetFormatPr defaultRowHeight="15" x14ac:dyDescent="0.25"/>
  <cols>
    <col min="1" max="1" width="14.85546875" customWidth="1"/>
    <col min="2" max="2" width="17" customWidth="1"/>
    <col min="3" max="3" width="19.140625" customWidth="1"/>
    <col min="4" max="4" width="23.42578125" customWidth="1"/>
  </cols>
  <sheetData>
    <row r="1" spans="1:4" ht="29.25" thickBot="1" x14ac:dyDescent="0.3">
      <c r="A1" s="58" t="s">
        <v>0</v>
      </c>
      <c r="B1" s="59" t="s">
        <v>30</v>
      </c>
      <c r="C1" s="59" t="s">
        <v>46</v>
      </c>
      <c r="D1" s="59" t="s">
        <v>59</v>
      </c>
    </row>
    <row r="2" spans="1:4" ht="15.75" thickBot="1" x14ac:dyDescent="0.3">
      <c r="A2" s="60" t="s">
        <v>10</v>
      </c>
      <c r="B2" s="61">
        <v>42626</v>
      </c>
      <c r="C2" s="62">
        <v>29.05</v>
      </c>
      <c r="D2" s="62" t="s">
        <v>47</v>
      </c>
    </row>
    <row r="3" spans="1:4" ht="15.75" thickBot="1" x14ac:dyDescent="0.3">
      <c r="A3" s="60" t="s">
        <v>48</v>
      </c>
      <c r="B3" s="61">
        <v>42626</v>
      </c>
      <c r="C3" s="62">
        <v>5.47</v>
      </c>
      <c r="D3" s="62">
        <v>0.53</v>
      </c>
    </row>
    <row r="4" spans="1:4" ht="15.75" thickBot="1" x14ac:dyDescent="0.3">
      <c r="A4" s="60" t="s">
        <v>49</v>
      </c>
      <c r="B4" s="61">
        <v>42626</v>
      </c>
      <c r="C4" s="62">
        <v>5.27</v>
      </c>
      <c r="D4" s="62">
        <v>0.53</v>
      </c>
    </row>
    <row r="5" spans="1:4" ht="15.75" thickBot="1" x14ac:dyDescent="0.3">
      <c r="A5" s="60" t="s">
        <v>50</v>
      </c>
      <c r="B5" s="61">
        <v>42626</v>
      </c>
      <c r="C5" s="62">
        <v>5.22</v>
      </c>
      <c r="D5" s="62">
        <v>0.62</v>
      </c>
    </row>
    <row r="6" spans="1:4" ht="15.75" thickBot="1" x14ac:dyDescent="0.3">
      <c r="A6" s="103" t="s">
        <v>10</v>
      </c>
      <c r="B6" s="104">
        <v>42655</v>
      </c>
      <c r="C6" s="111">
        <v>27.9</v>
      </c>
      <c r="D6" s="105" t="s">
        <v>47</v>
      </c>
    </row>
    <row r="7" spans="1:4" ht="15.75" thickBot="1" x14ac:dyDescent="0.3">
      <c r="A7" s="103" t="s">
        <v>48</v>
      </c>
      <c r="B7" s="104">
        <v>42655</v>
      </c>
      <c r="C7" s="111">
        <v>5.4</v>
      </c>
      <c r="D7" s="111">
        <v>0.6</v>
      </c>
    </row>
    <row r="8" spans="1:4" ht="15.75" thickBot="1" x14ac:dyDescent="0.3">
      <c r="A8" s="103" t="s">
        <v>49</v>
      </c>
      <c r="B8" s="104">
        <v>42655</v>
      </c>
      <c r="C8" s="111">
        <v>5.3</v>
      </c>
      <c r="D8" s="111">
        <v>0.5</v>
      </c>
    </row>
    <row r="9" spans="1:4" ht="15.75" thickBot="1" x14ac:dyDescent="0.3">
      <c r="A9" s="103" t="s">
        <v>50</v>
      </c>
      <c r="B9" s="104">
        <v>42655</v>
      </c>
      <c r="C9" s="105">
        <v>5.35</v>
      </c>
      <c r="D9" s="105">
        <v>0.35</v>
      </c>
    </row>
    <row r="10" spans="1:4" ht="15.75" thickBot="1" x14ac:dyDescent="0.3">
      <c r="A10" s="60" t="s">
        <v>10</v>
      </c>
      <c r="B10" s="61">
        <v>42683</v>
      </c>
      <c r="C10" s="62">
        <v>26.75</v>
      </c>
      <c r="D10" s="62" t="s">
        <v>47</v>
      </c>
    </row>
    <row r="11" spans="1:4" ht="15.75" thickBot="1" x14ac:dyDescent="0.3">
      <c r="A11" s="60" t="s">
        <v>48</v>
      </c>
      <c r="B11" s="61">
        <v>42683</v>
      </c>
      <c r="C11" s="62">
        <v>5.55</v>
      </c>
      <c r="D11" s="62">
        <v>0.45</v>
      </c>
    </row>
    <row r="12" spans="1:4" ht="15.75" thickBot="1" x14ac:dyDescent="0.3">
      <c r="A12" s="60" t="s">
        <v>49</v>
      </c>
      <c r="B12" s="61">
        <v>42683</v>
      </c>
      <c r="C12" s="106">
        <v>5.4</v>
      </c>
      <c r="D12" s="106">
        <v>0.4</v>
      </c>
    </row>
    <row r="13" spans="1:4" ht="15.75" thickBot="1" x14ac:dyDescent="0.3">
      <c r="A13" s="60" t="s">
        <v>50</v>
      </c>
      <c r="B13" s="61">
        <v>42683</v>
      </c>
      <c r="C13" s="62">
        <v>5.35</v>
      </c>
      <c r="D13" s="62">
        <v>0.35</v>
      </c>
    </row>
    <row r="14" spans="1:4" ht="15.75" thickBot="1" x14ac:dyDescent="0.3">
      <c r="A14" s="103" t="s">
        <v>10</v>
      </c>
      <c r="B14" s="104">
        <v>42712</v>
      </c>
      <c r="C14" s="111">
        <v>27.9</v>
      </c>
      <c r="D14" s="105" t="s">
        <v>47</v>
      </c>
    </row>
    <row r="15" spans="1:4" ht="15.75" thickBot="1" x14ac:dyDescent="0.3">
      <c r="A15" s="103" t="s">
        <v>48</v>
      </c>
      <c r="B15" s="104">
        <v>42712</v>
      </c>
      <c r="C15" s="105">
        <v>5.55</v>
      </c>
      <c r="D15" s="105">
        <v>0.45</v>
      </c>
    </row>
    <row r="16" spans="1:4" ht="15.75" thickBot="1" x14ac:dyDescent="0.3">
      <c r="A16" s="103" t="s">
        <v>49</v>
      </c>
      <c r="B16" s="104">
        <v>42712</v>
      </c>
      <c r="C16" s="105">
        <v>5.45</v>
      </c>
      <c r="D16" s="105">
        <v>0.35</v>
      </c>
    </row>
    <row r="17" spans="1:4" ht="15.75" thickBot="1" x14ac:dyDescent="0.3">
      <c r="A17" s="103" t="s">
        <v>50</v>
      </c>
      <c r="B17" s="104">
        <v>42712</v>
      </c>
      <c r="C17" s="105">
        <v>5.45</v>
      </c>
      <c r="D17" s="105">
        <v>0.25</v>
      </c>
    </row>
    <row r="18" spans="1:4" ht="15.75" thickBot="1" x14ac:dyDescent="0.3">
      <c r="A18" s="60" t="s">
        <v>10</v>
      </c>
      <c r="B18" s="61">
        <v>42752</v>
      </c>
      <c r="C18" s="62">
        <v>28.92</v>
      </c>
      <c r="D18" s="62" t="s">
        <v>47</v>
      </c>
    </row>
    <row r="19" spans="1:4" ht="15.75" thickBot="1" x14ac:dyDescent="0.3">
      <c r="A19" s="60" t="s">
        <v>48</v>
      </c>
      <c r="B19" s="61">
        <v>42752</v>
      </c>
      <c r="C19" s="62">
        <v>5.31</v>
      </c>
      <c r="D19" s="62">
        <v>0.69</v>
      </c>
    </row>
    <row r="20" spans="1:4" ht="15.75" thickBot="1" x14ac:dyDescent="0.3">
      <c r="A20" s="60" t="s">
        <v>49</v>
      </c>
      <c r="B20" s="61">
        <v>42752</v>
      </c>
      <c r="C20" s="62">
        <v>5.22</v>
      </c>
      <c r="D20" s="62">
        <v>0.57999999999999996</v>
      </c>
    </row>
    <row r="21" spans="1:4" ht="15.75" thickBot="1" x14ac:dyDescent="0.3">
      <c r="A21" s="60" t="s">
        <v>50</v>
      </c>
      <c r="B21" s="61">
        <v>42752</v>
      </c>
      <c r="C21" s="62">
        <v>5.26</v>
      </c>
      <c r="D21" s="62">
        <v>0.44</v>
      </c>
    </row>
    <row r="22" spans="1:4" ht="15.75" thickBot="1" x14ac:dyDescent="0.3">
      <c r="A22" s="103" t="s">
        <v>10</v>
      </c>
      <c r="B22" s="104">
        <v>42789</v>
      </c>
      <c r="C22" s="111">
        <v>29.5</v>
      </c>
      <c r="D22" s="105" t="s">
        <v>47</v>
      </c>
    </row>
    <row r="23" spans="1:4" ht="15.75" thickBot="1" x14ac:dyDescent="0.3">
      <c r="A23" s="103" t="s">
        <v>48</v>
      </c>
      <c r="B23" s="104">
        <v>42789</v>
      </c>
      <c r="C23" s="105" t="s">
        <v>47</v>
      </c>
      <c r="D23" s="105" t="s">
        <v>47</v>
      </c>
    </row>
    <row r="24" spans="1:4" ht="15.75" thickBot="1" x14ac:dyDescent="0.3">
      <c r="A24" s="103" t="s">
        <v>49</v>
      </c>
      <c r="B24" s="104">
        <v>42789</v>
      </c>
      <c r="C24" s="105" t="s">
        <v>47</v>
      </c>
      <c r="D24" s="105" t="s">
        <v>47</v>
      </c>
    </row>
    <row r="25" spans="1:4" ht="15.75" thickBot="1" x14ac:dyDescent="0.3">
      <c r="A25" s="103" t="s">
        <v>50</v>
      </c>
      <c r="B25" s="104">
        <v>42789</v>
      </c>
      <c r="C25" s="105" t="s">
        <v>47</v>
      </c>
      <c r="D25" s="105" t="s">
        <v>47</v>
      </c>
    </row>
    <row r="26" spans="1:4" ht="15.75" thickBot="1" x14ac:dyDescent="0.3">
      <c r="A26" s="60" t="s">
        <v>10</v>
      </c>
      <c r="B26" s="61">
        <v>42817</v>
      </c>
      <c r="C26" s="106">
        <v>29.7</v>
      </c>
      <c r="D26" s="62" t="s">
        <v>47</v>
      </c>
    </row>
    <row r="27" spans="1:4" ht="15.75" thickBot="1" x14ac:dyDescent="0.3">
      <c r="A27" s="60" t="s">
        <v>48</v>
      </c>
      <c r="B27" s="61">
        <v>42817</v>
      </c>
      <c r="C27" s="62" t="s">
        <v>47</v>
      </c>
      <c r="D27" s="62" t="s">
        <v>47</v>
      </c>
    </row>
    <row r="28" spans="1:4" ht="15.75" thickBot="1" x14ac:dyDescent="0.3">
      <c r="A28" s="60" t="s">
        <v>49</v>
      </c>
      <c r="B28" s="61">
        <v>42817</v>
      </c>
      <c r="C28" s="62" t="s">
        <v>47</v>
      </c>
      <c r="D28" s="62" t="s">
        <v>47</v>
      </c>
    </row>
    <row r="29" spans="1:4" ht="15.75" thickBot="1" x14ac:dyDescent="0.3">
      <c r="A29" s="60" t="s">
        <v>50</v>
      </c>
      <c r="B29" s="61">
        <v>42817</v>
      </c>
      <c r="C29" s="62" t="s">
        <v>47</v>
      </c>
      <c r="D29" s="62" t="s">
        <v>47</v>
      </c>
    </row>
    <row r="30" spans="1:4" ht="15.75" thickBot="1" x14ac:dyDescent="0.3">
      <c r="A30" s="107" t="s">
        <v>10</v>
      </c>
      <c r="B30" s="108">
        <v>42844</v>
      </c>
      <c r="C30" s="109">
        <v>30.25</v>
      </c>
      <c r="D30" s="109" t="s">
        <v>47</v>
      </c>
    </row>
    <row r="31" spans="1:4" ht="15.75" thickBot="1" x14ac:dyDescent="0.3">
      <c r="A31" s="107" t="s">
        <v>48</v>
      </c>
      <c r="B31" s="108">
        <v>42844</v>
      </c>
      <c r="C31" s="109" t="s">
        <v>47</v>
      </c>
      <c r="D31" s="109" t="s">
        <v>47</v>
      </c>
    </row>
    <row r="32" spans="1:4" ht="15.75" thickBot="1" x14ac:dyDescent="0.3">
      <c r="A32" s="107" t="s">
        <v>49</v>
      </c>
      <c r="B32" s="108">
        <v>42844</v>
      </c>
      <c r="C32" s="109">
        <v>5.13</v>
      </c>
      <c r="D32" s="109">
        <v>0.67</v>
      </c>
    </row>
    <row r="33" spans="1:4" ht="15.75" thickBot="1" x14ac:dyDescent="0.3">
      <c r="A33" s="107" t="s">
        <v>50</v>
      </c>
      <c r="B33" s="108">
        <v>42844</v>
      </c>
      <c r="C33" s="109" t="s">
        <v>47</v>
      </c>
      <c r="D33" s="109" t="s">
        <v>47</v>
      </c>
    </row>
    <row r="34" spans="1:4" ht="15.75" thickBot="1" x14ac:dyDescent="0.3">
      <c r="A34" s="60" t="s">
        <v>10</v>
      </c>
      <c r="B34" s="61">
        <v>42880</v>
      </c>
      <c r="C34" s="106">
        <v>30.1</v>
      </c>
      <c r="D34" s="62" t="s">
        <v>47</v>
      </c>
    </row>
    <row r="35" spans="1:4" ht="15.75" thickBot="1" x14ac:dyDescent="0.3">
      <c r="A35" s="60" t="s">
        <v>48</v>
      </c>
      <c r="B35" s="61">
        <v>42880</v>
      </c>
      <c r="C35" s="62" t="s">
        <v>47</v>
      </c>
      <c r="D35" s="62" t="s">
        <v>47</v>
      </c>
    </row>
    <row r="36" spans="1:4" ht="15.75" thickBot="1" x14ac:dyDescent="0.3">
      <c r="A36" s="60" t="s">
        <v>49</v>
      </c>
      <c r="B36" s="61">
        <v>42880</v>
      </c>
      <c r="C36" s="106">
        <v>5.3</v>
      </c>
      <c r="D36" s="106">
        <v>0.5</v>
      </c>
    </row>
    <row r="37" spans="1:4" ht="15.75" thickBot="1" x14ac:dyDescent="0.3">
      <c r="A37" s="60" t="s">
        <v>50</v>
      </c>
      <c r="B37" s="61">
        <v>42880</v>
      </c>
      <c r="C37" s="62" t="s">
        <v>47</v>
      </c>
      <c r="D37" s="62" t="s">
        <v>47</v>
      </c>
    </row>
    <row r="38" spans="1:4" ht="15.75" thickBot="1" x14ac:dyDescent="0.3">
      <c r="A38" s="107" t="s">
        <v>10</v>
      </c>
      <c r="B38" s="108">
        <v>42915</v>
      </c>
      <c r="C38" s="110">
        <v>29.5</v>
      </c>
      <c r="D38" s="109" t="s">
        <v>47</v>
      </c>
    </row>
    <row r="39" spans="1:4" ht="15.75" thickBot="1" x14ac:dyDescent="0.3">
      <c r="A39" s="107" t="s">
        <v>48</v>
      </c>
      <c r="B39" s="108">
        <v>42915</v>
      </c>
      <c r="C39" s="109" t="s">
        <v>47</v>
      </c>
      <c r="D39" s="109" t="s">
        <v>47</v>
      </c>
    </row>
    <row r="40" spans="1:4" ht="15.75" thickBot="1" x14ac:dyDescent="0.3">
      <c r="A40" s="107" t="s">
        <v>49</v>
      </c>
      <c r="B40" s="108">
        <v>42915</v>
      </c>
      <c r="C40" s="110">
        <v>5.3</v>
      </c>
      <c r="D40" s="110">
        <v>0.5</v>
      </c>
    </row>
    <row r="41" spans="1:4" ht="15.75" thickBot="1" x14ac:dyDescent="0.3">
      <c r="A41" s="107" t="s">
        <v>50</v>
      </c>
      <c r="B41" s="108">
        <v>42915</v>
      </c>
      <c r="C41" s="109" t="s">
        <v>47</v>
      </c>
      <c r="D41" s="109" t="s">
        <v>47</v>
      </c>
    </row>
    <row r="42" spans="1:4" ht="15.75" thickBot="1" x14ac:dyDescent="0.3">
      <c r="A42" s="60" t="s">
        <v>10</v>
      </c>
      <c r="B42" s="61">
        <v>42936</v>
      </c>
      <c r="C42" s="106">
        <v>29.5</v>
      </c>
      <c r="D42" s="62" t="s">
        <v>47</v>
      </c>
    </row>
    <row r="43" spans="1:4" ht="15.75" thickBot="1" x14ac:dyDescent="0.3">
      <c r="A43" s="60" t="s">
        <v>48</v>
      </c>
      <c r="B43" s="61">
        <v>42936</v>
      </c>
      <c r="C43" s="106">
        <v>5.6</v>
      </c>
      <c r="D43" s="106">
        <v>0.4</v>
      </c>
    </row>
    <row r="44" spans="1:4" ht="15.75" thickBot="1" x14ac:dyDescent="0.3">
      <c r="A44" s="60" t="s">
        <v>49</v>
      </c>
      <c r="B44" s="61">
        <v>42936</v>
      </c>
      <c r="C44" s="106">
        <v>5.0999999999999996</v>
      </c>
      <c r="D44" s="106">
        <v>0.7</v>
      </c>
    </row>
    <row r="45" spans="1:4" ht="15.75" thickBot="1" x14ac:dyDescent="0.3">
      <c r="A45" s="60" t="s">
        <v>50</v>
      </c>
      <c r="B45" s="61">
        <v>42936</v>
      </c>
      <c r="C45" s="106">
        <v>5.5</v>
      </c>
      <c r="D45" s="106">
        <v>0.2</v>
      </c>
    </row>
    <row r="46" spans="1:4" ht="15.75" thickBot="1" x14ac:dyDescent="0.3">
      <c r="A46" s="107" t="s">
        <v>10</v>
      </c>
      <c r="B46" s="108">
        <v>42971</v>
      </c>
      <c r="C46" s="110">
        <v>29.6</v>
      </c>
      <c r="D46" s="109" t="s">
        <v>47</v>
      </c>
    </row>
    <row r="47" spans="1:4" ht="15.75" thickBot="1" x14ac:dyDescent="0.3">
      <c r="A47" s="107" t="s">
        <v>48</v>
      </c>
      <c r="B47" s="108">
        <v>42971</v>
      </c>
      <c r="C47" s="110">
        <v>5.5</v>
      </c>
      <c r="D47" s="110">
        <v>0.5</v>
      </c>
    </row>
    <row r="48" spans="1:4" ht="15.75" thickBot="1" x14ac:dyDescent="0.3">
      <c r="A48" s="107" t="s">
        <v>49</v>
      </c>
      <c r="B48" s="108">
        <v>42971</v>
      </c>
      <c r="C48" s="110">
        <v>5.6</v>
      </c>
      <c r="D48" s="110">
        <v>0.2</v>
      </c>
    </row>
    <row r="49" spans="1:4" ht="15.75" thickBot="1" x14ac:dyDescent="0.3">
      <c r="A49" s="107" t="s">
        <v>50</v>
      </c>
      <c r="B49" s="108">
        <v>42971</v>
      </c>
      <c r="C49" s="110" t="s">
        <v>47</v>
      </c>
      <c r="D49" s="110" t="s">
        <v>47</v>
      </c>
    </row>
    <row r="50" spans="1:4" ht="15.75" thickBot="1" x14ac:dyDescent="0.3">
      <c r="A50" s="60" t="s">
        <v>10</v>
      </c>
      <c r="B50" s="61">
        <v>42999</v>
      </c>
      <c r="C50" s="106">
        <v>22.3</v>
      </c>
      <c r="D50" s="62" t="s">
        <v>47</v>
      </c>
    </row>
    <row r="51" spans="1:4" ht="15.75" thickBot="1" x14ac:dyDescent="0.3">
      <c r="A51" s="60" t="s">
        <v>48</v>
      </c>
      <c r="B51" s="61">
        <v>42999</v>
      </c>
      <c r="C51" s="106">
        <v>5.8</v>
      </c>
      <c r="D51" s="106">
        <v>0.2</v>
      </c>
    </row>
    <row r="52" spans="1:4" ht="15.75" thickBot="1" x14ac:dyDescent="0.3">
      <c r="A52" s="60" t="s">
        <v>49</v>
      </c>
      <c r="B52" s="61">
        <v>42999</v>
      </c>
      <c r="C52" s="106">
        <v>5.8</v>
      </c>
      <c r="D52" s="106">
        <v>0</v>
      </c>
    </row>
    <row r="53" spans="1:4" ht="15.75" thickBot="1" x14ac:dyDescent="0.3">
      <c r="A53" s="60" t="s">
        <v>50</v>
      </c>
      <c r="B53" s="61">
        <v>42999</v>
      </c>
      <c r="C53" s="106" t="s">
        <v>47</v>
      </c>
      <c r="D53" s="106" t="s">
        <v>47</v>
      </c>
    </row>
    <row r="54" spans="1:4" ht="15.75" thickBot="1" x14ac:dyDescent="0.3">
      <c r="A54" s="107" t="s">
        <v>10</v>
      </c>
      <c r="B54" s="108">
        <v>43090</v>
      </c>
      <c r="C54" s="110">
        <v>26</v>
      </c>
      <c r="D54" s="109" t="s">
        <v>47</v>
      </c>
    </row>
    <row r="55" spans="1:4" ht="15.75" thickBot="1" x14ac:dyDescent="0.3">
      <c r="A55" s="107" t="s">
        <v>48</v>
      </c>
      <c r="B55" s="108">
        <v>43090</v>
      </c>
      <c r="C55" s="110">
        <v>5.65</v>
      </c>
      <c r="D55" s="110">
        <v>0.35</v>
      </c>
    </row>
    <row r="56" spans="1:4" ht="15.75" thickBot="1" x14ac:dyDescent="0.3">
      <c r="A56" s="107" t="s">
        <v>49</v>
      </c>
      <c r="B56" s="108">
        <v>43090</v>
      </c>
      <c r="C56" s="110">
        <v>5.7</v>
      </c>
      <c r="D56" s="110">
        <v>0.1</v>
      </c>
    </row>
    <row r="57" spans="1:4" ht="15.75" thickBot="1" x14ac:dyDescent="0.3">
      <c r="A57" s="107" t="s">
        <v>50</v>
      </c>
      <c r="B57" s="108">
        <v>43090</v>
      </c>
      <c r="C57" s="110">
        <v>5.65</v>
      </c>
      <c r="D57" s="110">
        <v>0.05</v>
      </c>
    </row>
    <row r="58" spans="1:4" ht="15.75" thickBot="1" x14ac:dyDescent="0.3">
      <c r="A58" s="60" t="s">
        <v>10</v>
      </c>
      <c r="B58" s="61">
        <v>43181</v>
      </c>
      <c r="C58" s="106">
        <v>27.7</v>
      </c>
      <c r="D58" s="62" t="s">
        <v>47</v>
      </c>
    </row>
    <row r="59" spans="1:4" ht="15.75" thickBot="1" x14ac:dyDescent="0.3">
      <c r="A59" s="60" t="s">
        <v>48</v>
      </c>
      <c r="B59" s="61">
        <v>43181</v>
      </c>
      <c r="C59" s="106">
        <v>5.4</v>
      </c>
      <c r="D59" s="106">
        <v>0.6</v>
      </c>
    </row>
    <row r="60" spans="1:4" ht="15.75" thickBot="1" x14ac:dyDescent="0.3">
      <c r="A60" s="60" t="s">
        <v>49</v>
      </c>
      <c r="B60" s="61">
        <v>43181</v>
      </c>
      <c r="C60" s="106">
        <v>5.6</v>
      </c>
      <c r="D60" s="106">
        <v>0.2</v>
      </c>
    </row>
    <row r="61" spans="1:4" ht="15.75" thickBot="1" x14ac:dyDescent="0.3">
      <c r="A61" s="60" t="s">
        <v>50</v>
      </c>
      <c r="B61" s="61">
        <v>43181</v>
      </c>
      <c r="C61" s="106">
        <v>5.7</v>
      </c>
      <c r="D61" s="106">
        <v>0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>
      <selection activeCell="H15" sqref="H15"/>
    </sheetView>
  </sheetViews>
  <sheetFormatPr defaultRowHeight="15" x14ac:dyDescent="0.25"/>
  <cols>
    <col min="1" max="1" width="16.140625" customWidth="1"/>
    <col min="2" max="2" width="15.5703125" customWidth="1"/>
    <col min="3" max="3" width="18.85546875" customWidth="1"/>
    <col min="4" max="4" width="42.28515625" customWidth="1"/>
  </cols>
  <sheetData>
    <row r="1" spans="1:4" ht="33" customHeight="1" thickBot="1" x14ac:dyDescent="0.3">
      <c r="A1" s="66" t="s">
        <v>30</v>
      </c>
      <c r="B1" s="59" t="s">
        <v>51</v>
      </c>
      <c r="C1" s="59" t="s">
        <v>52</v>
      </c>
      <c r="D1" s="59" t="s">
        <v>53</v>
      </c>
    </row>
    <row r="2" spans="1:4" ht="15.75" thickBot="1" x14ac:dyDescent="0.3">
      <c r="A2" s="67">
        <v>42579</v>
      </c>
      <c r="B2" s="63">
        <v>300</v>
      </c>
      <c r="C2" s="64" t="s">
        <v>56</v>
      </c>
      <c r="D2" s="65" t="s">
        <v>58</v>
      </c>
    </row>
    <row r="3" spans="1:4" ht="15.75" thickBot="1" x14ac:dyDescent="0.3">
      <c r="A3" s="67">
        <v>42626</v>
      </c>
      <c r="B3" s="63">
        <v>1700</v>
      </c>
      <c r="C3" s="63">
        <v>30</v>
      </c>
      <c r="D3" s="65" t="s">
        <v>54</v>
      </c>
    </row>
    <row r="4" spans="1:4" ht="15.75" thickBot="1" x14ac:dyDescent="0.3">
      <c r="A4" s="67">
        <v>42655</v>
      </c>
      <c r="B4" s="63">
        <v>2400</v>
      </c>
      <c r="C4" s="63">
        <v>23</v>
      </c>
      <c r="D4" s="65" t="s">
        <v>54</v>
      </c>
    </row>
    <row r="5" spans="1:4" ht="15.75" thickBot="1" x14ac:dyDescent="0.3">
      <c r="A5" s="67">
        <v>42683</v>
      </c>
      <c r="B5" s="63">
        <v>32700</v>
      </c>
      <c r="C5" s="63">
        <v>1082</v>
      </c>
      <c r="D5" s="65" t="s">
        <v>55</v>
      </c>
    </row>
    <row r="6" spans="1:4" ht="15.75" thickBot="1" x14ac:dyDescent="0.3">
      <c r="A6" s="67">
        <v>42712</v>
      </c>
      <c r="B6" s="63">
        <v>42500</v>
      </c>
      <c r="C6" s="63">
        <v>327</v>
      </c>
      <c r="D6" s="65" t="s">
        <v>57</v>
      </c>
    </row>
    <row r="7" spans="1:4" ht="15.75" thickBot="1" x14ac:dyDescent="0.3">
      <c r="A7" s="67">
        <v>42752</v>
      </c>
      <c r="B7" s="63">
        <v>54100</v>
      </c>
      <c r="C7" s="63">
        <v>290</v>
      </c>
      <c r="D7" s="65" t="s">
        <v>57</v>
      </c>
    </row>
    <row r="8" spans="1:4" ht="15.75" thickBot="1" x14ac:dyDescent="0.3">
      <c r="A8" s="67">
        <v>42789</v>
      </c>
      <c r="B8" s="63">
        <v>64400</v>
      </c>
      <c r="C8" s="63">
        <v>271</v>
      </c>
      <c r="D8" s="65" t="s">
        <v>57</v>
      </c>
    </row>
    <row r="9" spans="1:4" ht="15.75" thickBot="1" x14ac:dyDescent="0.3">
      <c r="A9" s="67">
        <v>42817</v>
      </c>
      <c r="B9" s="63">
        <v>71400</v>
      </c>
      <c r="C9" s="63">
        <v>250</v>
      </c>
      <c r="D9" s="65" t="s">
        <v>57</v>
      </c>
    </row>
    <row r="10" spans="1:4" ht="15.75" thickBot="1" x14ac:dyDescent="0.3">
      <c r="A10" s="67">
        <v>42844</v>
      </c>
      <c r="B10" s="63">
        <v>81600</v>
      </c>
      <c r="C10" s="63">
        <v>378</v>
      </c>
      <c r="D10" s="65" t="s">
        <v>57</v>
      </c>
    </row>
    <row r="11" spans="1:4" ht="15.75" thickBot="1" x14ac:dyDescent="0.3">
      <c r="A11" s="67">
        <v>42880</v>
      </c>
      <c r="B11" s="63">
        <v>92900</v>
      </c>
      <c r="C11" s="63">
        <v>378</v>
      </c>
      <c r="D11" s="65" t="s">
        <v>57</v>
      </c>
    </row>
    <row r="12" spans="1:4" ht="15.75" thickBot="1" x14ac:dyDescent="0.3">
      <c r="A12" s="67">
        <v>42915</v>
      </c>
      <c r="B12" s="63">
        <v>103300</v>
      </c>
      <c r="C12" s="63">
        <v>297</v>
      </c>
      <c r="D12" s="65" t="s">
        <v>57</v>
      </c>
    </row>
    <row r="13" spans="1:4" ht="15.75" thickBot="1" x14ac:dyDescent="0.3">
      <c r="A13" s="67">
        <v>42936</v>
      </c>
      <c r="B13" s="63">
        <v>110500</v>
      </c>
      <c r="C13" s="63">
        <v>343</v>
      </c>
      <c r="D13" s="65" t="s">
        <v>57</v>
      </c>
    </row>
    <row r="14" spans="1:4" ht="15.75" thickBot="1" x14ac:dyDescent="0.3">
      <c r="A14" s="67">
        <v>42971</v>
      </c>
      <c r="B14" s="63">
        <v>120500</v>
      </c>
      <c r="C14" s="63">
        <v>286</v>
      </c>
      <c r="D14" s="65" t="s">
        <v>57</v>
      </c>
    </row>
    <row r="15" spans="1:4" ht="15.75" thickBot="1" x14ac:dyDescent="0.3">
      <c r="A15" s="67">
        <v>42999</v>
      </c>
      <c r="B15" s="63">
        <v>125900</v>
      </c>
      <c r="C15" s="63">
        <v>193</v>
      </c>
      <c r="D15" s="65" t="s">
        <v>64</v>
      </c>
    </row>
    <row r="16" spans="1:4" ht="15.75" thickBot="1" x14ac:dyDescent="0.3">
      <c r="A16" s="67">
        <v>43090</v>
      </c>
      <c r="B16" s="63">
        <v>148900</v>
      </c>
      <c r="C16" s="63">
        <v>253</v>
      </c>
      <c r="D16" s="65" t="s">
        <v>70</v>
      </c>
    </row>
    <row r="17" spans="1:4" ht="15.75" thickBot="1" x14ac:dyDescent="0.3">
      <c r="A17" s="67">
        <v>43181</v>
      </c>
      <c r="B17" s="63">
        <v>175800</v>
      </c>
      <c r="C17" s="63">
        <v>299</v>
      </c>
      <c r="D17" s="65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1"/>
  <sheetViews>
    <sheetView workbookViewId="0">
      <selection activeCell="Q96" sqref="Q96"/>
    </sheetView>
  </sheetViews>
  <sheetFormatPr defaultRowHeight="15" x14ac:dyDescent="0.25"/>
  <sheetData>
    <row r="1" spans="1:2" x14ac:dyDescent="0.25">
      <c r="A1" s="112" t="s">
        <v>74</v>
      </c>
    </row>
    <row r="2" spans="1:2" x14ac:dyDescent="0.25">
      <c r="A2" t="s">
        <v>62</v>
      </c>
    </row>
    <row r="3" spans="1:2" x14ac:dyDescent="0.25">
      <c r="A3" t="s">
        <v>63</v>
      </c>
    </row>
    <row r="4" spans="1:2" x14ac:dyDescent="0.25">
      <c r="A4" s="113">
        <v>42370</v>
      </c>
      <c r="B4" s="114">
        <v>7.45</v>
      </c>
    </row>
    <row r="5" spans="1:2" x14ac:dyDescent="0.25">
      <c r="A5" s="113">
        <v>42401</v>
      </c>
      <c r="B5">
        <v>1.65</v>
      </c>
    </row>
    <row r="6" spans="1:2" x14ac:dyDescent="0.25">
      <c r="A6" s="113">
        <v>42430</v>
      </c>
      <c r="B6">
        <v>2.4500000000000002</v>
      </c>
    </row>
    <row r="7" spans="1:2" x14ac:dyDescent="0.25">
      <c r="A7" s="113">
        <v>42461</v>
      </c>
      <c r="B7" s="114">
        <v>2</v>
      </c>
    </row>
    <row r="8" spans="1:2" x14ac:dyDescent="0.25">
      <c r="A8" s="113">
        <v>42491</v>
      </c>
      <c r="B8">
        <v>8.25</v>
      </c>
    </row>
    <row r="9" spans="1:2" x14ac:dyDescent="0.25">
      <c r="A9" s="113">
        <v>42522</v>
      </c>
      <c r="B9" s="114">
        <v>5.71</v>
      </c>
    </row>
    <row r="10" spans="1:2" x14ac:dyDescent="0.25">
      <c r="A10" s="113">
        <v>42552</v>
      </c>
      <c r="B10">
        <v>3.85</v>
      </c>
    </row>
    <row r="11" spans="1:2" x14ac:dyDescent="0.25">
      <c r="A11" s="113">
        <v>42583</v>
      </c>
      <c r="B11">
        <v>3.65</v>
      </c>
    </row>
    <row r="12" spans="1:2" x14ac:dyDescent="0.25">
      <c r="A12" s="113">
        <v>42614</v>
      </c>
      <c r="B12" s="114">
        <v>7.52</v>
      </c>
    </row>
    <row r="13" spans="1:2" x14ac:dyDescent="0.25">
      <c r="A13" s="113">
        <v>42644</v>
      </c>
      <c r="B13" s="114">
        <v>9.4</v>
      </c>
    </row>
    <row r="14" spans="1:2" x14ac:dyDescent="0.25">
      <c r="A14" s="113">
        <v>42675</v>
      </c>
      <c r="B14">
        <v>0.25</v>
      </c>
    </row>
    <row r="15" spans="1:2" x14ac:dyDescent="0.25">
      <c r="A15" s="113">
        <v>42705</v>
      </c>
      <c r="B15">
        <v>0.55000000000000004</v>
      </c>
    </row>
    <row r="16" spans="1:2" x14ac:dyDescent="0.25">
      <c r="A16" s="113">
        <v>42736</v>
      </c>
      <c r="B16">
        <v>3.71</v>
      </c>
    </row>
    <row r="17" spans="1:2" x14ac:dyDescent="0.25">
      <c r="A17" s="113">
        <v>42767</v>
      </c>
      <c r="B17" s="114">
        <v>2</v>
      </c>
    </row>
    <row r="18" spans="1:2" x14ac:dyDescent="0.25">
      <c r="A18" s="113">
        <v>42795</v>
      </c>
      <c r="B18" s="114">
        <v>0.55000000000000004</v>
      </c>
    </row>
    <row r="19" spans="1:2" x14ac:dyDescent="0.25">
      <c r="A19" s="113">
        <v>42826</v>
      </c>
      <c r="B19" s="114">
        <v>1.95</v>
      </c>
    </row>
    <row r="20" spans="1:2" x14ac:dyDescent="0.25">
      <c r="A20" s="113">
        <v>42856</v>
      </c>
      <c r="B20" s="114">
        <v>3.4</v>
      </c>
    </row>
    <row r="21" spans="1:2" x14ac:dyDescent="0.25">
      <c r="A21" s="113">
        <v>42887</v>
      </c>
      <c r="B21">
        <v>10.87</v>
      </c>
    </row>
    <row r="22" spans="1:2" x14ac:dyDescent="0.25">
      <c r="A22" s="113">
        <v>42917</v>
      </c>
      <c r="B22" s="114">
        <v>10.02</v>
      </c>
    </row>
    <row r="23" spans="1:2" x14ac:dyDescent="0.25">
      <c r="A23" s="113">
        <v>42948</v>
      </c>
      <c r="B23" s="114">
        <v>3.34</v>
      </c>
    </row>
    <row r="24" spans="1:2" x14ac:dyDescent="0.25">
      <c r="A24" s="113">
        <v>42995</v>
      </c>
      <c r="B24" s="114">
        <v>12.08</v>
      </c>
    </row>
    <row r="25" spans="1:2" x14ac:dyDescent="0.25">
      <c r="A25" s="113">
        <v>43025</v>
      </c>
      <c r="B25" s="114">
        <v>4.13</v>
      </c>
    </row>
    <row r="26" spans="1:2" x14ac:dyDescent="0.25">
      <c r="A26" s="113">
        <v>43056</v>
      </c>
      <c r="B26" s="114">
        <v>0.7</v>
      </c>
    </row>
    <row r="27" spans="1:2" x14ac:dyDescent="0.25">
      <c r="A27" s="113">
        <v>43086</v>
      </c>
      <c r="B27" s="114">
        <v>0.6</v>
      </c>
    </row>
    <row r="28" spans="1:2" x14ac:dyDescent="0.25">
      <c r="A28" s="113">
        <v>43118</v>
      </c>
      <c r="B28" s="114">
        <v>2.78</v>
      </c>
    </row>
    <row r="29" spans="1:2" x14ac:dyDescent="0.25">
      <c r="A29" s="113">
        <v>43149</v>
      </c>
      <c r="B29" s="114">
        <v>0.49</v>
      </c>
    </row>
    <row r="30" spans="1:2" x14ac:dyDescent="0.25">
      <c r="A30" s="113">
        <v>43177</v>
      </c>
      <c r="B30" s="114">
        <v>3.03</v>
      </c>
    </row>
    <row r="31" spans="1:2" x14ac:dyDescent="0.25">
      <c r="A31" s="113">
        <v>43208</v>
      </c>
      <c r="B31" s="114">
        <v>4.09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Graphs</vt:lpstr>
      <vt:lpstr>DTW</vt:lpstr>
      <vt:lpstr>Water Use</vt:lpstr>
      <vt:lpstr>Rainfall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cp:lastPrinted>2017-02-13T15:50:39Z</cp:lastPrinted>
  <dcterms:created xsi:type="dcterms:W3CDTF">2016-10-07T19:44:15Z</dcterms:created>
  <dcterms:modified xsi:type="dcterms:W3CDTF">2018-04-26T19:57:42Z</dcterms:modified>
</cp:coreProperties>
</file>