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Pond Calculations" sheetId="2" r:id="rId2"/>
    <sheet name="SLRIT Grant 2000-2001 Veg" sheetId="3" r:id="rId3"/>
    <sheet name="SLRIT Grant 2007-2008" sheetId="5" r:id="rId4"/>
    <sheet name="Header Canal" sheetId="6" r:id="rId5"/>
    <sheet name="Five Mile Creek" sheetId="7" r:id="rId6"/>
    <sheet name="Varn Structure" sheetId="8" r:id="rId7"/>
    <sheet name="Structure 81-1-2" sheetId="13" r:id="rId8"/>
    <sheet name="Structure 82-2-2" sheetId="14" r:id="rId9"/>
    <sheet name="Structure 83-2-2" sheetId="15" r:id="rId10"/>
    <sheet name="Structure 85-1-2" sheetId="16" r:id="rId11"/>
    <sheet name="Canals 23 and 28" sheetId="17" r:id="rId12"/>
  </sheets>
  <definedNames>
    <definedName name="_xlnm._FilterDatabase" localSheetId="5" hidden="1">'Five Mile Creek'!$A$1:$I$568</definedName>
    <definedName name="_xlnm._FilterDatabase" localSheetId="2" hidden="1">'SLRIT Grant 2000-2001 Veg'!$A$1:$K$43</definedName>
    <definedName name="_xlnm._FilterDatabase" localSheetId="7" hidden="1">'Structure 81-1-2'!$A$1:$I$185</definedName>
  </definedNames>
  <calcPr calcId="125725"/>
</workbook>
</file>

<file path=xl/calcChain.xml><?xml version="1.0" encoding="utf-8"?>
<calcChain xmlns="http://schemas.openxmlformats.org/spreadsheetml/2006/main">
  <c r="J27" i="1"/>
  <c r="G27"/>
  <c r="H18" l="1"/>
  <c r="E18"/>
  <c r="D18"/>
  <c r="K26" i="17"/>
  <c r="M25"/>
  <c r="L25"/>
  <c r="N25" s="1"/>
  <c r="L24"/>
  <c r="N24" s="1"/>
  <c r="M23"/>
  <c r="L23"/>
  <c r="N23" s="1"/>
  <c r="L22"/>
  <c r="N22" s="1"/>
  <c r="M21"/>
  <c r="L21"/>
  <c r="N21" s="1"/>
  <c r="L20"/>
  <c r="N20" s="1"/>
  <c r="M19"/>
  <c r="L19"/>
  <c r="N19" s="1"/>
  <c r="L18"/>
  <c r="N18" s="1"/>
  <c r="M17"/>
  <c r="L17"/>
  <c r="N17" s="1"/>
  <c r="L16"/>
  <c r="N16" s="1"/>
  <c r="M15"/>
  <c r="L15"/>
  <c r="N15" s="1"/>
  <c r="L14"/>
  <c r="N14" s="1"/>
  <c r="M13"/>
  <c r="L13"/>
  <c r="N13" s="1"/>
  <c r="L12"/>
  <c r="N12" s="1"/>
  <c r="M11"/>
  <c r="L11"/>
  <c r="N11" s="1"/>
  <c r="L10"/>
  <c r="N10" s="1"/>
  <c r="M9"/>
  <c r="L9"/>
  <c r="N9" s="1"/>
  <c r="L8"/>
  <c r="N8" s="1"/>
  <c r="M7"/>
  <c r="L7"/>
  <c r="N7" s="1"/>
  <c r="L6"/>
  <c r="N6" s="1"/>
  <c r="M5"/>
  <c r="L5"/>
  <c r="N5" s="1"/>
  <c r="L4"/>
  <c r="N4" s="1"/>
  <c r="M3"/>
  <c r="L3"/>
  <c r="N3" s="1"/>
  <c r="L2"/>
  <c r="N2" s="1"/>
  <c r="H14" i="1"/>
  <c r="E14"/>
  <c r="D14"/>
  <c r="K32" i="13"/>
  <c r="L32"/>
  <c r="M32"/>
  <c r="N32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L30"/>
  <c r="M30"/>
  <c r="N30"/>
  <c r="L31"/>
  <c r="M31" s="1"/>
  <c r="N31"/>
  <c r="M9"/>
  <c r="L9"/>
  <c r="N9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M2"/>
  <c r="L2"/>
  <c r="N2" s="1"/>
  <c r="H13" i="1"/>
  <c r="E13"/>
  <c r="D13"/>
  <c r="K165" i="8"/>
  <c r="L165"/>
  <c r="M165"/>
  <c r="N165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30"/>
  <c r="M13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L46"/>
  <c r="M46" s="1"/>
  <c r="N46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54"/>
  <c r="M54" s="1"/>
  <c r="N54"/>
  <c r="L55"/>
  <c r="M55"/>
  <c r="N55"/>
  <c r="L56"/>
  <c r="M56" s="1"/>
  <c r="N56"/>
  <c r="L57"/>
  <c r="M57"/>
  <c r="N57"/>
  <c r="L58"/>
  <c r="M58" s="1"/>
  <c r="N58"/>
  <c r="L59"/>
  <c r="M59"/>
  <c r="N59"/>
  <c r="L60"/>
  <c r="M60" s="1"/>
  <c r="N60"/>
  <c r="L61"/>
  <c r="M61"/>
  <c r="N61"/>
  <c r="L62"/>
  <c r="M62" s="1"/>
  <c r="N62"/>
  <c r="L63"/>
  <c r="M63"/>
  <c r="N63"/>
  <c r="L64"/>
  <c r="M64" s="1"/>
  <c r="N64"/>
  <c r="L65"/>
  <c r="M65"/>
  <c r="N65"/>
  <c r="L66"/>
  <c r="M66" s="1"/>
  <c r="N66"/>
  <c r="L67"/>
  <c r="M67"/>
  <c r="N67"/>
  <c r="L68"/>
  <c r="M68" s="1"/>
  <c r="N68"/>
  <c r="L69"/>
  <c r="M69"/>
  <c r="N69"/>
  <c r="L70"/>
  <c r="M70" s="1"/>
  <c r="N70"/>
  <c r="L71"/>
  <c r="M71"/>
  <c r="N71"/>
  <c r="L72"/>
  <c r="M72" s="1"/>
  <c r="N72"/>
  <c r="L73"/>
  <c r="M73"/>
  <c r="N73"/>
  <c r="L74"/>
  <c r="M74" s="1"/>
  <c r="N74"/>
  <c r="L75"/>
  <c r="M75"/>
  <c r="N75"/>
  <c r="L76"/>
  <c r="M76" s="1"/>
  <c r="N76"/>
  <c r="L77"/>
  <c r="M77"/>
  <c r="N77"/>
  <c r="L78"/>
  <c r="M78" s="1"/>
  <c r="N78"/>
  <c r="L79"/>
  <c r="M79"/>
  <c r="N79"/>
  <c r="L80"/>
  <c r="M80" s="1"/>
  <c r="N80"/>
  <c r="L81"/>
  <c r="M81"/>
  <c r="N81"/>
  <c r="L82"/>
  <c r="M82" s="1"/>
  <c r="N82"/>
  <c r="L83"/>
  <c r="M83"/>
  <c r="N83"/>
  <c r="L84"/>
  <c r="M84" s="1"/>
  <c r="N84"/>
  <c r="L85"/>
  <c r="M85"/>
  <c r="N85"/>
  <c r="L86"/>
  <c r="M86" s="1"/>
  <c r="N86"/>
  <c r="L87"/>
  <c r="M87"/>
  <c r="N87"/>
  <c r="L88"/>
  <c r="M88" s="1"/>
  <c r="N88"/>
  <c r="L89"/>
  <c r="M89"/>
  <c r="N89"/>
  <c r="L90"/>
  <c r="M90" s="1"/>
  <c r="N90"/>
  <c r="L91"/>
  <c r="M91"/>
  <c r="N91"/>
  <c r="L92"/>
  <c r="M92" s="1"/>
  <c r="N92"/>
  <c r="L93"/>
  <c r="M93"/>
  <c r="N93"/>
  <c r="L94"/>
  <c r="M94" s="1"/>
  <c r="N94"/>
  <c r="L95"/>
  <c r="M95"/>
  <c r="N95"/>
  <c r="L96"/>
  <c r="M96" s="1"/>
  <c r="N96"/>
  <c r="L97"/>
  <c r="M97"/>
  <c r="N97"/>
  <c r="L98"/>
  <c r="M98" s="1"/>
  <c r="N98"/>
  <c r="L99"/>
  <c r="M99"/>
  <c r="N99"/>
  <c r="L100"/>
  <c r="M100" s="1"/>
  <c r="N100"/>
  <c r="L101"/>
  <c r="M101"/>
  <c r="N101"/>
  <c r="L102"/>
  <c r="M102" s="1"/>
  <c r="N102"/>
  <c r="L103"/>
  <c r="M103"/>
  <c r="N103"/>
  <c r="L104"/>
  <c r="M104" s="1"/>
  <c r="N104"/>
  <c r="L105"/>
  <c r="M105"/>
  <c r="N105"/>
  <c r="L106"/>
  <c r="M106" s="1"/>
  <c r="N106"/>
  <c r="L107"/>
  <c r="M107"/>
  <c r="N107"/>
  <c r="L108"/>
  <c r="M108" s="1"/>
  <c r="L109"/>
  <c r="M109"/>
  <c r="N109"/>
  <c r="L110"/>
  <c r="M110" s="1"/>
  <c r="N110"/>
  <c r="L111"/>
  <c r="M111"/>
  <c r="N111"/>
  <c r="L112"/>
  <c r="M112" s="1"/>
  <c r="L113"/>
  <c r="M113"/>
  <c r="N113"/>
  <c r="L114"/>
  <c r="M114" s="1"/>
  <c r="N114"/>
  <c r="L115"/>
  <c r="M115"/>
  <c r="N115"/>
  <c r="L116"/>
  <c r="N116" s="1"/>
  <c r="L117"/>
  <c r="M117"/>
  <c r="N117"/>
  <c r="L118"/>
  <c r="M118" s="1"/>
  <c r="N118"/>
  <c r="L119"/>
  <c r="M119"/>
  <c r="N119"/>
  <c r="L120"/>
  <c r="M120" s="1"/>
  <c r="N120"/>
  <c r="L121"/>
  <c r="M121"/>
  <c r="N121"/>
  <c r="L122"/>
  <c r="N122" s="1"/>
  <c r="L123"/>
  <c r="M123"/>
  <c r="N123"/>
  <c r="L124"/>
  <c r="M124" s="1"/>
  <c r="N124"/>
  <c r="L125"/>
  <c r="M125"/>
  <c r="N125"/>
  <c r="L126"/>
  <c r="M126" s="1"/>
  <c r="L127"/>
  <c r="M127"/>
  <c r="N127"/>
  <c r="L128"/>
  <c r="M128" s="1"/>
  <c r="N128"/>
  <c r="L129"/>
  <c r="M129"/>
  <c r="N129"/>
  <c r="M2"/>
  <c r="L2"/>
  <c r="N2" s="1"/>
  <c r="H6" i="1"/>
  <c r="E6"/>
  <c r="D6"/>
  <c r="K88" i="5"/>
  <c r="L88"/>
  <c r="M88"/>
  <c r="N88"/>
  <c r="L42"/>
  <c r="M42"/>
  <c r="N42"/>
  <c r="L43"/>
  <c r="M43" s="1"/>
  <c r="N43"/>
  <c r="L44"/>
  <c r="M44"/>
  <c r="N44"/>
  <c r="L45"/>
  <c r="M45" s="1"/>
  <c r="N45"/>
  <c r="L46"/>
  <c r="M46"/>
  <c r="N46"/>
  <c r="L47"/>
  <c r="M47" s="1"/>
  <c r="N47"/>
  <c r="L48"/>
  <c r="M48"/>
  <c r="N48"/>
  <c r="L49"/>
  <c r="M49" s="1"/>
  <c r="N49"/>
  <c r="L50"/>
  <c r="M50"/>
  <c r="N50"/>
  <c r="L51"/>
  <c r="M51" s="1"/>
  <c r="N51"/>
  <c r="L52"/>
  <c r="M52"/>
  <c r="N52"/>
  <c r="L53"/>
  <c r="M53" s="1"/>
  <c r="N53"/>
  <c r="L54"/>
  <c r="M54"/>
  <c r="N54"/>
  <c r="L55"/>
  <c r="M55" s="1"/>
  <c r="N55"/>
  <c r="L56"/>
  <c r="M56"/>
  <c r="N56"/>
  <c r="L57"/>
  <c r="M57" s="1"/>
  <c r="N57"/>
  <c r="L58"/>
  <c r="M58"/>
  <c r="N58"/>
  <c r="L59"/>
  <c r="M59" s="1"/>
  <c r="N59"/>
  <c r="L60"/>
  <c r="M60"/>
  <c r="N60"/>
  <c r="L61"/>
  <c r="M61" s="1"/>
  <c r="N61"/>
  <c r="L62"/>
  <c r="M62"/>
  <c r="N62"/>
  <c r="L63"/>
  <c r="M63" s="1"/>
  <c r="N63"/>
  <c r="L64"/>
  <c r="M64"/>
  <c r="N64"/>
  <c r="L65"/>
  <c r="M65" s="1"/>
  <c r="N65"/>
  <c r="L66"/>
  <c r="M66"/>
  <c r="N66"/>
  <c r="L67"/>
  <c r="M67" s="1"/>
  <c r="N67"/>
  <c r="L68"/>
  <c r="M68"/>
  <c r="N68"/>
  <c r="L69"/>
  <c r="M69" s="1"/>
  <c r="N69"/>
  <c r="L70"/>
  <c r="M70"/>
  <c r="N70"/>
  <c r="L71"/>
  <c r="M71" s="1"/>
  <c r="N71"/>
  <c r="L72"/>
  <c r="M72"/>
  <c r="N72"/>
  <c r="L73"/>
  <c r="M73" s="1"/>
  <c r="N73"/>
  <c r="L74"/>
  <c r="M74"/>
  <c r="N74"/>
  <c r="L75"/>
  <c r="M75" s="1"/>
  <c r="L76"/>
  <c r="M76"/>
  <c r="N76"/>
  <c r="L77"/>
  <c r="M77" s="1"/>
  <c r="N77"/>
  <c r="L78"/>
  <c r="M78"/>
  <c r="N78"/>
  <c r="L79"/>
  <c r="M79" s="1"/>
  <c r="L80"/>
  <c r="M80"/>
  <c r="N80"/>
  <c r="L81"/>
  <c r="M81" s="1"/>
  <c r="N81"/>
  <c r="L82"/>
  <c r="M82"/>
  <c r="N82"/>
  <c r="L83"/>
  <c r="N83" s="1"/>
  <c r="L84"/>
  <c r="M84"/>
  <c r="N84"/>
  <c r="L85"/>
  <c r="M85" s="1"/>
  <c r="N85"/>
  <c r="L86"/>
  <c r="M86"/>
  <c r="N86"/>
  <c r="L87"/>
  <c r="N87" s="1"/>
  <c r="L41"/>
  <c r="N26" i="17" l="1"/>
  <c r="M2"/>
  <c r="M4"/>
  <c r="M6"/>
  <c r="M8"/>
  <c r="M10"/>
  <c r="M12"/>
  <c r="M14"/>
  <c r="M16"/>
  <c r="M18"/>
  <c r="M20"/>
  <c r="M22"/>
  <c r="M24"/>
  <c r="L26"/>
  <c r="N130" i="8"/>
  <c r="N126"/>
  <c r="N112"/>
  <c r="N108"/>
  <c r="M122"/>
  <c r="M116"/>
  <c r="N79" i="5"/>
  <c r="N75"/>
  <c r="M87"/>
  <c r="M83"/>
  <c r="M26" i="17" l="1"/>
  <c r="L3" i="5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M41"/>
  <c r="N41"/>
  <c r="M2"/>
  <c r="L2"/>
  <c r="N2" s="1"/>
  <c r="H17" i="1"/>
  <c r="E17"/>
  <c r="G17" s="1"/>
  <c r="D17"/>
  <c r="K8" i="16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16" i="1"/>
  <c r="E16"/>
  <c r="G16" s="1"/>
  <c r="D16"/>
  <c r="K7" i="15"/>
  <c r="L7"/>
  <c r="M7"/>
  <c r="N7"/>
  <c r="N3"/>
  <c r="N4"/>
  <c r="N5"/>
  <c r="N6"/>
  <c r="M3"/>
  <c r="M4"/>
  <c r="M5"/>
  <c r="M6"/>
  <c r="L3"/>
  <c r="L4"/>
  <c r="L5"/>
  <c r="L6"/>
  <c r="L2"/>
  <c r="M2" s="1"/>
  <c r="H15" i="1"/>
  <c r="G14"/>
  <c r="G18"/>
  <c r="E15"/>
  <c r="G15" s="1"/>
  <c r="D15"/>
  <c r="K6" i="14"/>
  <c r="L6"/>
  <c r="M6"/>
  <c r="N6"/>
  <c r="N3"/>
  <c r="N4"/>
  <c r="N5"/>
  <c r="M3"/>
  <c r="M4"/>
  <c r="M5"/>
  <c r="L3"/>
  <c r="L4"/>
  <c r="L5"/>
  <c r="M2"/>
  <c r="L2"/>
  <c r="N2" s="1"/>
  <c r="H12" i="1"/>
  <c r="E12"/>
  <c r="D12"/>
  <c r="H11"/>
  <c r="E11"/>
  <c r="D11"/>
  <c r="K88" i="7"/>
  <c r="L88"/>
  <c r="M88"/>
  <c r="N8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2"/>
  <c r="M2" s="1"/>
  <c r="K46" i="6"/>
  <c r="L46"/>
  <c r="M46"/>
  <c r="N4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L2"/>
  <c r="N2" s="1"/>
  <c r="H2" i="1"/>
  <c r="E2"/>
  <c r="D2"/>
  <c r="K44" i="3"/>
  <c r="L44"/>
  <c r="M44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N2" i="15" l="1"/>
  <c r="N2" i="7"/>
  <c r="N2" i="3"/>
  <c r="J18" i="1" l="1"/>
  <c r="J14" l="1"/>
  <c r="J16"/>
  <c r="J17"/>
  <c r="J15"/>
  <c r="J11" l="1"/>
  <c r="G11"/>
  <c r="J12"/>
  <c r="G12"/>
  <c r="J13"/>
  <c r="G13"/>
  <c r="J6" l="1"/>
  <c r="G6"/>
  <c r="J2" l="1"/>
  <c r="J29" s="1"/>
  <c r="G2"/>
  <c r="G29" s="1"/>
  <c r="D6" i="2"/>
  <c r="D8" s="1"/>
  <c r="B6"/>
  <c r="B7" s="1"/>
  <c r="D7" l="1"/>
  <c r="F7" s="1"/>
  <c r="B8"/>
  <c r="F8" s="1"/>
</calcChain>
</file>

<file path=xl/sharedStrings.xml><?xml version="1.0" encoding="utf-8"?>
<sst xmlns="http://schemas.openxmlformats.org/spreadsheetml/2006/main" count="1676" uniqueCount="123">
  <si>
    <t>Project Name</t>
  </si>
  <si>
    <t>Project Type</t>
  </si>
  <si>
    <t>SLRIT Grant 2002-2003: Water Quality Best Management Practices</t>
  </si>
  <si>
    <t>SLRIT Grant 2004-2005: Water Quality Best Management Practices</t>
  </si>
  <si>
    <t>SLRIT Grant 2007-2008: Water Control Structure Retrofits</t>
  </si>
  <si>
    <t>SLRIT Grant 2008-2009: Best Management Practices</t>
  </si>
  <si>
    <t>SLRIT Grant 2010-2011: Watershed Water Quality Improvements</t>
  </si>
  <si>
    <t>Debris Removal &amp; Slope Stabilization following 2004 Hurricanes</t>
  </si>
  <si>
    <t>Debris Removal &amp; Slope Stabilization following 2005 Hurricanes</t>
  </si>
  <si>
    <t>Header Canal - Slope Restoration following Tropical Storm Fay</t>
  </si>
  <si>
    <t>Five Mile Creek - Slope Restoration following Tropical Storm Fay</t>
  </si>
  <si>
    <t>Water Quality Sampling</t>
  </si>
  <si>
    <t>Canal Maintenance Program</t>
  </si>
  <si>
    <t>Ordinance/ Rule Change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</si>
  <si>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</si>
  <si>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</si>
  <si>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</si>
  <si>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</si>
  <si>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</si>
  <si>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</si>
  <si>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</si>
  <si>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</si>
  <si>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</si>
  <si>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</si>
  <si>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</si>
  <si>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</si>
  <si>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</si>
  <si>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NSLRWCD-1</t>
  </si>
  <si>
    <t>NSLRWCD-2</t>
  </si>
  <si>
    <t>NSLRWCD-3</t>
  </si>
  <si>
    <t>NSLRWCD-4</t>
  </si>
  <si>
    <t>NSLRWCD-5</t>
  </si>
  <si>
    <t>NSLRWCD-6</t>
  </si>
  <si>
    <t>NSLRWCD-7</t>
  </si>
  <si>
    <t>NSLRWCD-8</t>
  </si>
  <si>
    <t>NSLRWCD-9</t>
  </si>
  <si>
    <t>NSLRWCD-10</t>
  </si>
  <si>
    <t>NSLRWCD-11</t>
  </si>
  <si>
    <t>NSLRWCD-12</t>
  </si>
  <si>
    <t>NSLRWCD-13</t>
  </si>
  <si>
    <t>NSLRWCD-14</t>
  </si>
  <si>
    <t>NSLRWCD-15</t>
  </si>
  <si>
    <t>NSLRWCD-16</t>
  </si>
  <si>
    <t>NSLRWCD-17</t>
  </si>
  <si>
    <t>NSLRWCD-18</t>
  </si>
  <si>
    <t>no credit for water quality sampling</t>
  </si>
  <si>
    <t>Canals 23 &amp; 28 Retrofit for Stormwater Treatment &amp; Attenuation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</si>
  <si>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</si>
  <si>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</si>
  <si>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</si>
  <si>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</si>
  <si>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</si>
  <si>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</si>
  <si>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</si>
  <si>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</si>
  <si>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</si>
  <si>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</si>
  <si>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</si>
  <si>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%</t>
  </si>
  <si>
    <t>TP efficiency</t>
  </si>
  <si>
    <t>need weight of vegetation removed and type of vegetation</t>
  </si>
  <si>
    <t>Vegetation harvesting</t>
  </si>
  <si>
    <t>N/A</t>
  </si>
  <si>
    <t>no credit - required canal maintenance</t>
  </si>
  <si>
    <t>maybe include as education?</t>
  </si>
  <si>
    <t>Canal bank restoration repair</t>
  </si>
  <si>
    <t>Sampling</t>
  </si>
  <si>
    <t>Adoption of criteria in review of proposed development to reflect SFWMD standards</t>
  </si>
  <si>
    <t>2" Discharge Criteria adopted as part of Permit Application Criteria</t>
  </si>
  <si>
    <t>Water Quality Criteria adopted as part of Permit Application Criteria</t>
  </si>
  <si>
    <t>SLRIT Grant 2000-2001: Vegetation Control &amp; Bank Restoration</t>
  </si>
  <si>
    <t>HYDGRP</t>
  </si>
  <si>
    <t>NORTH FORK</t>
  </si>
  <si>
    <t>C/D</t>
  </si>
  <si>
    <t>Five Mile Creek Slope Restoration Contributing Drainage Area</t>
  </si>
  <si>
    <t>B/D</t>
  </si>
  <si>
    <t>A/D</t>
  </si>
  <si>
    <t>A</t>
  </si>
  <si>
    <t>D</t>
  </si>
  <si>
    <t>Header Canal Slope Restoration Project Contributing Drainage Area</t>
  </si>
  <si>
    <t>C-24</t>
  </si>
  <si>
    <t>SLRIT Grant 2000-2001 Contributing Drainage Area</t>
  </si>
  <si>
    <t>SLRIT Grant 2007-2008 Total Impact Area</t>
  </si>
  <si>
    <t>SLRIT Grant 2007-2008 Secondary Contributing Area</t>
  </si>
  <si>
    <t>Varn Structure at Gordy Road Contributing Drainage Area</t>
  </si>
  <si>
    <t>ROC</t>
  </si>
  <si>
    <t>Runoff Ac-ft</t>
  </si>
  <si>
    <t>TN lbs/yr</t>
  </si>
  <si>
    <t>TP lbs/yr</t>
  </si>
  <si>
    <t>NSLRWCD-19</t>
  </si>
  <si>
    <t>NSLRWCD-20</t>
  </si>
  <si>
    <t>NSLRWCD-21</t>
  </si>
  <si>
    <t>Structure 81-1-2 Drainage Area</t>
  </si>
  <si>
    <t>Structure 82-2-2 Drainage Area</t>
  </si>
  <si>
    <t>Structure 83-2-2 Drainage Area</t>
  </si>
  <si>
    <t>Structure 85-1-2 Drainage Area</t>
  </si>
  <si>
    <t>Structure 82-2-2</t>
  </si>
  <si>
    <t>Structure 83-2-2</t>
  </si>
  <si>
    <t>Structure 85-1-2</t>
  </si>
  <si>
    <t>Control structures</t>
  </si>
  <si>
    <t>Control structure</t>
  </si>
  <si>
    <t xml:space="preserve">Canal bank restoration repair </t>
  </si>
  <si>
    <t>Varn Structure at Gordy Road - Structural Improvements following Tropical Storm Fay</t>
  </si>
  <si>
    <t>Structure 81-1-2</t>
  </si>
  <si>
    <t>Canals 23 and 28</t>
  </si>
  <si>
    <t>no credit - permit program</t>
  </si>
  <si>
    <t>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</si>
  <si>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</si>
  <si>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</si>
  <si>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</si>
  <si>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</si>
  <si>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</si>
  <si>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</si>
  <si>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</si>
  <si>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</si>
  <si>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PROJ_NAME</t>
  </si>
  <si>
    <t>FM# 230288-2</t>
  </si>
  <si>
    <t>NSLRWCD-22</t>
  </si>
  <si>
    <t>NSLRWCD-23</t>
  </si>
  <si>
    <t>Changes in Agricultural Land Uses</t>
  </si>
  <si>
    <t>Land use change</t>
  </si>
  <si>
    <t>Agricultural BMPs</t>
  </si>
  <si>
    <t>FDACS is calculating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</si>
</sst>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6" fillId="0" borderId="0" xfId="0" applyNumberFormat="1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8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2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5" fontId="0" fillId="0" borderId="0" xfId="0" applyNumberForma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4" borderId="1" xfId="1" applyFont="1" applyFill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3" fontId="4" fillId="4" borderId="1" xfId="1" applyNumberFormat="1" applyFont="1" applyFill="1" applyBorder="1" applyAlignment="1">
      <alignment horizontal="center" wrapText="1"/>
    </xf>
    <xf numFmtId="164" fontId="6" fillId="4" borderId="1" xfId="0" applyNumberFormat="1" applyFont="1" applyFill="1" applyBorder="1" applyAlignment="1"/>
    <xf numFmtId="165" fontId="6" fillId="4" borderId="1" xfId="0" applyNumberFormat="1" applyFont="1" applyFill="1" applyBorder="1" applyAlignment="1"/>
    <xf numFmtId="3" fontId="5" fillId="0" borderId="0" xfId="1" applyNumberFormat="1" applyFont="1" applyAlignment="1">
      <alignment horizontal="center" wrapText="1"/>
    </xf>
    <xf numFmtId="164" fontId="6" fillId="0" borderId="1" xfId="0" applyNumberFormat="1" applyFont="1" applyBorder="1" applyAlignment="1"/>
    <xf numFmtId="165" fontId="6" fillId="0" borderId="1" xfId="0" applyNumberFormat="1" applyFont="1" applyBorder="1" applyAlignment="1"/>
    <xf numFmtId="3" fontId="4" fillId="0" borderId="1" xfId="1" applyNumberFormat="1" applyFont="1" applyFill="1" applyBorder="1" applyAlignment="1">
      <alignment horizontal="center" wrapText="1"/>
    </xf>
    <xf numFmtId="3" fontId="4" fillId="0" borderId="1" xfId="1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4" fontId="0" fillId="0" borderId="0" xfId="0" applyNumberFormat="1"/>
    <xf numFmtId="0" fontId="2" fillId="4" borderId="1" xfId="0" applyFont="1" applyFill="1" applyBorder="1" applyAlignment="1">
      <alignment horizontal="right" wrapText="1"/>
    </xf>
    <xf numFmtId="165" fontId="6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</cellXfs>
  <cellStyles count="10">
    <cellStyle name="Comma 2" xfId="6"/>
    <cellStyle name="Normal" xfId="0" builtinId="0"/>
    <cellStyle name="Normal 2" xfId="1"/>
    <cellStyle name="Normal 2 2" xfId="5"/>
    <cellStyle name="Normal 2 3" xfId="2"/>
    <cellStyle name="Normal 3" xfId="4"/>
    <cellStyle name="Normal 3 2" xfId="8"/>
    <cellStyle name="Normal 4" xfId="3"/>
    <cellStyle name="Normal 4 2" xfId="9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36"/>
  <sheetViews>
    <sheetView tabSelected="1" topLeftCell="D1" workbookViewId="0">
      <pane ySplit="1" topLeftCell="A11" activePane="bottomLeft" state="frozen"/>
      <selection pane="bottomLeft" activeCell="J29" sqref="J29"/>
    </sheetView>
  </sheetViews>
  <sheetFormatPr defaultRowHeight="12.75"/>
  <cols>
    <col min="1" max="1" width="13.5703125" style="3" customWidth="1"/>
    <col min="2" max="2" width="30.85546875" style="3" customWidth="1"/>
    <col min="3" max="3" width="24.5703125" style="3" customWidth="1"/>
    <col min="4" max="4" width="13.5703125" style="6" customWidth="1"/>
    <col min="5" max="5" width="13.85546875" style="3" customWidth="1"/>
    <col min="6" max="6" width="12.85546875" style="3" customWidth="1"/>
    <col min="7" max="7" width="10.42578125" style="3" customWidth="1"/>
    <col min="8" max="8" width="14" style="3" customWidth="1"/>
    <col min="9" max="9" width="12.7109375" style="3" customWidth="1"/>
    <col min="10" max="10" width="10.42578125" style="3" customWidth="1"/>
    <col min="11" max="16384" width="9.140625" style="3"/>
  </cols>
  <sheetData>
    <row r="1" spans="1:11" ht="25.5">
      <c r="A1" s="1" t="s">
        <v>14</v>
      </c>
      <c r="B1" s="1" t="s">
        <v>0</v>
      </c>
      <c r="C1" s="1" t="s">
        <v>1</v>
      </c>
      <c r="D1" s="4" t="s">
        <v>15</v>
      </c>
      <c r="E1" s="7" t="s">
        <v>16</v>
      </c>
      <c r="F1" s="8" t="s">
        <v>17</v>
      </c>
      <c r="G1" s="9" t="s">
        <v>18</v>
      </c>
      <c r="H1" s="7" t="s">
        <v>19</v>
      </c>
      <c r="I1" s="8" t="s">
        <v>20</v>
      </c>
      <c r="J1" s="7" t="s">
        <v>21</v>
      </c>
    </row>
    <row r="2" spans="1:11" ht="38.25">
      <c r="A2" s="31" t="s">
        <v>27</v>
      </c>
      <c r="B2" s="32" t="s">
        <v>70</v>
      </c>
      <c r="C2" s="33" t="s">
        <v>99</v>
      </c>
      <c r="D2" s="45">
        <f>'SLRIT Grant 2000-2001 Veg'!K44</f>
        <v>4173.1424344889383</v>
      </c>
      <c r="E2" s="43">
        <f>'SLRIT Grant 2000-2001 Veg'!M44</f>
        <v>19658.899999999994</v>
      </c>
      <c r="F2" s="44">
        <v>0.05</v>
      </c>
      <c r="G2" s="43">
        <f>ROUND(E2*F2,1)</f>
        <v>982.9</v>
      </c>
      <c r="H2" s="43">
        <f>'SLRIT Grant 2000-2001 Veg'!N44</f>
        <v>4318.2999999999993</v>
      </c>
      <c r="I2" s="44">
        <v>0</v>
      </c>
      <c r="J2" s="43">
        <f>ROUND(H2*I2,1)</f>
        <v>0</v>
      </c>
    </row>
    <row r="3" spans="1:11" ht="38.25">
      <c r="A3" s="34" t="s">
        <v>28</v>
      </c>
      <c r="B3" s="34" t="s">
        <v>70</v>
      </c>
      <c r="C3" s="34" t="s">
        <v>61</v>
      </c>
      <c r="D3" s="39" t="s">
        <v>62</v>
      </c>
      <c r="E3" s="40" t="s">
        <v>60</v>
      </c>
      <c r="F3" s="41"/>
      <c r="G3" s="40"/>
      <c r="H3" s="40"/>
      <c r="I3" s="41"/>
      <c r="J3" s="40"/>
    </row>
    <row r="4" spans="1:11" ht="38.25">
      <c r="A4" s="34" t="s">
        <v>29</v>
      </c>
      <c r="B4" s="34" t="s">
        <v>2</v>
      </c>
      <c r="C4" s="34" t="s">
        <v>61</v>
      </c>
      <c r="D4" s="39" t="s">
        <v>62</v>
      </c>
      <c r="E4" s="40" t="s">
        <v>60</v>
      </c>
      <c r="F4" s="41"/>
      <c r="G4" s="40"/>
      <c r="H4" s="40"/>
      <c r="I4" s="41"/>
      <c r="J4" s="40"/>
    </row>
    <row r="5" spans="1:11" ht="38.25">
      <c r="A5" s="34" t="s">
        <v>30</v>
      </c>
      <c r="B5" s="34" t="s">
        <v>3</v>
      </c>
      <c r="C5" s="34" t="s">
        <v>61</v>
      </c>
      <c r="D5" s="39" t="s">
        <v>62</v>
      </c>
      <c r="E5" s="40" t="s">
        <v>60</v>
      </c>
      <c r="F5" s="41"/>
      <c r="G5" s="40"/>
      <c r="H5" s="40"/>
      <c r="I5" s="41"/>
      <c r="J5" s="40"/>
    </row>
    <row r="6" spans="1:11" ht="25.5">
      <c r="A6" s="31" t="s">
        <v>31</v>
      </c>
      <c r="B6" s="35" t="s">
        <v>4</v>
      </c>
      <c r="C6" s="36" t="s">
        <v>100</v>
      </c>
      <c r="D6" s="42">
        <f>'SLRIT Grant 2007-2008'!K88</f>
        <v>10666.367472590451</v>
      </c>
      <c r="E6" s="43">
        <f>'SLRIT Grant 2007-2008'!M88</f>
        <v>68098.099999999991</v>
      </c>
      <c r="F6" s="44">
        <v>0.05</v>
      </c>
      <c r="G6" s="43">
        <f>ROUND(E6*F6,1)</f>
        <v>3404.9</v>
      </c>
      <c r="H6" s="43">
        <f>'SLRIT Grant 2007-2008'!N88</f>
        <v>16693.8</v>
      </c>
      <c r="I6" s="44">
        <v>0</v>
      </c>
      <c r="J6" s="43">
        <f>ROUND(H6*I6,1)</f>
        <v>0</v>
      </c>
    </row>
    <row r="7" spans="1:11" ht="25.5">
      <c r="A7" s="34" t="s">
        <v>32</v>
      </c>
      <c r="B7" s="34" t="s">
        <v>5</v>
      </c>
      <c r="C7" s="34" t="s">
        <v>61</v>
      </c>
      <c r="D7" s="39" t="s">
        <v>62</v>
      </c>
      <c r="E7" s="40" t="s">
        <v>60</v>
      </c>
      <c r="F7" s="41"/>
      <c r="G7" s="40"/>
      <c r="H7" s="40"/>
      <c r="I7" s="41"/>
      <c r="J7" s="40"/>
    </row>
    <row r="8" spans="1:11" ht="38.25">
      <c r="A8" s="34" t="s">
        <v>33</v>
      </c>
      <c r="B8" s="34" t="s">
        <v>6</v>
      </c>
      <c r="C8" s="34" t="s">
        <v>61</v>
      </c>
      <c r="D8" s="39" t="s">
        <v>62</v>
      </c>
      <c r="E8" s="40" t="s">
        <v>60</v>
      </c>
      <c r="F8" s="41"/>
      <c r="G8" s="40"/>
      <c r="H8" s="40"/>
      <c r="I8" s="41"/>
      <c r="J8" s="40"/>
    </row>
    <row r="9" spans="1:11" ht="38.25">
      <c r="A9" s="34" t="s">
        <v>34</v>
      </c>
      <c r="B9" s="34" t="s">
        <v>7</v>
      </c>
      <c r="C9" s="34" t="s">
        <v>61</v>
      </c>
      <c r="D9" s="39" t="s">
        <v>62</v>
      </c>
      <c r="E9" s="40" t="s">
        <v>60</v>
      </c>
      <c r="F9" s="41"/>
      <c r="G9" s="40"/>
      <c r="H9" s="40"/>
      <c r="I9" s="41"/>
      <c r="J9" s="40"/>
    </row>
    <row r="10" spans="1:11" ht="38.25">
      <c r="A10" s="34" t="s">
        <v>35</v>
      </c>
      <c r="B10" s="34" t="s">
        <v>8</v>
      </c>
      <c r="C10" s="34" t="s">
        <v>61</v>
      </c>
      <c r="D10" s="39" t="s">
        <v>62</v>
      </c>
      <c r="E10" s="40" t="s">
        <v>60</v>
      </c>
      <c r="F10" s="41"/>
      <c r="G10" s="40"/>
      <c r="H10" s="40"/>
      <c r="I10" s="41"/>
      <c r="J10" s="40"/>
    </row>
    <row r="11" spans="1:11" ht="25.5">
      <c r="A11" s="31" t="s">
        <v>36</v>
      </c>
      <c r="B11" s="32" t="s">
        <v>9</v>
      </c>
      <c r="C11" s="32" t="s">
        <v>65</v>
      </c>
      <c r="D11" s="45">
        <f>'Header Canal'!K46</f>
        <v>9735.0567009219285</v>
      </c>
      <c r="E11" s="43">
        <f>'Header Canal'!M46</f>
        <v>46437.100000000006</v>
      </c>
      <c r="F11" s="44">
        <v>0</v>
      </c>
      <c r="G11" s="43">
        <f>ROUND(E11*F11,1)</f>
        <v>0</v>
      </c>
      <c r="H11" s="43">
        <f>'Header Canal'!N46</f>
        <v>11432.300000000001</v>
      </c>
      <c r="I11" s="44">
        <v>0</v>
      </c>
      <c r="J11" s="43">
        <f>ROUND(H11*I11,1)</f>
        <v>0</v>
      </c>
      <c r="K11" s="28" t="s">
        <v>63</v>
      </c>
    </row>
    <row r="12" spans="1:11" ht="25.5">
      <c r="A12" s="31" t="s">
        <v>37</v>
      </c>
      <c r="B12" s="32" t="s">
        <v>10</v>
      </c>
      <c r="C12" s="32" t="s">
        <v>65</v>
      </c>
      <c r="D12" s="45">
        <f>'Five Mile Creek'!K88</f>
        <v>2329.2525592939264</v>
      </c>
      <c r="E12" s="43">
        <f>'Five Mile Creek'!M88</f>
        <v>10646.599999999997</v>
      </c>
      <c r="F12" s="44">
        <v>0</v>
      </c>
      <c r="G12" s="43">
        <f>ROUND(E12*F12,1)</f>
        <v>0</v>
      </c>
      <c r="H12" s="43">
        <f>'Five Mile Creek'!N88</f>
        <v>2050.3999999999987</v>
      </c>
      <c r="I12" s="44">
        <v>0</v>
      </c>
      <c r="J12" s="43">
        <f>ROUND(H12*I12,1)</f>
        <v>0</v>
      </c>
      <c r="K12" s="28" t="s">
        <v>63</v>
      </c>
    </row>
    <row r="13" spans="1:11" ht="38.25">
      <c r="A13" s="31" t="s">
        <v>38</v>
      </c>
      <c r="B13" s="37" t="s">
        <v>102</v>
      </c>
      <c r="C13" s="37" t="s">
        <v>101</v>
      </c>
      <c r="D13" s="45">
        <f>'Varn Structure'!K165</f>
        <v>31459.812538020145</v>
      </c>
      <c r="E13" s="43">
        <f>'Varn Structure'!M165</f>
        <v>163152.39999999991</v>
      </c>
      <c r="F13" s="44">
        <v>0</v>
      </c>
      <c r="G13" s="43">
        <f>ROUND(E13*F13,1)</f>
        <v>0</v>
      </c>
      <c r="H13" s="43">
        <f>'Varn Structure'!N165</f>
        <v>38735.599999999991</v>
      </c>
      <c r="I13" s="44">
        <v>0</v>
      </c>
      <c r="J13" s="43">
        <f>ROUND(H13*I13,1)</f>
        <v>0</v>
      </c>
      <c r="K13" s="28" t="s">
        <v>63</v>
      </c>
    </row>
    <row r="14" spans="1:11">
      <c r="A14" s="31" t="s">
        <v>39</v>
      </c>
      <c r="B14" s="37" t="s">
        <v>103</v>
      </c>
      <c r="C14" s="36" t="s">
        <v>100</v>
      </c>
      <c r="D14" s="45">
        <f>'Structure 81-1-2'!K32</f>
        <v>2582.4252871891094</v>
      </c>
      <c r="E14" s="43">
        <f>'Structure 81-1-2'!M32</f>
        <v>17561.600000000006</v>
      </c>
      <c r="F14" s="44">
        <v>0.05</v>
      </c>
      <c r="G14" s="43">
        <f t="shared" ref="G14:G18" si="0">ROUND(E14*F14,1)</f>
        <v>878.1</v>
      </c>
      <c r="H14" s="43">
        <f>'Structure 81-1-2'!N32</f>
        <v>4965.1000000000004</v>
      </c>
      <c r="I14" s="44">
        <v>0</v>
      </c>
      <c r="J14" s="43">
        <f t="shared" ref="J14:J18" si="1">ROUND(H14*I14,1)</f>
        <v>0</v>
      </c>
      <c r="K14" s="29"/>
    </row>
    <row r="15" spans="1:11">
      <c r="A15" s="31" t="s">
        <v>40</v>
      </c>
      <c r="B15" s="37" t="s">
        <v>96</v>
      </c>
      <c r="C15" s="36" t="s">
        <v>100</v>
      </c>
      <c r="D15" s="45">
        <f>'Structure 82-2-2'!K6</f>
        <v>674.28082369373044</v>
      </c>
      <c r="E15" s="43">
        <f>'Structure 82-2-2'!M6</f>
        <v>3033.8</v>
      </c>
      <c r="F15" s="44">
        <v>0.05</v>
      </c>
      <c r="G15" s="43">
        <f t="shared" si="0"/>
        <v>151.69999999999999</v>
      </c>
      <c r="H15" s="43">
        <f>'Structure 82-2-2'!N6</f>
        <v>736.00000000000011</v>
      </c>
      <c r="I15" s="44">
        <v>0</v>
      </c>
      <c r="J15" s="43">
        <f t="shared" si="1"/>
        <v>0</v>
      </c>
      <c r="K15" s="29"/>
    </row>
    <row r="16" spans="1:11">
      <c r="A16" s="31" t="s">
        <v>41</v>
      </c>
      <c r="B16" s="37" t="s">
        <v>97</v>
      </c>
      <c r="C16" s="36" t="s">
        <v>100</v>
      </c>
      <c r="D16" s="45">
        <f>'Structure 83-2-2'!K7</f>
        <v>484.17007008055998</v>
      </c>
      <c r="E16" s="43">
        <f>'Structure 83-2-2'!M7</f>
        <v>2263.2000000000003</v>
      </c>
      <c r="F16" s="44">
        <v>0.05</v>
      </c>
      <c r="G16" s="43">
        <f t="shared" si="0"/>
        <v>113.2</v>
      </c>
      <c r="H16" s="43">
        <f>'Structure 83-2-2'!N7</f>
        <v>564</v>
      </c>
      <c r="I16" s="44">
        <v>0</v>
      </c>
      <c r="J16" s="43">
        <f t="shared" si="1"/>
        <v>0</v>
      </c>
      <c r="K16" s="29"/>
    </row>
    <row r="17" spans="1:11">
      <c r="A17" s="31" t="s">
        <v>42</v>
      </c>
      <c r="B17" s="37" t="s">
        <v>98</v>
      </c>
      <c r="C17" s="36" t="s">
        <v>100</v>
      </c>
      <c r="D17" s="45">
        <f>'Structure 85-1-2'!K8</f>
        <v>961.06643298038091</v>
      </c>
      <c r="E17" s="43">
        <f>'Structure 85-1-2'!M8</f>
        <v>4580.4000000000005</v>
      </c>
      <c r="F17" s="44">
        <v>0.05</v>
      </c>
      <c r="G17" s="43">
        <f t="shared" si="0"/>
        <v>229</v>
      </c>
      <c r="H17" s="43">
        <f>'Structure 85-1-2'!N8</f>
        <v>1146.1999999999998</v>
      </c>
      <c r="I17" s="44">
        <v>0</v>
      </c>
      <c r="J17" s="43">
        <f t="shared" si="1"/>
        <v>0</v>
      </c>
      <c r="K17" s="29"/>
    </row>
    <row r="18" spans="1:11" ht="38.25">
      <c r="A18" s="34" t="s">
        <v>43</v>
      </c>
      <c r="B18" s="34" t="s">
        <v>46</v>
      </c>
      <c r="C18" s="38" t="s">
        <v>100</v>
      </c>
      <c r="D18" s="39">
        <f>'Canals 23 and 28'!K26</f>
        <v>44.433586118122953</v>
      </c>
      <c r="E18" s="50">
        <f>'Canals 23 and 28'!M26</f>
        <v>220.90000000000003</v>
      </c>
      <c r="F18" s="51">
        <v>0.05</v>
      </c>
      <c r="G18" s="40">
        <f t="shared" si="0"/>
        <v>11</v>
      </c>
      <c r="H18" s="52">
        <f>'Canals 23 and 28'!N26</f>
        <v>41.7</v>
      </c>
      <c r="I18" s="51">
        <v>0</v>
      </c>
      <c r="J18" s="52">
        <f t="shared" si="1"/>
        <v>0</v>
      </c>
    </row>
    <row r="19" spans="1:11">
      <c r="A19" s="33" t="s">
        <v>44</v>
      </c>
      <c r="B19" s="31" t="s">
        <v>11</v>
      </c>
      <c r="C19" s="31" t="s">
        <v>66</v>
      </c>
      <c r="D19" s="46">
        <v>66225</v>
      </c>
      <c r="E19" s="43">
        <v>0</v>
      </c>
      <c r="F19" s="44">
        <v>0</v>
      </c>
      <c r="G19" s="43">
        <v>0</v>
      </c>
      <c r="H19" s="43">
        <v>0</v>
      </c>
      <c r="I19" s="44">
        <v>0</v>
      </c>
      <c r="J19" s="43">
        <v>0</v>
      </c>
      <c r="K19" s="28" t="s">
        <v>45</v>
      </c>
    </row>
    <row r="20" spans="1:11" ht="38.25">
      <c r="A20" s="37" t="s">
        <v>89</v>
      </c>
      <c r="B20" s="32" t="s">
        <v>69</v>
      </c>
      <c r="C20" s="32" t="s">
        <v>67</v>
      </c>
      <c r="D20" s="45">
        <v>66225</v>
      </c>
      <c r="E20" s="47">
        <v>0</v>
      </c>
      <c r="F20" s="48">
        <v>0</v>
      </c>
      <c r="G20" s="47">
        <v>0</v>
      </c>
      <c r="H20" s="47">
        <v>0</v>
      </c>
      <c r="I20" s="48">
        <v>0</v>
      </c>
      <c r="J20" s="47">
        <v>0</v>
      </c>
      <c r="K20" s="3" t="s">
        <v>105</v>
      </c>
    </row>
    <row r="21" spans="1:11">
      <c r="A21" s="38" t="s">
        <v>90</v>
      </c>
      <c r="B21" s="34" t="s">
        <v>12</v>
      </c>
      <c r="C21" s="38" t="s">
        <v>61</v>
      </c>
      <c r="D21" s="39">
        <v>66225</v>
      </c>
      <c r="E21" s="40" t="s">
        <v>60</v>
      </c>
      <c r="F21" s="41"/>
      <c r="G21" s="40"/>
      <c r="H21" s="40"/>
      <c r="I21" s="41"/>
      <c r="J21" s="40"/>
    </row>
    <row r="22" spans="1:11" ht="25.5">
      <c r="A22" s="38" t="s">
        <v>91</v>
      </c>
      <c r="B22" s="34" t="s">
        <v>68</v>
      </c>
      <c r="C22" s="34" t="s">
        <v>13</v>
      </c>
      <c r="D22" s="39">
        <v>66225</v>
      </c>
      <c r="E22" s="40" t="s">
        <v>64</v>
      </c>
      <c r="F22" s="41"/>
      <c r="G22" s="40"/>
      <c r="H22" s="40"/>
      <c r="I22" s="41"/>
      <c r="J22" s="40"/>
    </row>
    <row r="23" spans="1:11">
      <c r="A23" s="37" t="s">
        <v>117</v>
      </c>
      <c r="B23" s="33" t="s">
        <v>119</v>
      </c>
      <c r="C23" s="33" t="s">
        <v>120</v>
      </c>
      <c r="D23" s="45">
        <v>29361.580000000005</v>
      </c>
      <c r="E23" s="47">
        <v>149564.50000000006</v>
      </c>
      <c r="F23" s="53" t="s">
        <v>62</v>
      </c>
      <c r="G23" s="47">
        <v>45621.100000000079</v>
      </c>
      <c r="H23" s="47">
        <v>38355.799999999988</v>
      </c>
      <c r="I23" s="53" t="s">
        <v>62</v>
      </c>
      <c r="J23" s="47">
        <v>14444.699999999979</v>
      </c>
    </row>
    <row r="24" spans="1:11">
      <c r="A24" s="38" t="s">
        <v>118</v>
      </c>
      <c r="B24" s="38" t="s">
        <v>121</v>
      </c>
      <c r="C24" s="38" t="s">
        <v>121</v>
      </c>
      <c r="D24" s="39"/>
      <c r="E24" s="40"/>
      <c r="F24" s="41"/>
      <c r="G24" s="40" t="s">
        <v>122</v>
      </c>
      <c r="H24" s="40"/>
      <c r="I24" s="41"/>
      <c r="J24" s="40"/>
    </row>
    <row r="25" spans="1:11">
      <c r="A25" s="2"/>
      <c r="B25" s="2"/>
      <c r="C25" s="2"/>
      <c r="D25" s="5"/>
    </row>
    <row r="26" spans="1:11" ht="15">
      <c r="A26" s="2"/>
      <c r="B26" s="2"/>
      <c r="C26" s="2"/>
      <c r="D26" s="5"/>
      <c r="F26" s="10"/>
      <c r="G26" s="11" t="s">
        <v>22</v>
      </c>
      <c r="H26" s="12"/>
      <c r="I26" s="13"/>
      <c r="J26" s="14" t="s">
        <v>23</v>
      </c>
    </row>
    <row r="27" spans="1:11">
      <c r="A27" s="2"/>
      <c r="B27" s="2"/>
      <c r="C27" s="2"/>
      <c r="D27" s="5"/>
      <c r="F27" s="15" t="s">
        <v>24</v>
      </c>
      <c r="G27" s="16">
        <f>SUM(G2:G24)</f>
        <v>51391.900000000081</v>
      </c>
      <c r="H27" s="17"/>
      <c r="I27" s="17"/>
      <c r="J27" s="18">
        <f>SUM(J2:J24)</f>
        <v>14444.699999999979</v>
      </c>
    </row>
    <row r="28" spans="1:11">
      <c r="A28" s="2"/>
      <c r="B28" s="2"/>
      <c r="C28" s="2"/>
      <c r="D28" s="5"/>
      <c r="F28" s="15" t="s">
        <v>25</v>
      </c>
      <c r="G28" s="18">
        <v>87846</v>
      </c>
      <c r="H28" s="18"/>
      <c r="I28" s="18"/>
      <c r="J28" s="18">
        <v>33634</v>
      </c>
    </row>
    <row r="29" spans="1:11">
      <c r="A29" s="2"/>
      <c r="B29" s="2"/>
      <c r="C29" s="2"/>
      <c r="D29" s="5"/>
      <c r="F29" s="15" t="s">
        <v>26</v>
      </c>
      <c r="G29" s="19">
        <f>G27/G28</f>
        <v>0.5850226532796039</v>
      </c>
      <c r="H29" s="18"/>
      <c r="I29" s="18"/>
      <c r="J29" s="19">
        <f>J27/J28</f>
        <v>0.42946720580365044</v>
      </c>
    </row>
    <row r="30" spans="1:11">
      <c r="A30" s="2"/>
      <c r="B30" s="2"/>
      <c r="C30" s="2"/>
      <c r="D30" s="5"/>
    </row>
    <row r="31" spans="1:11">
      <c r="A31" s="2"/>
      <c r="B31" s="2"/>
      <c r="C31" s="2"/>
      <c r="D31" s="5"/>
    </row>
    <row r="32" spans="1:11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  <row r="1108" spans="1:4">
      <c r="A1108" s="2"/>
      <c r="B1108" s="2"/>
      <c r="C1108" s="2"/>
      <c r="D1108" s="5"/>
    </row>
    <row r="1109" spans="1:4">
      <c r="A1109" s="2"/>
      <c r="B1109" s="2"/>
      <c r="C1109" s="2"/>
      <c r="D1109" s="5"/>
    </row>
    <row r="1110" spans="1:4">
      <c r="A1110" s="2"/>
      <c r="B1110" s="2"/>
      <c r="C1110" s="2"/>
      <c r="D1110" s="5"/>
    </row>
    <row r="1111" spans="1:4">
      <c r="A1111" s="2"/>
      <c r="B1111" s="2"/>
      <c r="C1111" s="2"/>
      <c r="D1111" s="5"/>
    </row>
    <row r="1112" spans="1:4">
      <c r="A1112" s="2"/>
      <c r="B1112" s="2"/>
      <c r="C1112" s="2"/>
      <c r="D1112" s="5"/>
    </row>
    <row r="1113" spans="1:4">
      <c r="A1113" s="2"/>
      <c r="B1113" s="2"/>
      <c r="C1113" s="2"/>
      <c r="D1113" s="5"/>
    </row>
    <row r="1114" spans="1:4">
      <c r="A1114" s="2"/>
      <c r="B1114" s="2"/>
      <c r="C1114" s="2"/>
      <c r="D1114" s="5"/>
    </row>
    <row r="1115" spans="1:4">
      <c r="A1115" s="2"/>
      <c r="B1115" s="2"/>
      <c r="C1115" s="2"/>
      <c r="D1115" s="5"/>
    </row>
    <row r="1116" spans="1:4">
      <c r="A1116" s="2"/>
      <c r="B1116" s="2"/>
      <c r="C1116" s="2"/>
      <c r="D1116" s="5"/>
    </row>
    <row r="1117" spans="1:4">
      <c r="A1117" s="2"/>
      <c r="B1117" s="2"/>
      <c r="C1117" s="2"/>
      <c r="D1117" s="5"/>
    </row>
    <row r="1118" spans="1:4">
      <c r="A1118" s="2"/>
      <c r="B1118" s="2"/>
      <c r="C1118" s="2"/>
      <c r="D1118" s="5"/>
    </row>
    <row r="1119" spans="1:4">
      <c r="A1119" s="2"/>
      <c r="B1119" s="2"/>
      <c r="C1119" s="2"/>
      <c r="D1119" s="5"/>
    </row>
    <row r="1120" spans="1:4">
      <c r="A1120" s="2"/>
      <c r="B1120" s="2"/>
      <c r="C1120" s="2"/>
      <c r="D1120" s="5"/>
    </row>
    <row r="1121" spans="1:4">
      <c r="A1121" s="2"/>
      <c r="B1121" s="2"/>
      <c r="C1121" s="2"/>
      <c r="D1121" s="5"/>
    </row>
    <row r="1122" spans="1:4">
      <c r="A1122" s="2"/>
      <c r="B1122" s="2"/>
      <c r="C1122" s="2"/>
      <c r="D1122" s="5"/>
    </row>
    <row r="1123" spans="1:4">
      <c r="A1123" s="2"/>
      <c r="B1123" s="2"/>
      <c r="C1123" s="2"/>
      <c r="D1123" s="5"/>
    </row>
    <row r="1124" spans="1:4">
      <c r="A1124" s="2"/>
      <c r="B1124" s="2"/>
      <c r="C1124" s="2"/>
      <c r="D1124" s="5"/>
    </row>
    <row r="1125" spans="1:4">
      <c r="A1125" s="2"/>
      <c r="B1125" s="2"/>
      <c r="C1125" s="2"/>
      <c r="D1125" s="5"/>
    </row>
    <row r="1126" spans="1:4">
      <c r="A1126" s="2"/>
      <c r="B1126" s="2"/>
      <c r="C1126" s="2"/>
      <c r="D1126" s="5"/>
    </row>
    <row r="1127" spans="1:4">
      <c r="A1127" s="2"/>
      <c r="B1127" s="2"/>
      <c r="C1127" s="2"/>
      <c r="D1127" s="5"/>
    </row>
    <row r="1128" spans="1:4">
      <c r="A1128" s="2"/>
      <c r="B1128" s="2"/>
      <c r="C1128" s="2"/>
      <c r="D1128" s="5"/>
    </row>
    <row r="1129" spans="1:4">
      <c r="A1129" s="2"/>
      <c r="B1129" s="2"/>
      <c r="C1129" s="2"/>
      <c r="D1129" s="5"/>
    </row>
    <row r="1130" spans="1:4">
      <c r="A1130" s="2"/>
      <c r="B1130" s="2"/>
      <c r="C1130" s="2"/>
      <c r="D1130" s="5"/>
    </row>
    <row r="1131" spans="1:4">
      <c r="A1131" s="2"/>
      <c r="B1131" s="2"/>
      <c r="C1131" s="2"/>
      <c r="D1131" s="5"/>
    </row>
    <row r="1132" spans="1:4">
      <c r="A1132" s="2"/>
      <c r="B1132" s="2"/>
      <c r="C1132" s="2"/>
      <c r="D1132" s="5"/>
    </row>
    <row r="1133" spans="1:4">
      <c r="A1133" s="2"/>
      <c r="B1133" s="2"/>
      <c r="C1133" s="2"/>
      <c r="D1133" s="5"/>
    </row>
    <row r="1134" spans="1:4">
      <c r="A1134" s="2"/>
      <c r="B1134" s="2"/>
      <c r="C1134" s="2"/>
      <c r="D1134" s="5"/>
    </row>
    <row r="1135" spans="1:4">
      <c r="A1135" s="2"/>
      <c r="B1135" s="2"/>
      <c r="C1135" s="2"/>
      <c r="D1135" s="5"/>
    </row>
    <row r="1136" spans="1:4">
      <c r="A1136" s="2"/>
      <c r="B1136" s="2"/>
      <c r="C1136" s="2"/>
      <c r="D1136" s="5"/>
    </row>
  </sheetData>
  <pageMargins left="0.7" right="0.7" top="0.75" bottom="0.75" header="0.3" footer="0.3"/>
  <pageSetup scale="7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94</v>
      </c>
      <c r="B2" s="21">
        <v>1110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6.3676780632099996</v>
      </c>
      <c r="L2" s="10">
        <f>F2*J2*K2/12</f>
        <v>7.7634730946656303</v>
      </c>
      <c r="M2" s="10">
        <f>ROUND(2.721*H2*L2,1)</f>
        <v>20.399999999999999</v>
      </c>
      <c r="N2" s="10">
        <f>ROUND((2.721*I2*L2)+(E2*K2),1)</f>
        <v>4</v>
      </c>
    </row>
    <row r="3" spans="1:14" s="10" customFormat="1">
      <c r="A3" s="21" t="s">
        <v>94</v>
      </c>
      <c r="B3" s="21">
        <v>1400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0.70899999999999996</v>
      </c>
      <c r="I3" s="49">
        <v>0.11700000000000001</v>
      </c>
      <c r="J3" s="49">
        <v>0.43099999999999999</v>
      </c>
      <c r="K3" s="49">
        <v>7.3527453729500003</v>
      </c>
      <c r="L3" s="10">
        <f t="shared" ref="L3:L6" si="0">F3*J3*K3/12</f>
        <v>13.41557411597214</v>
      </c>
      <c r="M3" s="10">
        <f t="shared" ref="M3:M6" si="1">ROUND(2.721*H3*L3,1)</f>
        <v>25.9</v>
      </c>
      <c r="N3" s="10">
        <f t="shared" ref="N3:N6" si="2">ROUND((2.721*I3*L3)+(E3*K3),1)</f>
        <v>5.9</v>
      </c>
    </row>
    <row r="4" spans="1:14" s="10" customFormat="1">
      <c r="A4" s="21" t="s">
        <v>94</v>
      </c>
      <c r="B4" s="21">
        <v>2210</v>
      </c>
      <c r="C4" s="21" t="s">
        <v>72</v>
      </c>
      <c r="D4" s="21" t="s">
        <v>73</v>
      </c>
      <c r="E4" s="49">
        <v>0.22</v>
      </c>
      <c r="F4" s="49">
        <v>50.8</v>
      </c>
      <c r="G4" s="49">
        <v>0</v>
      </c>
      <c r="H4" s="49">
        <v>1.347</v>
      </c>
      <c r="I4" s="49">
        <v>0.27400000000000002</v>
      </c>
      <c r="J4" s="49">
        <v>0.315</v>
      </c>
      <c r="K4" s="49">
        <v>452.79287607600003</v>
      </c>
      <c r="L4" s="10">
        <f t="shared" si="0"/>
        <v>603.79930024734597</v>
      </c>
      <c r="M4" s="10">
        <f t="shared" si="1"/>
        <v>2213</v>
      </c>
      <c r="N4" s="10">
        <f t="shared" si="2"/>
        <v>549.79999999999995</v>
      </c>
    </row>
    <row r="5" spans="1:14" s="10" customFormat="1">
      <c r="A5" s="21" t="s">
        <v>94</v>
      </c>
      <c r="B5" s="21">
        <v>5300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0.505</v>
      </c>
      <c r="I5" s="49">
        <v>6.8000000000000005E-2</v>
      </c>
      <c r="J5" s="49">
        <v>5.2999999999999999E-2</v>
      </c>
      <c r="K5" s="49">
        <v>5.9527228184999998</v>
      </c>
      <c r="L5" s="10">
        <f t="shared" si="0"/>
        <v>1.3355925763774499</v>
      </c>
      <c r="M5" s="10">
        <f t="shared" si="1"/>
        <v>1.8</v>
      </c>
      <c r="N5" s="10">
        <f t="shared" si="2"/>
        <v>1.6</v>
      </c>
    </row>
    <row r="6" spans="1:14" s="10" customFormat="1">
      <c r="A6" s="21" t="s">
        <v>94</v>
      </c>
      <c r="B6" s="21">
        <v>6172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0.60699999999999998</v>
      </c>
      <c r="I6" s="49">
        <v>3.3000000000000002E-2</v>
      </c>
      <c r="J6" s="49">
        <v>2.5999999999999999E-2</v>
      </c>
      <c r="K6" s="49">
        <v>11.704047749900001</v>
      </c>
      <c r="L6" s="10">
        <f t="shared" si="0"/>
        <v>1.2882255223389933</v>
      </c>
      <c r="M6" s="10">
        <f t="shared" si="1"/>
        <v>2.1</v>
      </c>
      <c r="N6" s="10">
        <f t="shared" si="2"/>
        <v>2.7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>
        <f t="shared" ref="K7:M7" si="3">SUM(K2:K6)</f>
        <v>484.17007008055998</v>
      </c>
      <c r="L7" s="10">
        <f t="shared" si="3"/>
        <v>627.60216555670013</v>
      </c>
      <c r="M7" s="10">
        <f t="shared" si="3"/>
        <v>2263.2000000000003</v>
      </c>
      <c r="N7">
        <f>SUM(N2:N6)</f>
        <v>564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I39" s="10"/>
      <c r="J39" s="10"/>
      <c r="K39" s="10"/>
    </row>
  </sheetData>
  <sortState ref="A2:K38">
    <sortCondition ref="J2:J38"/>
    <sortCondition ref="E2:E3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pane ySplit="1" topLeftCell="A2" activePane="bottomLeft" state="frozen"/>
      <selection pane="bottomLeft" activeCell="N8" sqref="K8:N8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95</v>
      </c>
      <c r="B2" s="21">
        <v>1400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0.70899999999999996</v>
      </c>
      <c r="I2" s="49">
        <v>0.11700000000000001</v>
      </c>
      <c r="J2" s="49">
        <v>0.43099999999999999</v>
      </c>
      <c r="K2" s="49">
        <v>83.555964728099994</v>
      </c>
      <c r="L2" s="10">
        <f>F2*J2*K2/12</f>
        <v>152.45342804406698</v>
      </c>
      <c r="M2" s="10">
        <f>ROUND(2.721*H2*L2,1)</f>
        <v>294.10000000000002</v>
      </c>
      <c r="N2" s="10">
        <f>ROUND((2.721*I2*L2)+(E2*K2),1)</f>
        <v>66.900000000000006</v>
      </c>
    </row>
    <row r="3" spans="1:14" s="10" customFormat="1">
      <c r="A3" s="21" t="s">
        <v>95</v>
      </c>
      <c r="B3" s="21">
        <v>2110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2.0139999999999998</v>
      </c>
      <c r="I3" s="49">
        <v>0.28699999999999998</v>
      </c>
      <c r="J3" s="49">
        <v>0.315</v>
      </c>
      <c r="K3" s="49">
        <v>4.6198455406700001</v>
      </c>
      <c r="L3" s="10">
        <f t="shared" ref="L3:L7" si="0">F3*J3*K3/12</f>
        <v>6.1605640284834449</v>
      </c>
      <c r="M3" s="10">
        <f t="shared" ref="M3:M7" si="1">ROUND(2.721*H3*L3,1)</f>
        <v>33.799999999999997</v>
      </c>
      <c r="N3" s="10">
        <f t="shared" ref="N3:N7" si="2">ROUND((2.721*I3*L3)+(E3*K3),1)</f>
        <v>5.8</v>
      </c>
    </row>
    <row r="4" spans="1:14" s="10" customFormat="1">
      <c r="A4" s="21" t="s">
        <v>95</v>
      </c>
      <c r="B4" s="21">
        <v>2210</v>
      </c>
      <c r="C4" s="21" t="s">
        <v>72</v>
      </c>
      <c r="D4" s="21" t="s">
        <v>73</v>
      </c>
      <c r="E4" s="49">
        <v>0.22</v>
      </c>
      <c r="F4" s="49">
        <v>50.8</v>
      </c>
      <c r="G4" s="49">
        <v>0</v>
      </c>
      <c r="H4" s="49">
        <v>1.347</v>
      </c>
      <c r="I4" s="49">
        <v>0.27400000000000002</v>
      </c>
      <c r="J4" s="49">
        <v>0.315</v>
      </c>
      <c r="K4" s="49">
        <v>830.86494446999995</v>
      </c>
      <c r="L4" s="10">
        <f t="shared" si="0"/>
        <v>1107.958403450745</v>
      </c>
      <c r="M4" s="10">
        <f t="shared" si="1"/>
        <v>4060.9</v>
      </c>
      <c r="N4" s="10">
        <f t="shared" si="2"/>
        <v>1008.8</v>
      </c>
    </row>
    <row r="5" spans="1:14" s="10" customFormat="1">
      <c r="A5" s="21" t="s">
        <v>95</v>
      </c>
      <c r="B5" s="21">
        <v>2430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1.677</v>
      </c>
      <c r="I5" s="49">
        <v>0.48899999999999999</v>
      </c>
      <c r="J5" s="49">
        <v>0.28899999999999998</v>
      </c>
      <c r="K5" s="49">
        <v>33.872024609900002</v>
      </c>
      <c r="L5" s="10">
        <f t="shared" si="0"/>
        <v>41.440163975238654</v>
      </c>
      <c r="M5" s="10">
        <f t="shared" si="1"/>
        <v>189.1</v>
      </c>
      <c r="N5" s="10">
        <f t="shared" si="2"/>
        <v>62.6</v>
      </c>
    </row>
    <row r="6" spans="1:14" s="10" customFormat="1">
      <c r="A6" s="21" t="s">
        <v>95</v>
      </c>
      <c r="B6" s="21">
        <v>5300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0.505</v>
      </c>
      <c r="I6" s="49">
        <v>6.8000000000000005E-2</v>
      </c>
      <c r="J6" s="49">
        <v>5.2999999999999999E-2</v>
      </c>
      <c r="K6" s="49">
        <v>8.0383446016699995</v>
      </c>
      <c r="L6" s="10">
        <f t="shared" si="0"/>
        <v>1.8035365837946919</v>
      </c>
      <c r="M6" s="10">
        <f t="shared" si="1"/>
        <v>2.5</v>
      </c>
      <c r="N6" s="10">
        <f t="shared" si="2"/>
        <v>2.1</v>
      </c>
    </row>
    <row r="7" spans="1:14" s="10" customFormat="1">
      <c r="A7" s="21" t="s">
        <v>95</v>
      </c>
      <c r="B7" s="21">
        <v>6210</v>
      </c>
      <c r="C7" s="21" t="s">
        <v>72</v>
      </c>
      <c r="D7" s="21" t="s">
        <v>73</v>
      </c>
      <c r="E7" s="49">
        <v>0.22</v>
      </c>
      <c r="F7" s="49">
        <v>50.8</v>
      </c>
      <c r="G7" s="49">
        <v>0</v>
      </c>
      <c r="H7" s="49">
        <v>0.60699999999999998</v>
      </c>
      <c r="I7" s="49">
        <v>3.3000000000000002E-2</v>
      </c>
      <c r="J7" s="49">
        <v>2.5999999999999999E-2</v>
      </c>
      <c r="K7" s="49">
        <v>0.115309030041</v>
      </c>
      <c r="L7" s="10">
        <f t="shared" si="0"/>
        <v>1.2691680573179398E-2</v>
      </c>
      <c r="M7" s="10">
        <f t="shared" si="1"/>
        <v>0</v>
      </c>
      <c r="N7" s="10">
        <f t="shared" si="2"/>
        <v>0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>
        <f t="shared" ref="K8:M8" si="3">SUM(K2:K7)</f>
        <v>961.06643298038091</v>
      </c>
      <c r="L8" s="10">
        <f t="shared" si="3"/>
        <v>1309.828787762902</v>
      </c>
      <c r="M8" s="10">
        <f t="shared" si="3"/>
        <v>4580.4000000000005</v>
      </c>
      <c r="N8">
        <f>SUM(N2:N7)</f>
        <v>1146.1999999999998</v>
      </c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I45" s="10"/>
      <c r="J45" s="10"/>
      <c r="K45" s="10"/>
    </row>
  </sheetData>
  <sortState ref="A2:J44">
    <sortCondition ref="J2:J44"/>
    <sortCondition ref="E2:E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92"/>
  <sheetViews>
    <sheetView workbookViewId="0">
      <selection activeCell="C25" sqref="C25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115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>
      <c r="A2" s="21" t="s">
        <v>116</v>
      </c>
      <c r="B2" s="21">
        <v>1110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0.211940022013</v>
      </c>
      <c r="L2" s="10">
        <f>F2*J2*K2/12</f>
        <v>0.25839727483824954</v>
      </c>
      <c r="M2" s="10">
        <f>ROUND(2.721*H2*L2,1)</f>
        <v>0.7</v>
      </c>
      <c r="N2" s="10">
        <f>ROUND((2.721*I2*L2)+(E2*K2),1)</f>
        <v>0.1</v>
      </c>
    </row>
    <row r="3" spans="1:14">
      <c r="A3" s="21" t="s">
        <v>116</v>
      </c>
      <c r="B3" s="21">
        <v>1330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1.395</v>
      </c>
      <c r="I3" s="49">
        <v>0.33900000000000002</v>
      </c>
      <c r="J3" s="49">
        <v>0.39300000000000002</v>
      </c>
      <c r="K3" s="49">
        <v>8.7963552092599998E-2</v>
      </c>
      <c r="L3" s="10">
        <f t="shared" ref="L3:L25" si="0">F3*J3*K3/12</f>
        <v>0.14634496161645863</v>
      </c>
      <c r="M3" s="10">
        <f t="shared" ref="M3:M25" si="1">ROUND(2.721*H3*L3,1)</f>
        <v>0.6</v>
      </c>
      <c r="N3" s="10">
        <f t="shared" ref="N3:N25" si="2">ROUND((2.721*I3*L3)+(E3*K3),1)</f>
        <v>0.2</v>
      </c>
    </row>
    <row r="4" spans="1:14">
      <c r="A4" s="21" t="s">
        <v>116</v>
      </c>
      <c r="B4" s="21">
        <v>1400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0.70899999999999996</v>
      </c>
      <c r="I4" s="49">
        <v>0.11700000000000001</v>
      </c>
      <c r="J4" s="49">
        <v>0.43099999999999999</v>
      </c>
      <c r="K4" s="49">
        <v>0.117779314809</v>
      </c>
      <c r="L4" s="10">
        <f t="shared" si="0"/>
        <v>0.21489621182334109</v>
      </c>
      <c r="M4" s="10">
        <f t="shared" si="1"/>
        <v>0.4</v>
      </c>
      <c r="N4" s="10">
        <f t="shared" si="2"/>
        <v>0.1</v>
      </c>
    </row>
    <row r="5" spans="1:14">
      <c r="A5" s="21" t="s">
        <v>116</v>
      </c>
      <c r="B5" s="21">
        <v>1400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0.70899999999999996</v>
      </c>
      <c r="I5" s="49">
        <v>0.11700000000000001</v>
      </c>
      <c r="J5" s="49">
        <v>0.43099999999999999</v>
      </c>
      <c r="K5" s="49">
        <v>1.7744094451000001</v>
      </c>
      <c r="L5" s="10">
        <f t="shared" si="0"/>
        <v>3.2375283265479564</v>
      </c>
      <c r="M5" s="10">
        <f t="shared" si="1"/>
        <v>6.2</v>
      </c>
      <c r="N5" s="10">
        <f t="shared" si="2"/>
        <v>1.4</v>
      </c>
    </row>
    <row r="6" spans="1:14">
      <c r="A6" s="21" t="s">
        <v>116</v>
      </c>
      <c r="B6" s="21">
        <v>1400</v>
      </c>
      <c r="C6" s="21" t="s">
        <v>72</v>
      </c>
      <c r="D6" s="21" t="s">
        <v>78</v>
      </c>
      <c r="E6" s="49">
        <v>0.22</v>
      </c>
      <c r="F6" s="49">
        <v>50.8</v>
      </c>
      <c r="G6" s="49">
        <v>0</v>
      </c>
      <c r="H6" s="49">
        <v>0.70899999999999996</v>
      </c>
      <c r="I6" s="49">
        <v>0.11700000000000001</v>
      </c>
      <c r="J6" s="49">
        <v>0.43099999999999999</v>
      </c>
      <c r="K6" s="49">
        <v>1.8433880037799999E-2</v>
      </c>
      <c r="L6" s="10">
        <f t="shared" si="0"/>
        <v>3.3633843054301955E-2</v>
      </c>
      <c r="M6" s="10">
        <f t="shared" si="1"/>
        <v>0.1</v>
      </c>
      <c r="N6" s="10">
        <f t="shared" si="2"/>
        <v>0</v>
      </c>
    </row>
    <row r="7" spans="1:14">
      <c r="A7" s="21" t="s">
        <v>116</v>
      </c>
      <c r="B7" s="21">
        <v>1411</v>
      </c>
      <c r="C7" s="21" t="s">
        <v>72</v>
      </c>
      <c r="D7" s="21" t="s">
        <v>76</v>
      </c>
      <c r="E7" s="49">
        <v>0.22</v>
      </c>
      <c r="F7" s="49">
        <v>50.8</v>
      </c>
      <c r="G7" s="49">
        <v>0</v>
      </c>
      <c r="H7" s="49">
        <v>1.4430000000000001</v>
      </c>
      <c r="I7" s="49">
        <v>0.22500000000000001</v>
      </c>
      <c r="J7" s="49">
        <v>0.43099999999999999</v>
      </c>
      <c r="K7" s="49">
        <v>1.12772993393E-4</v>
      </c>
      <c r="L7" s="10">
        <f t="shared" si="0"/>
        <v>2.0576184464508805E-4</v>
      </c>
      <c r="M7" s="10">
        <f t="shared" si="1"/>
        <v>0</v>
      </c>
      <c r="N7" s="10">
        <f t="shared" si="2"/>
        <v>0</v>
      </c>
    </row>
    <row r="8" spans="1:14">
      <c r="A8" s="21" t="s">
        <v>116</v>
      </c>
      <c r="B8" s="21">
        <v>1411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1.4430000000000001</v>
      </c>
      <c r="I8" s="49">
        <v>0.22500000000000001</v>
      </c>
      <c r="J8" s="49">
        <v>0.43099999999999999</v>
      </c>
      <c r="K8" s="49">
        <v>0.74415379863200004</v>
      </c>
      <c r="L8" s="10">
        <f t="shared" si="0"/>
        <v>1.3577582158573263</v>
      </c>
      <c r="M8" s="10">
        <f t="shared" si="1"/>
        <v>5.3</v>
      </c>
      <c r="N8" s="10">
        <f t="shared" si="2"/>
        <v>1</v>
      </c>
    </row>
    <row r="9" spans="1:14">
      <c r="A9" s="21" t="s">
        <v>116</v>
      </c>
      <c r="B9" s="21">
        <v>1411</v>
      </c>
      <c r="C9" s="21" t="s">
        <v>72</v>
      </c>
      <c r="D9" s="21" t="s">
        <v>78</v>
      </c>
      <c r="E9" s="49">
        <v>0.22</v>
      </c>
      <c r="F9" s="49">
        <v>50.8</v>
      </c>
      <c r="G9" s="49">
        <v>0</v>
      </c>
      <c r="H9" s="49">
        <v>1.4430000000000001</v>
      </c>
      <c r="I9" s="49">
        <v>0.22500000000000001</v>
      </c>
      <c r="J9" s="49">
        <v>0.43099999999999999</v>
      </c>
      <c r="K9" s="49">
        <v>1.3121959183199999E-2</v>
      </c>
      <c r="L9" s="10">
        <f t="shared" si="0"/>
        <v>2.3941889327027278E-2</v>
      </c>
      <c r="M9" s="10">
        <f t="shared" si="1"/>
        <v>0.1</v>
      </c>
      <c r="N9" s="10">
        <f t="shared" si="2"/>
        <v>0</v>
      </c>
    </row>
    <row r="10" spans="1:14">
      <c r="A10" s="21" t="s">
        <v>116</v>
      </c>
      <c r="B10" s="21">
        <v>1490</v>
      </c>
      <c r="C10" s="21" t="s">
        <v>72</v>
      </c>
      <c r="D10" s="21" t="s">
        <v>76</v>
      </c>
      <c r="E10" s="49">
        <v>0.22</v>
      </c>
      <c r="F10" s="49">
        <v>50.8</v>
      </c>
      <c r="G10" s="49">
        <v>0</v>
      </c>
      <c r="H10" s="49">
        <v>1.4430000000000001</v>
      </c>
      <c r="I10" s="49">
        <v>0.22500000000000001</v>
      </c>
      <c r="J10" s="49">
        <v>0.43099999999999999</v>
      </c>
      <c r="K10" s="49">
        <v>5.3054730180399998E-3</v>
      </c>
      <c r="L10" s="10">
        <f t="shared" si="0"/>
        <v>9.6801892196151824E-3</v>
      </c>
      <c r="M10" s="10">
        <f t="shared" si="1"/>
        <v>0</v>
      </c>
      <c r="N10" s="10">
        <f t="shared" si="2"/>
        <v>0</v>
      </c>
    </row>
    <row r="11" spans="1:14">
      <c r="A11" s="21" t="s">
        <v>116</v>
      </c>
      <c r="B11" s="21">
        <v>1490</v>
      </c>
      <c r="C11" s="21" t="s">
        <v>72</v>
      </c>
      <c r="D11" s="21" t="s">
        <v>73</v>
      </c>
      <c r="E11" s="49">
        <v>0.22</v>
      </c>
      <c r="F11" s="49">
        <v>50.8</v>
      </c>
      <c r="G11" s="49">
        <v>0</v>
      </c>
      <c r="H11" s="49">
        <v>1.4430000000000001</v>
      </c>
      <c r="I11" s="49">
        <v>0.22500000000000001</v>
      </c>
      <c r="J11" s="49">
        <v>0.43099999999999999</v>
      </c>
      <c r="K11" s="49">
        <v>1.27105807253E-2</v>
      </c>
      <c r="L11" s="10">
        <f t="shared" si="0"/>
        <v>2.3191301905358203E-2</v>
      </c>
      <c r="M11" s="10">
        <f t="shared" si="1"/>
        <v>0.1</v>
      </c>
      <c r="N11" s="10">
        <f t="shared" si="2"/>
        <v>0</v>
      </c>
    </row>
    <row r="12" spans="1:14">
      <c r="A12" s="21" t="s">
        <v>116</v>
      </c>
      <c r="B12" s="21">
        <v>2230</v>
      </c>
      <c r="C12" s="21" t="s">
        <v>72</v>
      </c>
      <c r="D12" s="21" t="s">
        <v>73</v>
      </c>
      <c r="E12" s="49">
        <v>0.22</v>
      </c>
      <c r="F12" s="49">
        <v>50.8</v>
      </c>
      <c r="G12" s="49">
        <v>0</v>
      </c>
      <c r="H12" s="49">
        <v>1.347</v>
      </c>
      <c r="I12" s="49">
        <v>0.27400000000000002</v>
      </c>
      <c r="J12" s="49">
        <v>0.315</v>
      </c>
      <c r="K12" s="49">
        <v>4.6805286343799997E-2</v>
      </c>
      <c r="L12" s="10">
        <f t="shared" si="0"/>
        <v>6.241484933945729E-2</v>
      </c>
      <c r="M12" s="10">
        <f t="shared" si="1"/>
        <v>0.2</v>
      </c>
      <c r="N12" s="10">
        <f t="shared" si="2"/>
        <v>0.1</v>
      </c>
    </row>
    <row r="13" spans="1:14">
      <c r="A13" s="21" t="s">
        <v>116</v>
      </c>
      <c r="B13" s="21">
        <v>3200</v>
      </c>
      <c r="C13" s="21" t="s">
        <v>72</v>
      </c>
      <c r="D13" s="21" t="s">
        <v>76</v>
      </c>
      <c r="E13" s="49">
        <v>0.22</v>
      </c>
      <c r="F13" s="49">
        <v>50.8</v>
      </c>
      <c r="G13" s="49">
        <v>0</v>
      </c>
      <c r="H13" s="49">
        <v>0.69099999999999995</v>
      </c>
      <c r="I13" s="49">
        <v>3.5999999999999997E-2</v>
      </c>
      <c r="J13" s="49">
        <v>0.26200000000000001</v>
      </c>
      <c r="K13" s="49">
        <v>2.07462470367E-3</v>
      </c>
      <c r="L13" s="10">
        <f t="shared" si="0"/>
        <v>2.3010354129971862E-3</v>
      </c>
      <c r="M13" s="10">
        <f t="shared" si="1"/>
        <v>0</v>
      </c>
      <c r="N13" s="10">
        <f t="shared" si="2"/>
        <v>0</v>
      </c>
    </row>
    <row r="14" spans="1:14">
      <c r="A14" s="21" t="s">
        <v>116</v>
      </c>
      <c r="B14" s="21">
        <v>3200</v>
      </c>
      <c r="C14" s="21" t="s">
        <v>72</v>
      </c>
      <c r="D14" s="21" t="s">
        <v>73</v>
      </c>
      <c r="E14" s="49">
        <v>0.22</v>
      </c>
      <c r="F14" s="49">
        <v>50.8</v>
      </c>
      <c r="G14" s="49">
        <v>0</v>
      </c>
      <c r="H14" s="49">
        <v>0.69099999999999995</v>
      </c>
      <c r="I14" s="49">
        <v>3.5999999999999997E-2</v>
      </c>
      <c r="J14" s="49">
        <v>0.26200000000000001</v>
      </c>
      <c r="K14" s="49">
        <v>0.13461279719899999</v>
      </c>
      <c r="L14" s="10">
        <f t="shared" si="0"/>
        <v>0.14930354046665087</v>
      </c>
      <c r="M14" s="10">
        <f t="shared" si="1"/>
        <v>0.3</v>
      </c>
      <c r="N14" s="10">
        <f t="shared" si="2"/>
        <v>0</v>
      </c>
    </row>
    <row r="15" spans="1:14">
      <c r="A15" s="21" t="s">
        <v>116</v>
      </c>
      <c r="B15" s="21">
        <v>3230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0.69099999999999995</v>
      </c>
      <c r="I15" s="49">
        <v>3.5999999999999997E-2</v>
      </c>
      <c r="J15" s="49">
        <v>0.26200000000000001</v>
      </c>
      <c r="K15" s="49">
        <v>3.7935157253700003E-2</v>
      </c>
      <c r="L15" s="10">
        <f t="shared" si="0"/>
        <v>4.2075147415320459E-2</v>
      </c>
      <c r="M15" s="10">
        <f t="shared" si="1"/>
        <v>0.1</v>
      </c>
      <c r="N15" s="10">
        <f t="shared" si="2"/>
        <v>0</v>
      </c>
    </row>
    <row r="16" spans="1:14">
      <c r="A16" s="21" t="s">
        <v>116</v>
      </c>
      <c r="B16" s="21">
        <v>3300</v>
      </c>
      <c r="C16" s="21" t="s">
        <v>72</v>
      </c>
      <c r="D16" s="21" t="s">
        <v>73</v>
      </c>
      <c r="E16" s="49">
        <v>0.22</v>
      </c>
      <c r="F16" s="49">
        <v>50.8</v>
      </c>
      <c r="G16" s="49">
        <v>0</v>
      </c>
      <c r="H16" s="49">
        <v>0.69099999999999995</v>
      </c>
      <c r="I16" s="49">
        <v>3.5999999999999997E-2</v>
      </c>
      <c r="J16" s="49">
        <v>0.26200000000000001</v>
      </c>
      <c r="K16" s="49">
        <v>0.125121537063</v>
      </c>
      <c r="L16" s="10">
        <f t="shared" si="0"/>
        <v>0.13877646747447539</v>
      </c>
      <c r="M16" s="10">
        <f t="shared" si="1"/>
        <v>0.3</v>
      </c>
      <c r="N16" s="10">
        <f t="shared" si="2"/>
        <v>0</v>
      </c>
    </row>
    <row r="17" spans="1:14">
      <c r="A17" s="21" t="s">
        <v>116</v>
      </c>
      <c r="B17" s="21">
        <v>3300</v>
      </c>
      <c r="C17" s="21" t="s">
        <v>72</v>
      </c>
      <c r="D17" s="21" t="s">
        <v>78</v>
      </c>
      <c r="E17" s="49">
        <v>0.22</v>
      </c>
      <c r="F17" s="49">
        <v>50.8</v>
      </c>
      <c r="G17" s="49">
        <v>0</v>
      </c>
      <c r="H17" s="49">
        <v>0.69099999999999995</v>
      </c>
      <c r="I17" s="49">
        <v>3.5999999999999997E-2</v>
      </c>
      <c r="J17" s="49">
        <v>0.26200000000000001</v>
      </c>
      <c r="K17" s="49">
        <v>3.5344964913600001E-2</v>
      </c>
      <c r="L17" s="10">
        <f t="shared" si="0"/>
        <v>3.9202278751170876E-2</v>
      </c>
      <c r="M17" s="10">
        <f t="shared" si="1"/>
        <v>0.1</v>
      </c>
      <c r="N17" s="10">
        <f t="shared" si="2"/>
        <v>0</v>
      </c>
    </row>
    <row r="18" spans="1:14">
      <c r="A18" s="21" t="s">
        <v>116</v>
      </c>
      <c r="B18" s="21">
        <v>4110</v>
      </c>
      <c r="C18" s="21" t="s">
        <v>72</v>
      </c>
      <c r="D18" s="21" t="s">
        <v>73</v>
      </c>
      <c r="E18" s="49">
        <v>0.22</v>
      </c>
      <c r="F18" s="49">
        <v>50.8</v>
      </c>
      <c r="G18" s="49">
        <v>0</v>
      </c>
      <c r="H18" s="49">
        <v>0.69099999999999995</v>
      </c>
      <c r="I18" s="49">
        <v>3.5999999999999997E-2</v>
      </c>
      <c r="J18" s="49">
        <v>0.26200000000000001</v>
      </c>
      <c r="K18" s="49">
        <v>0.13650010113200001</v>
      </c>
      <c r="L18" s="10">
        <f t="shared" si="0"/>
        <v>0.15139681216887227</v>
      </c>
      <c r="M18" s="10">
        <f t="shared" si="1"/>
        <v>0.3</v>
      </c>
      <c r="N18" s="10">
        <f t="shared" si="2"/>
        <v>0</v>
      </c>
    </row>
    <row r="19" spans="1:14">
      <c r="A19" s="21" t="s">
        <v>116</v>
      </c>
      <c r="B19" s="21">
        <v>4220</v>
      </c>
      <c r="C19" s="21" t="s">
        <v>72</v>
      </c>
      <c r="D19" s="21" t="s">
        <v>76</v>
      </c>
      <c r="E19" s="49">
        <v>0.22</v>
      </c>
      <c r="F19" s="49">
        <v>50.8</v>
      </c>
      <c r="G19" s="49">
        <v>0</v>
      </c>
      <c r="H19" s="49">
        <v>0.69099999999999995</v>
      </c>
      <c r="I19" s="49">
        <v>3.5999999999999997E-2</v>
      </c>
      <c r="J19" s="49">
        <v>0.26200000000000001</v>
      </c>
      <c r="K19" s="49">
        <v>4.6871129792499999E-3</v>
      </c>
      <c r="L19" s="10">
        <f t="shared" si="0"/>
        <v>5.1986332423854835E-3</v>
      </c>
      <c r="M19" s="10">
        <f t="shared" si="1"/>
        <v>0</v>
      </c>
      <c r="N19" s="10">
        <f t="shared" si="2"/>
        <v>0</v>
      </c>
    </row>
    <row r="20" spans="1:14">
      <c r="A20" s="21" t="s">
        <v>116</v>
      </c>
      <c r="B20" s="21">
        <v>4220</v>
      </c>
      <c r="C20" s="21" t="s">
        <v>72</v>
      </c>
      <c r="D20" s="21" t="s">
        <v>73</v>
      </c>
      <c r="E20" s="49">
        <v>0.22</v>
      </c>
      <c r="F20" s="49">
        <v>50.8</v>
      </c>
      <c r="G20" s="49">
        <v>0</v>
      </c>
      <c r="H20" s="49">
        <v>0.69099999999999995</v>
      </c>
      <c r="I20" s="49">
        <v>3.5999999999999997E-2</v>
      </c>
      <c r="J20" s="49">
        <v>0.26200000000000001</v>
      </c>
      <c r="K20" s="49">
        <v>0.41697776506700002</v>
      </c>
      <c r="L20" s="10">
        <f t="shared" si="0"/>
        <v>0.46248393849464531</v>
      </c>
      <c r="M20" s="10">
        <f t="shared" si="1"/>
        <v>0.9</v>
      </c>
      <c r="N20" s="10">
        <f t="shared" si="2"/>
        <v>0.1</v>
      </c>
    </row>
    <row r="21" spans="1:14">
      <c r="A21" s="21" t="s">
        <v>116</v>
      </c>
      <c r="B21" s="21">
        <v>4340</v>
      </c>
      <c r="C21" s="21" t="s">
        <v>72</v>
      </c>
      <c r="D21" s="21" t="s">
        <v>78</v>
      </c>
      <c r="E21" s="49">
        <v>0.22</v>
      </c>
      <c r="F21" s="49">
        <v>50.8</v>
      </c>
      <c r="G21" s="49">
        <v>0</v>
      </c>
      <c r="H21" s="49">
        <v>0.69099999999999995</v>
      </c>
      <c r="I21" s="49">
        <v>3.5999999999999997E-2</v>
      </c>
      <c r="J21" s="49">
        <v>0.26200000000000001</v>
      </c>
      <c r="K21" s="49">
        <v>1.0839949715E-3</v>
      </c>
      <c r="L21" s="10">
        <f t="shared" si="0"/>
        <v>1.2022949560563667E-3</v>
      </c>
      <c r="M21" s="10">
        <f t="shared" si="1"/>
        <v>0</v>
      </c>
      <c r="N21" s="10">
        <f t="shared" si="2"/>
        <v>0</v>
      </c>
    </row>
    <row r="22" spans="1:14">
      <c r="A22" s="21" t="s">
        <v>116</v>
      </c>
      <c r="B22" s="21">
        <v>8140</v>
      </c>
      <c r="C22" s="21" t="s">
        <v>72</v>
      </c>
      <c r="D22" s="21" t="s">
        <v>76</v>
      </c>
      <c r="E22" s="49">
        <v>0.22</v>
      </c>
      <c r="F22" s="49">
        <v>50.8</v>
      </c>
      <c r="G22" s="49">
        <v>0</v>
      </c>
      <c r="H22" s="49">
        <v>0.98599999999999999</v>
      </c>
      <c r="I22" s="49">
        <v>0.14299999999999999</v>
      </c>
      <c r="J22" s="49">
        <v>0.44600000000000001</v>
      </c>
      <c r="K22" s="49">
        <v>3.8610522197999999</v>
      </c>
      <c r="L22" s="10">
        <f t="shared" si="0"/>
        <v>7.2899239944637202</v>
      </c>
      <c r="M22" s="10">
        <f t="shared" si="1"/>
        <v>19.600000000000001</v>
      </c>
      <c r="N22" s="10">
        <f t="shared" si="2"/>
        <v>3.7</v>
      </c>
    </row>
    <row r="23" spans="1:14">
      <c r="A23" s="21" t="s">
        <v>116</v>
      </c>
      <c r="B23" s="21">
        <v>8140</v>
      </c>
      <c r="C23" s="21" t="s">
        <v>72</v>
      </c>
      <c r="D23" s="21" t="s">
        <v>73</v>
      </c>
      <c r="E23" s="49">
        <v>0.22</v>
      </c>
      <c r="F23" s="49">
        <v>50.8</v>
      </c>
      <c r="G23" s="49">
        <v>0</v>
      </c>
      <c r="H23" s="49">
        <v>0.98599999999999999</v>
      </c>
      <c r="I23" s="49">
        <v>0.14299999999999999</v>
      </c>
      <c r="J23" s="49">
        <v>0.44600000000000001</v>
      </c>
      <c r="K23" s="49">
        <v>36.103566501700001</v>
      </c>
      <c r="L23" s="10">
        <f t="shared" si="0"/>
        <v>68.165940459643053</v>
      </c>
      <c r="M23" s="10">
        <f t="shared" si="1"/>
        <v>182.9</v>
      </c>
      <c r="N23" s="10">
        <f t="shared" si="2"/>
        <v>34.5</v>
      </c>
    </row>
    <row r="24" spans="1:14">
      <c r="A24" s="21" t="s">
        <v>116</v>
      </c>
      <c r="B24" s="21">
        <v>8140</v>
      </c>
      <c r="C24" s="21" t="s">
        <v>72</v>
      </c>
      <c r="D24" s="21" t="s">
        <v>78</v>
      </c>
      <c r="E24" s="49">
        <v>0.22</v>
      </c>
      <c r="F24" s="49">
        <v>50.8</v>
      </c>
      <c r="G24" s="49">
        <v>0</v>
      </c>
      <c r="H24" s="49">
        <v>0.98599999999999999</v>
      </c>
      <c r="I24" s="49">
        <v>0.14299999999999999</v>
      </c>
      <c r="J24" s="49">
        <v>0.44600000000000001</v>
      </c>
      <c r="K24" s="49">
        <v>0.47037094709799998</v>
      </c>
      <c r="L24" s="10">
        <f t="shared" si="0"/>
        <v>0.88809170618416378</v>
      </c>
      <c r="M24" s="10">
        <f t="shared" si="1"/>
        <v>2.4</v>
      </c>
      <c r="N24" s="10">
        <f t="shared" si="2"/>
        <v>0.4</v>
      </c>
    </row>
    <row r="25" spans="1:14">
      <c r="A25" s="21" t="s">
        <v>116</v>
      </c>
      <c r="B25" s="21">
        <v>8310</v>
      </c>
      <c r="C25" s="21" t="s">
        <v>72</v>
      </c>
      <c r="D25" s="21" t="s">
        <v>73</v>
      </c>
      <c r="E25" s="49">
        <v>0.22</v>
      </c>
      <c r="F25" s="49">
        <v>50.8</v>
      </c>
      <c r="G25" s="49">
        <v>0</v>
      </c>
      <c r="H25" s="49">
        <v>0.72099999999999997</v>
      </c>
      <c r="I25" s="49">
        <v>0.17</v>
      </c>
      <c r="J25" s="49">
        <v>0.43099999999999999</v>
      </c>
      <c r="K25" s="49">
        <v>7.15223092941E-2</v>
      </c>
      <c r="L25" s="10">
        <f t="shared" si="0"/>
        <v>0.1304972214610384</v>
      </c>
      <c r="M25" s="10">
        <f t="shared" si="1"/>
        <v>0.3</v>
      </c>
      <c r="N25" s="10">
        <f t="shared" si="2"/>
        <v>0.1</v>
      </c>
    </row>
    <row r="26" spans="1:14">
      <c r="A26" s="21"/>
      <c r="B26" s="21"/>
      <c r="C26" s="21"/>
      <c r="D26" s="21"/>
      <c r="E26" s="21"/>
      <c r="F26" s="21"/>
      <c r="G26" s="23"/>
      <c r="H26" s="23"/>
      <c r="I26" s="23"/>
      <c r="J26" s="22"/>
      <c r="K26" s="10">
        <f t="shared" ref="K26:M26" si="3">SUM(K2:K25)</f>
        <v>44.433586118122953</v>
      </c>
      <c r="L26" s="10">
        <f t="shared" si="3"/>
        <v>82.8343863555083</v>
      </c>
      <c r="M26" s="10">
        <f t="shared" si="3"/>
        <v>220.90000000000003</v>
      </c>
      <c r="N26" s="10">
        <f>SUM(N2:N25)</f>
        <v>41.7</v>
      </c>
    </row>
    <row r="27" spans="1:14">
      <c r="K27" s="10"/>
      <c r="M27" s="10"/>
    </row>
    <row r="28" spans="1:14">
      <c r="K28" s="10"/>
      <c r="M28" s="10"/>
    </row>
    <row r="29" spans="1:14">
      <c r="K29" s="10"/>
      <c r="M29" s="10"/>
    </row>
    <row r="30" spans="1:14">
      <c r="K30" s="10"/>
      <c r="M30" s="10"/>
    </row>
    <row r="31" spans="1:14">
      <c r="K31" s="10"/>
      <c r="M31" s="10"/>
    </row>
    <row r="32" spans="1:14">
      <c r="K32" s="10"/>
      <c r="M32" s="10"/>
    </row>
    <row r="33" spans="11:13">
      <c r="K33" s="10"/>
      <c r="M33" s="10"/>
    </row>
    <row r="34" spans="11:13">
      <c r="K34" s="10"/>
      <c r="M34" s="10"/>
    </row>
    <row r="35" spans="11:13">
      <c r="K35" s="10"/>
      <c r="M35" s="10"/>
    </row>
    <row r="36" spans="11:13">
      <c r="K36" s="10"/>
      <c r="M36" s="10"/>
    </row>
    <row r="37" spans="11:13">
      <c r="K37" s="10"/>
      <c r="M37" s="10"/>
    </row>
    <row r="38" spans="11:13">
      <c r="K38" s="10"/>
      <c r="M38" s="10"/>
    </row>
    <row r="39" spans="11:13">
      <c r="K39" s="10"/>
      <c r="M39" s="10"/>
    </row>
    <row r="40" spans="11:13">
      <c r="K40" s="10"/>
      <c r="M40" s="10"/>
    </row>
    <row r="41" spans="11:13">
      <c r="K41" s="10"/>
      <c r="M41" s="10"/>
    </row>
    <row r="42" spans="11:13">
      <c r="K42" s="10"/>
      <c r="M42" s="10"/>
    </row>
    <row r="43" spans="11:13">
      <c r="K43" s="10"/>
      <c r="M43" s="10"/>
    </row>
    <row r="44" spans="11:13">
      <c r="K44" s="10"/>
      <c r="M44" s="10"/>
    </row>
    <row r="45" spans="11:13">
      <c r="K45" s="10"/>
      <c r="M45" s="10"/>
    </row>
    <row r="46" spans="11:13">
      <c r="K46" s="10"/>
      <c r="M46" s="10"/>
    </row>
    <row r="47" spans="11:13">
      <c r="K47" s="10"/>
      <c r="M47" s="10"/>
    </row>
    <row r="48" spans="11:13">
      <c r="K48" s="10"/>
      <c r="M48" s="10"/>
    </row>
    <row r="49" spans="11:13">
      <c r="K49" s="10"/>
      <c r="M49" s="10"/>
    </row>
    <row r="50" spans="11:13">
      <c r="K50" s="10"/>
      <c r="M50" s="10"/>
    </row>
    <row r="51" spans="11:13">
      <c r="K51" s="10"/>
      <c r="M51" s="10"/>
    </row>
    <row r="52" spans="11:13">
      <c r="K52" s="10"/>
      <c r="M52" s="10"/>
    </row>
    <row r="53" spans="11:13">
      <c r="K53" s="10"/>
      <c r="M53" s="10"/>
    </row>
    <row r="54" spans="11:13">
      <c r="K54" s="10"/>
      <c r="M54" s="10"/>
    </row>
    <row r="55" spans="11:13">
      <c r="K55" s="10"/>
      <c r="M55" s="10"/>
    </row>
    <row r="56" spans="11:13">
      <c r="K56" s="10"/>
      <c r="M56" s="10"/>
    </row>
    <row r="57" spans="11:13">
      <c r="K57" s="10"/>
      <c r="M57" s="10"/>
    </row>
    <row r="58" spans="11:13">
      <c r="K58" s="10"/>
      <c r="M58" s="10"/>
    </row>
    <row r="59" spans="11:13">
      <c r="K59" s="10"/>
      <c r="M59" s="10"/>
    </row>
    <row r="60" spans="11:13">
      <c r="K60" s="10"/>
      <c r="M60" s="10"/>
    </row>
    <row r="61" spans="11:13">
      <c r="K61" s="10"/>
      <c r="M61" s="10"/>
    </row>
    <row r="62" spans="11:13">
      <c r="K62" s="10"/>
      <c r="M62" s="10"/>
    </row>
    <row r="63" spans="11:13">
      <c r="K63" s="10"/>
      <c r="M63" s="10"/>
    </row>
    <row r="64" spans="11:13">
      <c r="K64" s="10"/>
      <c r="M64" s="10"/>
    </row>
    <row r="65" spans="11:13">
      <c r="K65" s="10"/>
      <c r="M65" s="10"/>
    </row>
    <row r="66" spans="11:13">
      <c r="K66" s="10"/>
      <c r="M66" s="10"/>
    </row>
    <row r="67" spans="11:13">
      <c r="K67" s="10"/>
      <c r="M67" s="10"/>
    </row>
    <row r="68" spans="11:13">
      <c r="K68" s="10"/>
      <c r="M68" s="10"/>
    </row>
    <row r="69" spans="11:13">
      <c r="K69" s="10"/>
      <c r="M69" s="10"/>
    </row>
    <row r="70" spans="11:13">
      <c r="K70" s="10"/>
      <c r="M70" s="10"/>
    </row>
    <row r="71" spans="11:13">
      <c r="K71" s="10"/>
      <c r="M71" s="10"/>
    </row>
    <row r="72" spans="11:13">
      <c r="K72" s="10"/>
      <c r="M72" s="10"/>
    </row>
    <row r="73" spans="11:13">
      <c r="K73" s="10"/>
      <c r="M73" s="10"/>
    </row>
    <row r="74" spans="11:13">
      <c r="K74" s="10"/>
      <c r="M74" s="10"/>
    </row>
    <row r="75" spans="11:13">
      <c r="K75" s="10"/>
      <c r="M75" s="10"/>
    </row>
    <row r="76" spans="11:13">
      <c r="K76" s="10"/>
      <c r="M76" s="10"/>
    </row>
    <row r="77" spans="11:13">
      <c r="K77" s="10"/>
      <c r="M77" s="10"/>
    </row>
    <row r="78" spans="11:13">
      <c r="K78" s="10"/>
      <c r="M78" s="10"/>
    </row>
    <row r="79" spans="11:13">
      <c r="K79" s="10"/>
      <c r="M79" s="10"/>
    </row>
    <row r="80" spans="11:13">
      <c r="K80" s="10"/>
      <c r="M80" s="10"/>
    </row>
    <row r="81" spans="11:13">
      <c r="K81" s="10"/>
      <c r="M81" s="10"/>
    </row>
    <row r="82" spans="11:13">
      <c r="K82" s="10"/>
      <c r="M82" s="10"/>
    </row>
    <row r="83" spans="11:13">
      <c r="K83" s="10"/>
      <c r="M83" s="10"/>
    </row>
    <row r="84" spans="11:13">
      <c r="K84" s="10"/>
      <c r="M84" s="10"/>
    </row>
    <row r="85" spans="11:13">
      <c r="K85" s="10"/>
      <c r="M85" s="10"/>
    </row>
    <row r="86" spans="11:13">
      <c r="K86" s="10"/>
      <c r="M86" s="10"/>
    </row>
    <row r="87" spans="11:13">
      <c r="K87" s="10"/>
      <c r="M87" s="10"/>
    </row>
    <row r="88" spans="11:13">
      <c r="K88" s="10"/>
      <c r="M88" s="10"/>
    </row>
    <row r="89" spans="11:13">
      <c r="K89" s="10"/>
      <c r="M89" s="10"/>
    </row>
    <row r="90" spans="11:13">
      <c r="K90" s="10"/>
      <c r="M90" s="10"/>
    </row>
    <row r="91" spans="11:13">
      <c r="K91" s="10"/>
      <c r="M91" s="10"/>
    </row>
    <row r="92" spans="11:13">
      <c r="K92" s="10"/>
      <c r="M9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2" sqref="A2"/>
    </sheetView>
  </sheetViews>
  <sheetFormatPr defaultRowHeight="15"/>
  <cols>
    <col min="1" max="1" width="17.42578125" bestFit="1" customWidth="1"/>
    <col min="2" max="2" width="10.5703125" customWidth="1"/>
  </cols>
  <sheetData>
    <row r="1" spans="1:6">
      <c r="A1" s="20" t="s">
        <v>104</v>
      </c>
    </row>
    <row r="2" spans="1:6">
      <c r="A2" t="s">
        <v>47</v>
      </c>
      <c r="B2" t="s">
        <v>48</v>
      </c>
    </row>
    <row r="3" spans="1:6">
      <c r="B3" t="s">
        <v>49</v>
      </c>
      <c r="D3" t="s">
        <v>50</v>
      </c>
      <c r="F3" t="s">
        <v>51</v>
      </c>
    </row>
    <row r="4" spans="1:6">
      <c r="A4" t="s">
        <v>52</v>
      </c>
      <c r="B4">
        <v>39.200000000000003</v>
      </c>
      <c r="C4" t="s">
        <v>53</v>
      </c>
      <c r="D4">
        <v>39.200000000000003</v>
      </c>
      <c r="E4" t="s">
        <v>53</v>
      </c>
    </row>
    <row r="5" spans="1:6">
      <c r="A5" t="s">
        <v>54</v>
      </c>
      <c r="B5">
        <v>82.618113964330206</v>
      </c>
      <c r="C5" t="s">
        <v>53</v>
      </c>
      <c r="D5" s="10">
        <v>82.618113964330206</v>
      </c>
      <c r="E5" t="s">
        <v>53</v>
      </c>
    </row>
    <row r="6" spans="1:6">
      <c r="A6" t="s">
        <v>55</v>
      </c>
      <c r="B6">
        <f>ROUND(B4/B5*365,0)</f>
        <v>173</v>
      </c>
      <c r="C6" t="s">
        <v>56</v>
      </c>
      <c r="D6">
        <f>ROUND(D4/D5*365,0)</f>
        <v>173</v>
      </c>
      <c r="E6" t="s">
        <v>56</v>
      </c>
    </row>
    <row r="7" spans="1:6">
      <c r="A7" t="s">
        <v>57</v>
      </c>
      <c r="B7">
        <f>ROUND((43.75*B6)/(4.38+B6),1)</f>
        <v>42.7</v>
      </c>
      <c r="C7" t="s">
        <v>58</v>
      </c>
      <c r="D7">
        <f>ROUND((43.75*D6)/(4.38+D6),1)</f>
        <v>42.7</v>
      </c>
      <c r="E7" t="s">
        <v>58</v>
      </c>
      <c r="F7" s="30">
        <f>B7-D7</f>
        <v>0</v>
      </c>
    </row>
    <row r="8" spans="1:6">
      <c r="A8" t="s">
        <v>59</v>
      </c>
      <c r="B8">
        <f>ROUND(44.53+6.146*LN(B6)+0.145*(LN(B6)^2),1)</f>
        <v>80.099999999999994</v>
      </c>
      <c r="C8" t="s">
        <v>58</v>
      </c>
      <c r="D8">
        <f>ROUND(44.53+6.146*LN(D6)+0.145*(LN(D6)^2),1)</f>
        <v>80.099999999999994</v>
      </c>
      <c r="E8" t="s">
        <v>58</v>
      </c>
      <c r="F8" s="30">
        <f>B8-D8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9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45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81</v>
      </c>
      <c r="B2" s="21">
        <v>1110</v>
      </c>
      <c r="C2" s="21" t="s">
        <v>72</v>
      </c>
      <c r="D2" s="21" t="s">
        <v>76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0.47149626953599999</v>
      </c>
      <c r="L2" s="10">
        <f>F2*J2*K2/12</f>
        <v>0.57484825181829113</v>
      </c>
      <c r="M2" s="10">
        <f>ROUND(2.721*H2*L2,1)</f>
        <v>1.5</v>
      </c>
      <c r="N2" s="10">
        <f>ROUND((2.721*I2*L2)+(E2*K2),1)</f>
        <v>0.3</v>
      </c>
    </row>
    <row r="3" spans="1:14" s="10" customFormat="1">
      <c r="A3" s="21" t="s">
        <v>81</v>
      </c>
      <c r="B3" s="21">
        <v>1110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41.806271383499997</v>
      </c>
      <c r="L3" s="10">
        <f t="shared" ref="L3:L43" si="0">F3*J3*K3/12</f>
        <v>50.97020607076319</v>
      </c>
      <c r="M3" s="10">
        <f t="shared" ref="M3:M43" si="1">ROUND(2.721*H3*L3,1)</f>
        <v>134.30000000000001</v>
      </c>
      <c r="N3" s="10">
        <f t="shared" ref="N3:N43" si="2">ROUND((2.721*I3*L3)+(E3*K3),1)</f>
        <v>26.5</v>
      </c>
    </row>
    <row r="4" spans="1:14" s="10" customFormat="1">
      <c r="A4" s="21" t="s">
        <v>81</v>
      </c>
      <c r="B4" s="21">
        <v>1400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0.70899999999999996</v>
      </c>
      <c r="I4" s="49">
        <v>0.11700000000000001</v>
      </c>
      <c r="J4" s="49">
        <v>0.43099999999999999</v>
      </c>
      <c r="K4" s="49">
        <v>0.74840543153200001</v>
      </c>
      <c r="L4" s="10">
        <f t="shared" si="0"/>
        <v>1.3655156035255696</v>
      </c>
      <c r="M4" s="10">
        <f t="shared" si="1"/>
        <v>2.6</v>
      </c>
      <c r="N4" s="10">
        <f t="shared" si="2"/>
        <v>0.6</v>
      </c>
    </row>
    <row r="5" spans="1:14" s="10" customFormat="1">
      <c r="A5" s="21" t="s">
        <v>81</v>
      </c>
      <c r="B5" s="21">
        <v>1400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0.70899999999999996</v>
      </c>
      <c r="I5" s="49">
        <v>0.11700000000000001</v>
      </c>
      <c r="J5" s="49">
        <v>0.43099999999999999</v>
      </c>
      <c r="K5" s="49">
        <v>36.961182587800003</v>
      </c>
      <c r="L5" s="10">
        <f t="shared" si="0"/>
        <v>67.438141710280291</v>
      </c>
      <c r="M5" s="10">
        <f t="shared" si="1"/>
        <v>130.1</v>
      </c>
      <c r="N5" s="10">
        <f t="shared" si="2"/>
        <v>29.6</v>
      </c>
    </row>
    <row r="6" spans="1:14" s="10" customFormat="1">
      <c r="A6" s="21" t="s">
        <v>81</v>
      </c>
      <c r="B6" s="21">
        <v>2110</v>
      </c>
      <c r="C6" s="21" t="s">
        <v>72</v>
      </c>
      <c r="D6" s="21"/>
      <c r="E6" s="49">
        <v>0.22</v>
      </c>
      <c r="F6" s="49">
        <v>50.8</v>
      </c>
      <c r="G6" s="49">
        <v>0</v>
      </c>
      <c r="H6" s="49">
        <v>2.0139999999999998</v>
      </c>
      <c r="I6" s="49">
        <v>0.28699999999999998</v>
      </c>
      <c r="J6" s="49">
        <v>0.315</v>
      </c>
      <c r="K6" s="49">
        <v>3.4449994595999997E-2</v>
      </c>
      <c r="L6" s="10">
        <f t="shared" si="0"/>
        <v>4.5939067793765997E-2</v>
      </c>
      <c r="M6" s="10">
        <f t="shared" si="1"/>
        <v>0.3</v>
      </c>
      <c r="N6" s="10">
        <f t="shared" si="2"/>
        <v>0</v>
      </c>
    </row>
    <row r="7" spans="1:14" s="10" customFormat="1">
      <c r="A7" s="21" t="s">
        <v>81</v>
      </c>
      <c r="B7" s="21">
        <v>2110</v>
      </c>
      <c r="C7" s="21" t="s">
        <v>72</v>
      </c>
      <c r="D7" s="21" t="s">
        <v>76</v>
      </c>
      <c r="E7" s="49">
        <v>0.22</v>
      </c>
      <c r="F7" s="49">
        <v>50.8</v>
      </c>
      <c r="G7" s="49">
        <v>0</v>
      </c>
      <c r="H7" s="49">
        <v>2.0139999999999998</v>
      </c>
      <c r="I7" s="49">
        <v>0.28699999999999998</v>
      </c>
      <c r="J7" s="49">
        <v>0.315</v>
      </c>
      <c r="K7" s="49">
        <v>25.830700525099999</v>
      </c>
      <c r="L7" s="10">
        <f t="shared" si="0"/>
        <v>34.44523915022085</v>
      </c>
      <c r="M7" s="10">
        <f t="shared" si="1"/>
        <v>188.8</v>
      </c>
      <c r="N7" s="10">
        <f t="shared" si="2"/>
        <v>32.6</v>
      </c>
    </row>
    <row r="8" spans="1:14" s="10" customFormat="1">
      <c r="A8" s="21" t="s">
        <v>81</v>
      </c>
      <c r="B8" s="21">
        <v>2110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2.0139999999999998</v>
      </c>
      <c r="I8" s="49">
        <v>0.28699999999999998</v>
      </c>
      <c r="J8" s="49">
        <v>0.315</v>
      </c>
      <c r="K8" s="49">
        <v>851.80033172200001</v>
      </c>
      <c r="L8" s="10">
        <f t="shared" si="0"/>
        <v>1135.8757423512868</v>
      </c>
      <c r="M8" s="10">
        <f t="shared" si="1"/>
        <v>6224.7</v>
      </c>
      <c r="N8" s="10">
        <f t="shared" si="2"/>
        <v>1074.4000000000001</v>
      </c>
    </row>
    <row r="9" spans="1:14" s="10" customFormat="1">
      <c r="A9" s="21" t="s">
        <v>81</v>
      </c>
      <c r="B9" s="21">
        <v>2120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1.022</v>
      </c>
      <c r="I9" s="49">
        <v>0.19600000000000001</v>
      </c>
      <c r="J9" s="49">
        <v>0.26200000000000001</v>
      </c>
      <c r="K9" s="49">
        <v>6.9790535086100005E-4</v>
      </c>
      <c r="L9" s="10">
        <f t="shared" si="0"/>
        <v>7.7407008815163049E-4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81</v>
      </c>
      <c r="B10" s="21">
        <v>2120</v>
      </c>
      <c r="C10" s="21" t="s">
        <v>72</v>
      </c>
      <c r="D10" s="21" t="s">
        <v>73</v>
      </c>
      <c r="E10" s="49">
        <v>0.22</v>
      </c>
      <c r="F10" s="49">
        <v>50.8</v>
      </c>
      <c r="G10" s="49">
        <v>0</v>
      </c>
      <c r="H10" s="49">
        <v>1.022</v>
      </c>
      <c r="I10" s="49">
        <v>0.19600000000000001</v>
      </c>
      <c r="J10" s="49">
        <v>0.26200000000000001</v>
      </c>
      <c r="K10" s="49">
        <v>45.147695994700001</v>
      </c>
      <c r="L10" s="10">
        <f t="shared" si="0"/>
        <v>50.074814550921595</v>
      </c>
      <c r="M10" s="10">
        <f t="shared" si="1"/>
        <v>139.30000000000001</v>
      </c>
      <c r="N10" s="10">
        <f t="shared" si="2"/>
        <v>36.6</v>
      </c>
    </row>
    <row r="11" spans="1:14" s="10" customFormat="1">
      <c r="A11" s="21" t="s">
        <v>81</v>
      </c>
      <c r="B11" s="21">
        <v>2130</v>
      </c>
      <c r="C11" s="21" t="s">
        <v>72</v>
      </c>
      <c r="D11" s="21" t="s">
        <v>76</v>
      </c>
      <c r="E11" s="49">
        <v>0.22</v>
      </c>
      <c r="F11" s="49">
        <v>50.8</v>
      </c>
      <c r="G11" s="49">
        <v>0</v>
      </c>
      <c r="H11" s="49">
        <v>1.022</v>
      </c>
      <c r="I11" s="49">
        <v>0.19600000000000001</v>
      </c>
      <c r="J11" s="49">
        <v>0.26200000000000001</v>
      </c>
      <c r="K11" s="49">
        <v>0.15024249701299999</v>
      </c>
      <c r="L11" s="10">
        <f t="shared" si="0"/>
        <v>0.16663896152035204</v>
      </c>
      <c r="M11" s="10">
        <f t="shared" si="1"/>
        <v>0.5</v>
      </c>
      <c r="N11" s="10">
        <f t="shared" si="2"/>
        <v>0.1</v>
      </c>
    </row>
    <row r="12" spans="1:14" s="10" customFormat="1">
      <c r="A12" s="21" t="s">
        <v>81</v>
      </c>
      <c r="B12" s="21">
        <v>2130</v>
      </c>
      <c r="C12" s="21" t="s">
        <v>72</v>
      </c>
      <c r="D12" s="21" t="s">
        <v>73</v>
      </c>
      <c r="E12" s="49">
        <v>0.22</v>
      </c>
      <c r="F12" s="49">
        <v>50.8</v>
      </c>
      <c r="G12" s="49">
        <v>0</v>
      </c>
      <c r="H12" s="49">
        <v>1.022</v>
      </c>
      <c r="I12" s="49">
        <v>0.19600000000000001</v>
      </c>
      <c r="J12" s="49">
        <v>0.26200000000000001</v>
      </c>
      <c r="K12" s="49">
        <v>225.29626936099999</v>
      </c>
      <c r="L12" s="10">
        <f t="shared" si="0"/>
        <v>249.88360222393044</v>
      </c>
      <c r="M12" s="10">
        <f t="shared" si="1"/>
        <v>694.9</v>
      </c>
      <c r="N12" s="10">
        <f t="shared" si="2"/>
        <v>182.8</v>
      </c>
    </row>
    <row r="13" spans="1:14" s="10" customFormat="1">
      <c r="A13" s="21" t="s">
        <v>81</v>
      </c>
      <c r="B13" s="21">
        <v>2140</v>
      </c>
      <c r="C13" s="21" t="s">
        <v>72</v>
      </c>
      <c r="D13" s="21" t="s">
        <v>73</v>
      </c>
      <c r="E13" s="49">
        <v>0.22</v>
      </c>
      <c r="F13" s="49">
        <v>50.8</v>
      </c>
      <c r="G13" s="49">
        <v>0</v>
      </c>
      <c r="H13" s="49">
        <v>1.744</v>
      </c>
      <c r="I13" s="49">
        <v>0.57999999999999996</v>
      </c>
      <c r="J13" s="49">
        <v>0.36699999999999999</v>
      </c>
      <c r="K13" s="49">
        <v>10.053688723300001</v>
      </c>
      <c r="L13" s="10">
        <f t="shared" si="0"/>
        <v>15.619745923476323</v>
      </c>
      <c r="M13" s="10">
        <f t="shared" si="1"/>
        <v>74.099999999999994</v>
      </c>
      <c r="N13" s="10">
        <f t="shared" si="2"/>
        <v>26.9</v>
      </c>
    </row>
    <row r="14" spans="1:14" s="10" customFormat="1">
      <c r="A14" s="21" t="s">
        <v>81</v>
      </c>
      <c r="B14" s="21">
        <v>2210</v>
      </c>
      <c r="C14" s="21" t="s">
        <v>72</v>
      </c>
      <c r="D14" s="21"/>
      <c r="E14" s="49">
        <v>0.22</v>
      </c>
      <c r="F14" s="49">
        <v>50.8</v>
      </c>
      <c r="G14" s="49">
        <v>0</v>
      </c>
      <c r="H14" s="49">
        <v>1.347</v>
      </c>
      <c r="I14" s="49">
        <v>0.27400000000000002</v>
      </c>
      <c r="J14" s="49">
        <v>0.315</v>
      </c>
      <c r="K14" s="49">
        <v>2.0190540269199999E-2</v>
      </c>
      <c r="L14" s="10">
        <f t="shared" si="0"/>
        <v>2.6924085448978199E-2</v>
      </c>
      <c r="M14" s="10">
        <f t="shared" si="1"/>
        <v>0.1</v>
      </c>
      <c r="N14" s="10">
        <f t="shared" si="2"/>
        <v>0</v>
      </c>
    </row>
    <row r="15" spans="1:14" s="10" customFormat="1">
      <c r="A15" s="21" t="s">
        <v>81</v>
      </c>
      <c r="B15" s="21">
        <v>2210</v>
      </c>
      <c r="C15" s="21" t="s">
        <v>72</v>
      </c>
      <c r="D15" s="21" t="s">
        <v>77</v>
      </c>
      <c r="E15" s="49">
        <v>0.22</v>
      </c>
      <c r="F15" s="49">
        <v>50.8</v>
      </c>
      <c r="G15" s="49">
        <v>0</v>
      </c>
      <c r="H15" s="49">
        <v>1.347</v>
      </c>
      <c r="I15" s="49">
        <v>0.27400000000000002</v>
      </c>
      <c r="J15" s="49">
        <v>0.315</v>
      </c>
      <c r="K15" s="49">
        <v>20.576783267900002</v>
      </c>
      <c r="L15" s="10">
        <f t="shared" si="0"/>
        <v>27.439140487744652</v>
      </c>
      <c r="M15" s="10">
        <f t="shared" si="1"/>
        <v>100.6</v>
      </c>
      <c r="N15" s="10">
        <f t="shared" si="2"/>
        <v>25</v>
      </c>
    </row>
    <row r="16" spans="1:14" s="10" customFormat="1">
      <c r="A16" s="21" t="s">
        <v>81</v>
      </c>
      <c r="B16" s="21">
        <v>2210</v>
      </c>
      <c r="C16" s="21" t="s">
        <v>72</v>
      </c>
      <c r="D16" s="21" t="s">
        <v>76</v>
      </c>
      <c r="E16" s="49">
        <v>0.22</v>
      </c>
      <c r="F16" s="49">
        <v>50.8</v>
      </c>
      <c r="G16" s="49">
        <v>0</v>
      </c>
      <c r="H16" s="49">
        <v>1.347</v>
      </c>
      <c r="I16" s="49">
        <v>0.27400000000000002</v>
      </c>
      <c r="J16" s="49">
        <v>0.315</v>
      </c>
      <c r="K16" s="49">
        <v>1.0582202402000001</v>
      </c>
      <c r="L16" s="10">
        <f t="shared" si="0"/>
        <v>1.4111366903067</v>
      </c>
      <c r="M16" s="10">
        <f t="shared" si="1"/>
        <v>5.2</v>
      </c>
      <c r="N16" s="10">
        <f t="shared" si="2"/>
        <v>1.3</v>
      </c>
    </row>
    <row r="17" spans="1:14" s="10" customFormat="1">
      <c r="A17" s="21" t="s">
        <v>81</v>
      </c>
      <c r="B17" s="21">
        <v>2210</v>
      </c>
      <c r="C17" s="21" t="s">
        <v>72</v>
      </c>
      <c r="D17" s="21" t="s">
        <v>73</v>
      </c>
      <c r="E17" s="49">
        <v>0.22</v>
      </c>
      <c r="F17" s="49">
        <v>50.8</v>
      </c>
      <c r="G17" s="49">
        <v>0</v>
      </c>
      <c r="H17" s="49">
        <v>1.347</v>
      </c>
      <c r="I17" s="49">
        <v>0.27400000000000002</v>
      </c>
      <c r="J17" s="49">
        <v>0.315</v>
      </c>
      <c r="K17" s="49">
        <v>2116.35904054</v>
      </c>
      <c r="L17" s="10">
        <f t="shared" si="0"/>
        <v>2822.1647805600896</v>
      </c>
      <c r="M17" s="10">
        <f t="shared" si="1"/>
        <v>10343.799999999999</v>
      </c>
      <c r="N17" s="10">
        <f t="shared" si="2"/>
        <v>2569.6999999999998</v>
      </c>
    </row>
    <row r="18" spans="1:14" s="10" customFormat="1">
      <c r="A18" s="21" t="s">
        <v>81</v>
      </c>
      <c r="B18" s="21">
        <v>2430</v>
      </c>
      <c r="C18" s="21" t="s">
        <v>72</v>
      </c>
      <c r="D18" s="21" t="s">
        <v>73</v>
      </c>
      <c r="E18" s="49">
        <v>0.22</v>
      </c>
      <c r="F18" s="49">
        <v>50.8</v>
      </c>
      <c r="G18" s="49">
        <v>0</v>
      </c>
      <c r="H18" s="49">
        <v>1.677</v>
      </c>
      <c r="I18" s="49">
        <v>0.48899999999999999</v>
      </c>
      <c r="J18" s="49">
        <v>0.28899999999999998</v>
      </c>
      <c r="K18" s="49">
        <v>13.101203294599999</v>
      </c>
      <c r="L18" s="10">
        <f t="shared" si="0"/>
        <v>16.028448817390125</v>
      </c>
      <c r="M18" s="10">
        <f t="shared" si="1"/>
        <v>73.099999999999994</v>
      </c>
      <c r="N18" s="10">
        <f t="shared" si="2"/>
        <v>24.2</v>
      </c>
    </row>
    <row r="19" spans="1:14" s="10" customFormat="1">
      <c r="A19" s="21" t="s">
        <v>81</v>
      </c>
      <c r="B19" s="21">
        <v>2500</v>
      </c>
      <c r="C19" s="21" t="s">
        <v>72</v>
      </c>
      <c r="D19" s="21" t="s">
        <v>73</v>
      </c>
      <c r="E19" s="49">
        <v>0.22</v>
      </c>
      <c r="F19" s="49">
        <v>50.8</v>
      </c>
      <c r="G19" s="49">
        <v>0</v>
      </c>
      <c r="H19" s="49">
        <v>1.677</v>
      </c>
      <c r="I19" s="49">
        <v>0.48899999999999999</v>
      </c>
      <c r="J19" s="49">
        <v>0.28899999999999998</v>
      </c>
      <c r="K19" s="49">
        <v>23.908508448399999</v>
      </c>
      <c r="L19" s="10">
        <f t="shared" si="0"/>
        <v>29.250466186054169</v>
      </c>
      <c r="M19" s="10">
        <f t="shared" si="1"/>
        <v>133.5</v>
      </c>
      <c r="N19" s="10">
        <f t="shared" si="2"/>
        <v>44.2</v>
      </c>
    </row>
    <row r="20" spans="1:14" s="10" customFormat="1">
      <c r="A20" s="21" t="s">
        <v>81</v>
      </c>
      <c r="B20" s="21">
        <v>3100</v>
      </c>
      <c r="C20" s="21" t="s">
        <v>72</v>
      </c>
      <c r="D20" s="21" t="s">
        <v>76</v>
      </c>
      <c r="E20" s="49">
        <v>0.22</v>
      </c>
      <c r="F20" s="49">
        <v>50.8</v>
      </c>
      <c r="G20" s="49">
        <v>0</v>
      </c>
      <c r="H20" s="49">
        <v>0.69099999999999995</v>
      </c>
      <c r="I20" s="49">
        <v>3.5999999999999997E-2</v>
      </c>
      <c r="J20" s="49">
        <v>0.26200000000000001</v>
      </c>
      <c r="K20" s="49">
        <v>8.0506561225799995</v>
      </c>
      <c r="L20" s="10">
        <f t="shared" si="0"/>
        <v>8.9292510607575633</v>
      </c>
      <c r="M20" s="10">
        <f t="shared" si="1"/>
        <v>16.8</v>
      </c>
      <c r="N20" s="10">
        <f t="shared" si="2"/>
        <v>2.6</v>
      </c>
    </row>
    <row r="21" spans="1:14" s="10" customFormat="1">
      <c r="A21" s="21" t="s">
        <v>81</v>
      </c>
      <c r="B21" s="21">
        <v>3100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0.69099999999999995</v>
      </c>
      <c r="I21" s="49">
        <v>3.5999999999999997E-2</v>
      </c>
      <c r="J21" s="49">
        <v>0.26200000000000001</v>
      </c>
      <c r="K21" s="49">
        <v>305.29195288</v>
      </c>
      <c r="L21" s="10">
        <f t="shared" si="0"/>
        <v>338.60948133763731</v>
      </c>
      <c r="M21" s="10">
        <f t="shared" si="1"/>
        <v>636.70000000000005</v>
      </c>
      <c r="N21" s="10">
        <f t="shared" si="2"/>
        <v>100.3</v>
      </c>
    </row>
    <row r="22" spans="1:14" s="10" customFormat="1">
      <c r="A22" s="21" t="s">
        <v>81</v>
      </c>
      <c r="B22" s="21">
        <v>3200</v>
      </c>
      <c r="C22" s="21" t="s">
        <v>72</v>
      </c>
      <c r="D22" s="21" t="s">
        <v>76</v>
      </c>
      <c r="E22" s="49">
        <v>0.22</v>
      </c>
      <c r="F22" s="49">
        <v>50.8</v>
      </c>
      <c r="G22" s="49">
        <v>0</v>
      </c>
      <c r="H22" s="49">
        <v>0.69099999999999995</v>
      </c>
      <c r="I22" s="49">
        <v>3.5999999999999997E-2</v>
      </c>
      <c r="J22" s="49">
        <v>0.26200000000000001</v>
      </c>
      <c r="K22" s="49">
        <v>2.99407552492</v>
      </c>
      <c r="L22" s="10">
        <f t="shared" si="0"/>
        <v>3.3208289672062694</v>
      </c>
      <c r="M22" s="10">
        <f t="shared" si="1"/>
        <v>6.2</v>
      </c>
      <c r="N22" s="10">
        <f t="shared" si="2"/>
        <v>1</v>
      </c>
    </row>
    <row r="23" spans="1:14" s="10" customFormat="1">
      <c r="A23" s="21" t="s">
        <v>81</v>
      </c>
      <c r="B23" s="21">
        <v>3200</v>
      </c>
      <c r="C23" s="21" t="s">
        <v>72</v>
      </c>
      <c r="D23" s="21" t="s">
        <v>73</v>
      </c>
      <c r="E23" s="49">
        <v>0.22</v>
      </c>
      <c r="F23" s="49">
        <v>50.8</v>
      </c>
      <c r="G23" s="49">
        <v>0</v>
      </c>
      <c r="H23" s="49">
        <v>0.69099999999999995</v>
      </c>
      <c r="I23" s="49">
        <v>3.5999999999999997E-2</v>
      </c>
      <c r="J23" s="49">
        <v>0.26200000000000001</v>
      </c>
      <c r="K23" s="49">
        <v>0.26542103908999998</v>
      </c>
      <c r="L23" s="10">
        <f t="shared" si="0"/>
        <v>0.29438732182268862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81</v>
      </c>
      <c r="B24" s="21">
        <v>3230</v>
      </c>
      <c r="C24" s="21" t="s">
        <v>72</v>
      </c>
      <c r="D24" s="21" t="s">
        <v>76</v>
      </c>
      <c r="E24" s="49">
        <v>0.22</v>
      </c>
      <c r="F24" s="49">
        <v>50.8</v>
      </c>
      <c r="G24" s="49">
        <v>0</v>
      </c>
      <c r="H24" s="49">
        <v>0.69099999999999995</v>
      </c>
      <c r="I24" s="49">
        <v>3.5999999999999997E-2</v>
      </c>
      <c r="J24" s="49">
        <v>0.26200000000000001</v>
      </c>
      <c r="K24" s="49">
        <v>5.3403062715399997E-2</v>
      </c>
      <c r="L24" s="10">
        <f t="shared" si="0"/>
        <v>5.9231116959740648E-2</v>
      </c>
      <c r="M24" s="10">
        <f t="shared" si="1"/>
        <v>0.1</v>
      </c>
      <c r="N24" s="10">
        <f t="shared" si="2"/>
        <v>0</v>
      </c>
    </row>
    <row r="25" spans="1:14" s="10" customFormat="1">
      <c r="A25" s="21" t="s">
        <v>81</v>
      </c>
      <c r="B25" s="21">
        <v>3230</v>
      </c>
      <c r="C25" s="21" t="s">
        <v>72</v>
      </c>
      <c r="D25" s="21" t="s">
        <v>73</v>
      </c>
      <c r="E25" s="49">
        <v>0.22</v>
      </c>
      <c r="F25" s="49">
        <v>50.8</v>
      </c>
      <c r="G25" s="49">
        <v>0</v>
      </c>
      <c r="H25" s="49">
        <v>0.69099999999999995</v>
      </c>
      <c r="I25" s="49">
        <v>3.5999999999999997E-2</v>
      </c>
      <c r="J25" s="49">
        <v>0.26200000000000001</v>
      </c>
      <c r="K25" s="49">
        <v>29.544845026499999</v>
      </c>
      <c r="L25" s="10">
        <f t="shared" si="0"/>
        <v>32.7691724470587</v>
      </c>
      <c r="M25" s="10">
        <f t="shared" si="1"/>
        <v>61.6</v>
      </c>
      <c r="N25" s="10">
        <f t="shared" si="2"/>
        <v>9.6999999999999993</v>
      </c>
    </row>
    <row r="26" spans="1:14" s="10" customFormat="1">
      <c r="A26" s="21" t="s">
        <v>81</v>
      </c>
      <c r="B26" s="21">
        <v>3300</v>
      </c>
      <c r="C26" s="21" t="s">
        <v>72</v>
      </c>
      <c r="D26" s="21" t="s">
        <v>73</v>
      </c>
      <c r="E26" s="49">
        <v>0.22</v>
      </c>
      <c r="F26" s="49">
        <v>50.8</v>
      </c>
      <c r="G26" s="49">
        <v>0</v>
      </c>
      <c r="H26" s="49">
        <v>0.69099999999999995</v>
      </c>
      <c r="I26" s="49">
        <v>3.5999999999999997E-2</v>
      </c>
      <c r="J26" s="49">
        <v>0.26200000000000001</v>
      </c>
      <c r="K26" s="49">
        <v>86.133315845200002</v>
      </c>
      <c r="L26" s="10">
        <f t="shared" si="0"/>
        <v>95.533331714439498</v>
      </c>
      <c r="M26" s="10">
        <f t="shared" si="1"/>
        <v>179.6</v>
      </c>
      <c r="N26" s="10">
        <f t="shared" si="2"/>
        <v>28.3</v>
      </c>
    </row>
    <row r="27" spans="1:14" s="10" customFormat="1">
      <c r="A27" s="21" t="s">
        <v>81</v>
      </c>
      <c r="B27" s="21">
        <v>4110</v>
      </c>
      <c r="C27" s="21" t="s">
        <v>72</v>
      </c>
      <c r="D27" s="21"/>
      <c r="E27" s="49">
        <v>0.22</v>
      </c>
      <c r="F27" s="49">
        <v>50.8</v>
      </c>
      <c r="G27" s="49">
        <v>0</v>
      </c>
      <c r="H27" s="49">
        <v>0.69099999999999995</v>
      </c>
      <c r="I27" s="49">
        <v>3.5999999999999997E-2</v>
      </c>
      <c r="J27" s="49">
        <v>0.26200000000000001</v>
      </c>
      <c r="K27" s="49">
        <v>0.109495878771</v>
      </c>
      <c r="L27" s="10">
        <f t="shared" si="0"/>
        <v>0.1214455290075418</v>
      </c>
      <c r="M27" s="10">
        <f t="shared" si="1"/>
        <v>0.2</v>
      </c>
      <c r="N27" s="10">
        <f t="shared" si="2"/>
        <v>0</v>
      </c>
    </row>
    <row r="28" spans="1:14" s="10" customFormat="1">
      <c r="A28" s="21" t="s">
        <v>81</v>
      </c>
      <c r="B28" s="21">
        <v>4110</v>
      </c>
      <c r="C28" s="21" t="s">
        <v>72</v>
      </c>
      <c r="D28" s="21" t="s">
        <v>76</v>
      </c>
      <c r="E28" s="49">
        <v>0.22</v>
      </c>
      <c r="F28" s="49">
        <v>50.8</v>
      </c>
      <c r="G28" s="49">
        <v>0</v>
      </c>
      <c r="H28" s="49">
        <v>0.69099999999999995</v>
      </c>
      <c r="I28" s="49">
        <v>3.5999999999999997E-2</v>
      </c>
      <c r="J28" s="49">
        <v>0.26200000000000001</v>
      </c>
      <c r="K28" s="49">
        <v>13.380053463699999</v>
      </c>
      <c r="L28" s="10">
        <f t="shared" si="0"/>
        <v>14.840263298371793</v>
      </c>
      <c r="M28" s="10">
        <f t="shared" si="1"/>
        <v>27.9</v>
      </c>
      <c r="N28" s="10">
        <f t="shared" si="2"/>
        <v>4.4000000000000004</v>
      </c>
    </row>
    <row r="29" spans="1:14" s="10" customFormat="1">
      <c r="A29" s="21" t="s">
        <v>81</v>
      </c>
      <c r="B29" s="21">
        <v>4110</v>
      </c>
      <c r="C29" s="21" t="s">
        <v>72</v>
      </c>
      <c r="D29" s="21" t="s">
        <v>73</v>
      </c>
      <c r="E29" s="49">
        <v>0.22</v>
      </c>
      <c r="F29" s="49">
        <v>50.8</v>
      </c>
      <c r="G29" s="49">
        <v>0</v>
      </c>
      <c r="H29" s="49">
        <v>0.69099999999999995</v>
      </c>
      <c r="I29" s="49">
        <v>3.5999999999999997E-2</v>
      </c>
      <c r="J29" s="49">
        <v>0.26200000000000001</v>
      </c>
      <c r="K29" s="49">
        <v>207.337765835</v>
      </c>
      <c r="L29" s="10">
        <f t="shared" si="0"/>
        <v>229.96522734645964</v>
      </c>
      <c r="M29" s="10">
        <f t="shared" si="1"/>
        <v>432.4</v>
      </c>
      <c r="N29" s="10">
        <f t="shared" si="2"/>
        <v>68.099999999999994</v>
      </c>
    </row>
    <row r="30" spans="1:14" s="10" customFormat="1">
      <c r="A30" s="21" t="s">
        <v>81</v>
      </c>
      <c r="B30" s="21">
        <v>4200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0.69099999999999995</v>
      </c>
      <c r="I30" s="49">
        <v>3.5999999999999997E-2</v>
      </c>
      <c r="J30" s="49">
        <v>0.26200000000000001</v>
      </c>
      <c r="K30" s="49">
        <v>5.1218837022599999</v>
      </c>
      <c r="L30" s="10">
        <f t="shared" si="0"/>
        <v>5.6808519436333071</v>
      </c>
      <c r="M30" s="10">
        <f t="shared" si="1"/>
        <v>10.7</v>
      </c>
      <c r="N30" s="10">
        <f t="shared" si="2"/>
        <v>1.7</v>
      </c>
    </row>
    <row r="31" spans="1:14" s="10" customFormat="1">
      <c r="A31" s="21" t="s">
        <v>81</v>
      </c>
      <c r="B31" s="21">
        <v>5120</v>
      </c>
      <c r="C31" s="21" t="s">
        <v>72</v>
      </c>
      <c r="D31" s="21" t="s">
        <v>73</v>
      </c>
      <c r="E31" s="49">
        <v>0.22</v>
      </c>
      <c r="F31" s="49">
        <v>50.8</v>
      </c>
      <c r="G31" s="49">
        <v>0</v>
      </c>
      <c r="H31" s="49">
        <v>0.505</v>
      </c>
      <c r="I31" s="49">
        <v>6.8000000000000005E-2</v>
      </c>
      <c r="J31" s="49">
        <v>5.2999999999999999E-2</v>
      </c>
      <c r="K31" s="49">
        <v>0.63059788119399995</v>
      </c>
      <c r="L31" s="10">
        <f t="shared" si="0"/>
        <v>0.14148514461056044</v>
      </c>
      <c r="M31" s="10">
        <f t="shared" si="1"/>
        <v>0.2</v>
      </c>
      <c r="N31" s="10">
        <f t="shared" si="2"/>
        <v>0.2</v>
      </c>
    </row>
    <row r="32" spans="1:14" s="10" customFormat="1">
      <c r="A32" s="21" t="s">
        <v>81</v>
      </c>
      <c r="B32" s="21">
        <v>5300</v>
      </c>
      <c r="C32" s="21" t="s">
        <v>72</v>
      </c>
      <c r="D32" s="21"/>
      <c r="E32" s="49">
        <v>0.22</v>
      </c>
      <c r="F32" s="49">
        <v>50.8</v>
      </c>
      <c r="G32" s="49">
        <v>0</v>
      </c>
      <c r="H32" s="49">
        <v>0.505</v>
      </c>
      <c r="I32" s="49">
        <v>6.8000000000000005E-2</v>
      </c>
      <c r="J32" s="49">
        <v>5.2999999999999999E-2</v>
      </c>
      <c r="K32" s="49">
        <v>13.268089118500001</v>
      </c>
      <c r="L32" s="10">
        <f t="shared" si="0"/>
        <v>2.9769169285541164</v>
      </c>
      <c r="M32" s="10">
        <f t="shared" si="1"/>
        <v>4.0999999999999996</v>
      </c>
      <c r="N32" s="10">
        <f t="shared" si="2"/>
        <v>3.5</v>
      </c>
    </row>
    <row r="33" spans="1:14" s="10" customFormat="1">
      <c r="A33" s="21" t="s">
        <v>81</v>
      </c>
      <c r="B33" s="21">
        <v>5300</v>
      </c>
      <c r="C33" s="21" t="s">
        <v>72</v>
      </c>
      <c r="D33" s="21" t="s">
        <v>76</v>
      </c>
      <c r="E33" s="49">
        <v>0.22</v>
      </c>
      <c r="F33" s="49">
        <v>50.8</v>
      </c>
      <c r="G33" s="49">
        <v>0</v>
      </c>
      <c r="H33" s="49">
        <v>0.505</v>
      </c>
      <c r="I33" s="49">
        <v>6.8000000000000005E-2</v>
      </c>
      <c r="J33" s="49">
        <v>5.2999999999999999E-2</v>
      </c>
      <c r="K33" s="49">
        <v>4.3457413973100003</v>
      </c>
      <c r="L33" s="10">
        <f t="shared" si="0"/>
        <v>0.97503951150978685</v>
      </c>
      <c r="M33" s="10">
        <f t="shared" si="1"/>
        <v>1.3</v>
      </c>
      <c r="N33" s="10">
        <f t="shared" si="2"/>
        <v>1.1000000000000001</v>
      </c>
    </row>
    <row r="34" spans="1:14" s="10" customFormat="1">
      <c r="A34" s="21" t="s">
        <v>81</v>
      </c>
      <c r="B34" s="21">
        <v>5300</v>
      </c>
      <c r="C34" s="21" t="s">
        <v>72</v>
      </c>
      <c r="D34" s="21" t="s">
        <v>73</v>
      </c>
      <c r="E34" s="49">
        <v>0.22</v>
      </c>
      <c r="F34" s="49">
        <v>50.8</v>
      </c>
      <c r="G34" s="49">
        <v>0</v>
      </c>
      <c r="H34" s="49">
        <v>0.505</v>
      </c>
      <c r="I34" s="49">
        <v>6.8000000000000005E-2</v>
      </c>
      <c r="J34" s="49">
        <v>5.2999999999999999E-2</v>
      </c>
      <c r="K34" s="49">
        <v>11.5907965464</v>
      </c>
      <c r="L34" s="10">
        <f t="shared" si="0"/>
        <v>2.60058838512728</v>
      </c>
      <c r="M34" s="10">
        <f t="shared" si="1"/>
        <v>3.6</v>
      </c>
      <c r="N34" s="10">
        <f t="shared" si="2"/>
        <v>3</v>
      </c>
    </row>
    <row r="35" spans="1:14" s="10" customFormat="1">
      <c r="A35" s="21" t="s">
        <v>81</v>
      </c>
      <c r="B35" s="21">
        <v>6170</v>
      </c>
      <c r="C35" s="21" t="s">
        <v>72</v>
      </c>
      <c r="D35" s="21" t="s">
        <v>73</v>
      </c>
      <c r="E35" s="49">
        <v>0.22</v>
      </c>
      <c r="F35" s="49">
        <v>50.8</v>
      </c>
      <c r="G35" s="49">
        <v>0</v>
      </c>
      <c r="H35" s="49">
        <v>0.60699999999999998</v>
      </c>
      <c r="I35" s="49">
        <v>3.3000000000000002E-2</v>
      </c>
      <c r="J35" s="49">
        <v>2.5999999999999999E-2</v>
      </c>
      <c r="K35" s="49">
        <v>12.518777693200001</v>
      </c>
      <c r="L35" s="10">
        <f t="shared" si="0"/>
        <v>1.3779001314315467</v>
      </c>
      <c r="M35" s="10">
        <f t="shared" si="1"/>
        <v>2.2999999999999998</v>
      </c>
      <c r="N35" s="10">
        <f t="shared" si="2"/>
        <v>2.9</v>
      </c>
    </row>
    <row r="36" spans="1:14" s="10" customFormat="1">
      <c r="A36" s="21" t="s">
        <v>81</v>
      </c>
      <c r="B36" s="21">
        <v>6172</v>
      </c>
      <c r="C36" s="21" t="s">
        <v>72</v>
      </c>
      <c r="D36" s="21" t="s">
        <v>76</v>
      </c>
      <c r="E36" s="49">
        <v>0.22</v>
      </c>
      <c r="F36" s="49">
        <v>50.8</v>
      </c>
      <c r="G36" s="49">
        <v>0</v>
      </c>
      <c r="H36" s="49">
        <v>0.60699999999999998</v>
      </c>
      <c r="I36" s="49">
        <v>3.3000000000000002E-2</v>
      </c>
      <c r="J36" s="49">
        <v>2.5999999999999999E-2</v>
      </c>
      <c r="K36" s="49">
        <v>3.96759895872</v>
      </c>
      <c r="L36" s="10">
        <f t="shared" si="0"/>
        <v>0.43670039205644801</v>
      </c>
      <c r="M36" s="10">
        <f t="shared" si="1"/>
        <v>0.7</v>
      </c>
      <c r="N36" s="10">
        <f t="shared" si="2"/>
        <v>0.9</v>
      </c>
    </row>
    <row r="37" spans="1:14" s="10" customFormat="1">
      <c r="A37" s="21" t="s">
        <v>81</v>
      </c>
      <c r="B37" s="21">
        <v>6172</v>
      </c>
      <c r="C37" s="21" t="s">
        <v>72</v>
      </c>
      <c r="D37" s="21" t="s">
        <v>73</v>
      </c>
      <c r="E37" s="49">
        <v>0.22</v>
      </c>
      <c r="F37" s="49">
        <v>50.8</v>
      </c>
      <c r="G37" s="49">
        <v>0</v>
      </c>
      <c r="H37" s="49">
        <v>0.60699999999999998</v>
      </c>
      <c r="I37" s="49">
        <v>3.3000000000000002E-2</v>
      </c>
      <c r="J37" s="49">
        <v>2.5999999999999999E-2</v>
      </c>
      <c r="K37" s="49">
        <v>4.5960736814900001</v>
      </c>
      <c r="L37" s="10">
        <f t="shared" si="0"/>
        <v>0.50587450987599936</v>
      </c>
      <c r="M37" s="10">
        <f t="shared" si="1"/>
        <v>0.8</v>
      </c>
      <c r="N37" s="10">
        <f t="shared" si="2"/>
        <v>1.1000000000000001</v>
      </c>
    </row>
    <row r="38" spans="1:14" s="10" customFormat="1">
      <c r="A38" s="21" t="s">
        <v>81</v>
      </c>
      <c r="B38" s="21">
        <v>6210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0.60699999999999998</v>
      </c>
      <c r="I38" s="49">
        <v>3.3000000000000002E-2</v>
      </c>
      <c r="J38" s="49">
        <v>2.5999999999999999E-2</v>
      </c>
      <c r="K38" s="49">
        <v>3.4733698871400001</v>
      </c>
      <c r="L38" s="10">
        <f t="shared" si="0"/>
        <v>0.38230224557787601</v>
      </c>
      <c r="M38" s="10">
        <f t="shared" si="1"/>
        <v>0.6</v>
      </c>
      <c r="N38" s="10">
        <f t="shared" si="2"/>
        <v>0.8</v>
      </c>
    </row>
    <row r="39" spans="1:14" s="10" customFormat="1">
      <c r="A39" s="21" t="s">
        <v>81</v>
      </c>
      <c r="B39" s="21">
        <v>6410</v>
      </c>
      <c r="C39" s="21" t="s">
        <v>72</v>
      </c>
      <c r="D39" s="21" t="s">
        <v>76</v>
      </c>
      <c r="E39" s="49">
        <v>0.22</v>
      </c>
      <c r="F39" s="49">
        <v>50.8</v>
      </c>
      <c r="G39" s="49">
        <v>0</v>
      </c>
      <c r="H39" s="49">
        <v>0.60699999999999998</v>
      </c>
      <c r="I39" s="49">
        <v>3.3000000000000002E-2</v>
      </c>
      <c r="J39" s="49">
        <v>2.5999999999999999E-2</v>
      </c>
      <c r="K39" s="49">
        <v>6.84820654471</v>
      </c>
      <c r="L39" s="10">
        <f t="shared" si="0"/>
        <v>0.75375926702108076</v>
      </c>
      <c r="M39" s="10">
        <f t="shared" si="1"/>
        <v>1.2</v>
      </c>
      <c r="N39" s="10">
        <f t="shared" si="2"/>
        <v>1.6</v>
      </c>
    </row>
    <row r="40" spans="1:14" s="10" customFormat="1">
      <c r="A40" s="21" t="s">
        <v>81</v>
      </c>
      <c r="B40" s="21">
        <v>6410</v>
      </c>
      <c r="C40" s="21" t="s">
        <v>72</v>
      </c>
      <c r="D40" s="21" t="s">
        <v>73</v>
      </c>
      <c r="E40" s="49">
        <v>0.22</v>
      </c>
      <c r="F40" s="49">
        <v>50.8</v>
      </c>
      <c r="G40" s="49">
        <v>0</v>
      </c>
      <c r="H40" s="49">
        <v>0.60699999999999998</v>
      </c>
      <c r="I40" s="49">
        <v>3.3000000000000002E-2</v>
      </c>
      <c r="J40" s="49">
        <v>2.5999999999999999E-2</v>
      </c>
      <c r="K40" s="49">
        <v>20.1385898453</v>
      </c>
      <c r="L40" s="10">
        <f t="shared" si="0"/>
        <v>2.2165874556393534</v>
      </c>
      <c r="M40" s="10">
        <f t="shared" si="1"/>
        <v>3.7</v>
      </c>
      <c r="N40" s="10">
        <f t="shared" si="2"/>
        <v>4.5999999999999996</v>
      </c>
    </row>
    <row r="41" spans="1:14" s="10" customFormat="1">
      <c r="A41" s="21" t="s">
        <v>81</v>
      </c>
      <c r="B41" s="21">
        <v>6430</v>
      </c>
      <c r="C41" s="21" t="s">
        <v>72</v>
      </c>
      <c r="D41" s="21" t="s">
        <v>73</v>
      </c>
      <c r="E41" s="49">
        <v>0.22</v>
      </c>
      <c r="F41" s="49">
        <v>50.8</v>
      </c>
      <c r="G41" s="49">
        <v>0</v>
      </c>
      <c r="H41" s="49">
        <v>0.60699999999999998</v>
      </c>
      <c r="I41" s="49">
        <v>3.3000000000000002E-2</v>
      </c>
      <c r="J41" s="49">
        <v>2.5999999999999999E-2</v>
      </c>
      <c r="K41" s="49">
        <v>10.335333136899999</v>
      </c>
      <c r="L41" s="10">
        <f t="shared" si="0"/>
        <v>1.1375756672681265</v>
      </c>
      <c r="M41" s="10">
        <f t="shared" si="1"/>
        <v>1.9</v>
      </c>
      <c r="N41" s="10">
        <f t="shared" si="2"/>
        <v>2.4</v>
      </c>
    </row>
    <row r="42" spans="1:14" s="10" customFormat="1">
      <c r="A42" s="21" t="s">
        <v>81</v>
      </c>
      <c r="B42" s="21">
        <v>6440</v>
      </c>
      <c r="C42" s="21" t="s">
        <v>72</v>
      </c>
      <c r="D42" s="21" t="s">
        <v>73</v>
      </c>
      <c r="E42" s="49">
        <v>0.22</v>
      </c>
      <c r="F42" s="49">
        <v>50.8</v>
      </c>
      <c r="G42" s="49">
        <v>0</v>
      </c>
      <c r="H42" s="49">
        <v>0.60699999999999998</v>
      </c>
      <c r="I42" s="49">
        <v>3.3000000000000002E-2</v>
      </c>
      <c r="J42" s="49">
        <v>2.5999999999999999E-2</v>
      </c>
      <c r="K42" s="49">
        <v>1.349131597</v>
      </c>
      <c r="L42" s="10">
        <f t="shared" si="0"/>
        <v>0.14849441777646666</v>
      </c>
      <c r="M42" s="10">
        <f t="shared" si="1"/>
        <v>0.2</v>
      </c>
      <c r="N42" s="10">
        <f t="shared" si="2"/>
        <v>0.3</v>
      </c>
    </row>
    <row r="43" spans="1:14" s="10" customFormat="1">
      <c r="A43" s="21" t="s">
        <v>81</v>
      </c>
      <c r="B43" s="21">
        <v>8320</v>
      </c>
      <c r="C43" s="21" t="s">
        <v>72</v>
      </c>
      <c r="D43" s="21" t="s">
        <v>73</v>
      </c>
      <c r="E43" s="49">
        <v>0.22</v>
      </c>
      <c r="F43" s="49">
        <v>50.8</v>
      </c>
      <c r="G43" s="49">
        <v>0</v>
      </c>
      <c r="H43" s="49">
        <v>0.70899999999999996</v>
      </c>
      <c r="I43" s="49">
        <v>0.11700000000000001</v>
      </c>
      <c r="J43" s="49">
        <v>0.26200000000000001</v>
      </c>
      <c r="K43" s="49">
        <v>8.4718810935400004</v>
      </c>
      <c r="L43" s="10">
        <f t="shared" si="0"/>
        <v>9.3964457168816651</v>
      </c>
      <c r="M43" s="10">
        <f t="shared" si="1"/>
        <v>18.100000000000001</v>
      </c>
      <c r="N43" s="10">
        <f t="shared" si="2"/>
        <v>4.9000000000000004</v>
      </c>
    </row>
    <row r="44" spans="1:14">
      <c r="A44" s="21"/>
      <c r="B44" s="21"/>
      <c r="C44" s="21"/>
      <c r="D44" s="25"/>
      <c r="E44" s="21"/>
      <c r="I44" s="22"/>
      <c r="J44" s="24"/>
      <c r="K44" s="10">
        <f t="shared" ref="K44:M44" si="3">SUM(K2:K43)</f>
        <v>4173.1424344889383</v>
      </c>
      <c r="L44" s="10">
        <f t="shared" si="3"/>
        <v>5255.9552466193445</v>
      </c>
      <c r="M44" s="10">
        <f t="shared" si="3"/>
        <v>19658.899999999994</v>
      </c>
      <c r="N44">
        <f>SUM(N2:N43)</f>
        <v>4318.2999999999993</v>
      </c>
    </row>
    <row r="45" spans="1:14">
      <c r="A45" s="21"/>
      <c r="B45" s="21"/>
      <c r="C45" s="21"/>
      <c r="D45" s="21"/>
      <c r="E45" s="21"/>
      <c r="I45" s="22"/>
      <c r="J45" s="24"/>
      <c r="K45" s="10"/>
      <c r="L45" s="10"/>
    </row>
    <row r="46" spans="1:14">
      <c r="A46" s="21"/>
      <c r="B46" s="21"/>
      <c r="C46" s="21"/>
      <c r="D46" s="21"/>
      <c r="E46" s="21"/>
      <c r="I46" s="22"/>
      <c r="J46" s="24"/>
      <c r="K46" s="10"/>
      <c r="L46" s="10"/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I429" s="10"/>
      <c r="J429" s="10"/>
      <c r="K429" s="10"/>
    </row>
  </sheetData>
  <sortState ref="A2:L428">
    <sortCondition ref="L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14"/>
  <sheetViews>
    <sheetView workbookViewId="0">
      <pane ySplit="1" topLeftCell="A74" activePane="bottomLeft" state="frozen"/>
      <selection pane="bottomLeft" activeCell="L86" sqref="L86:N86"/>
    </sheetView>
  </sheetViews>
  <sheetFormatPr defaultRowHeight="15"/>
  <cols>
    <col min="1" max="1" width="47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42578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83</v>
      </c>
      <c r="B2" s="21">
        <v>2110</v>
      </c>
      <c r="C2" s="21" t="s">
        <v>72</v>
      </c>
      <c r="D2" s="21" t="s">
        <v>75</v>
      </c>
      <c r="E2" s="49">
        <v>0.22</v>
      </c>
      <c r="F2" s="49">
        <v>50.8</v>
      </c>
      <c r="G2" s="49">
        <v>0</v>
      </c>
      <c r="H2" s="49">
        <v>2.0139999999999998</v>
      </c>
      <c r="I2" s="49">
        <v>0.28699999999999998</v>
      </c>
      <c r="J2" s="49">
        <v>0.315</v>
      </c>
      <c r="K2" s="49">
        <v>1.47408809167E-2</v>
      </c>
      <c r="L2" s="10">
        <f>F2*J2*K2/12</f>
        <v>1.9656964702419448E-2</v>
      </c>
      <c r="M2" s="10">
        <f>ROUND(2.721*H2*L2,1)</f>
        <v>0.1</v>
      </c>
      <c r="N2" s="10">
        <f>ROUND((2.721*I2*L2)+(E2*K2),1)</f>
        <v>0</v>
      </c>
    </row>
    <row r="3" spans="1:14" s="10" customFormat="1">
      <c r="A3" s="21" t="s">
        <v>83</v>
      </c>
      <c r="B3" s="21">
        <v>2110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2.0139999999999998</v>
      </c>
      <c r="I3" s="49">
        <v>0.28699999999999998</v>
      </c>
      <c r="J3" s="49">
        <v>0.315</v>
      </c>
      <c r="K3" s="49">
        <v>135.16819051799999</v>
      </c>
      <c r="L3" s="10">
        <f t="shared" ref="L3:L40" si="0">F3*J3*K3/12</f>
        <v>180.24678205575299</v>
      </c>
      <c r="M3" s="10">
        <f t="shared" ref="M3:M41" si="1">ROUND(2.721*H3*L3,1)</f>
        <v>987.8</v>
      </c>
      <c r="N3" s="10">
        <f t="shared" ref="N3:N41" si="2">ROUND((2.721*I3*L3)+(E3*K3),1)</f>
        <v>170.5</v>
      </c>
    </row>
    <row r="4" spans="1:14" s="10" customFormat="1">
      <c r="A4" s="21" t="s">
        <v>83</v>
      </c>
      <c r="B4" s="21">
        <v>2130</v>
      </c>
      <c r="C4" s="21" t="s">
        <v>72</v>
      </c>
      <c r="D4" s="21" t="s">
        <v>73</v>
      </c>
      <c r="E4" s="49">
        <v>0.22</v>
      </c>
      <c r="F4" s="49">
        <v>50.8</v>
      </c>
      <c r="G4" s="49">
        <v>0</v>
      </c>
      <c r="H4" s="49">
        <v>1.022</v>
      </c>
      <c r="I4" s="49">
        <v>0.19600000000000001</v>
      </c>
      <c r="J4" s="49">
        <v>0.26200000000000001</v>
      </c>
      <c r="K4" s="49">
        <v>66.547535554999996</v>
      </c>
      <c r="L4" s="10">
        <f t="shared" si="0"/>
        <v>73.810089935235666</v>
      </c>
      <c r="M4" s="10">
        <f t="shared" si="1"/>
        <v>205.3</v>
      </c>
      <c r="N4" s="10">
        <f t="shared" si="2"/>
        <v>54</v>
      </c>
    </row>
    <row r="5" spans="1:14" s="10" customFormat="1">
      <c r="A5" s="21" t="s">
        <v>83</v>
      </c>
      <c r="B5" s="21">
        <v>2140</v>
      </c>
      <c r="C5" s="21" t="s">
        <v>72</v>
      </c>
      <c r="D5" s="21"/>
      <c r="E5" s="49">
        <v>0.22</v>
      </c>
      <c r="F5" s="49">
        <v>50.8</v>
      </c>
      <c r="G5" s="49">
        <v>0</v>
      </c>
      <c r="H5" s="49">
        <v>1.744</v>
      </c>
      <c r="I5" s="49">
        <v>0.57999999999999996</v>
      </c>
      <c r="J5" s="49">
        <v>0.36699999999999999</v>
      </c>
      <c r="K5" s="49">
        <v>1.3469785248699999E-4</v>
      </c>
      <c r="L5" s="10">
        <f t="shared" si="0"/>
        <v>2.0927107355221943E-4</v>
      </c>
      <c r="M5" s="10">
        <f t="shared" si="1"/>
        <v>0</v>
      </c>
      <c r="N5" s="10">
        <f t="shared" si="2"/>
        <v>0</v>
      </c>
    </row>
    <row r="6" spans="1:14" s="10" customFormat="1">
      <c r="A6" s="21" t="s">
        <v>83</v>
      </c>
      <c r="B6" s="21">
        <v>2140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1.744</v>
      </c>
      <c r="I6" s="49">
        <v>0.57999999999999996</v>
      </c>
      <c r="J6" s="49">
        <v>0.36699999999999999</v>
      </c>
      <c r="K6" s="49">
        <v>1.28628961761E-2</v>
      </c>
      <c r="L6" s="10">
        <f t="shared" si="0"/>
        <v>1.9984224262394826E-2</v>
      </c>
      <c r="M6" s="10">
        <f t="shared" si="1"/>
        <v>0.1</v>
      </c>
      <c r="N6" s="10">
        <f t="shared" si="2"/>
        <v>0</v>
      </c>
    </row>
    <row r="7" spans="1:14" s="10" customFormat="1">
      <c r="A7" s="21" t="s">
        <v>83</v>
      </c>
      <c r="B7" s="21">
        <v>2210</v>
      </c>
      <c r="C7" s="21" t="s">
        <v>72</v>
      </c>
      <c r="D7" s="21"/>
      <c r="E7" s="49">
        <v>0.22</v>
      </c>
      <c r="F7" s="49">
        <v>50.8</v>
      </c>
      <c r="G7" s="49">
        <v>0</v>
      </c>
      <c r="H7" s="49">
        <v>1.347</v>
      </c>
      <c r="I7" s="49">
        <v>0.27400000000000002</v>
      </c>
      <c r="J7" s="49">
        <v>0.315</v>
      </c>
      <c r="K7" s="49">
        <v>4.6368247418799999</v>
      </c>
      <c r="L7" s="10">
        <f t="shared" si="0"/>
        <v>6.1832057932969802</v>
      </c>
      <c r="M7" s="10">
        <f t="shared" si="1"/>
        <v>22.7</v>
      </c>
      <c r="N7" s="10">
        <f t="shared" si="2"/>
        <v>5.6</v>
      </c>
    </row>
    <row r="8" spans="1:14" s="10" customFormat="1">
      <c r="A8" s="21" t="s">
        <v>83</v>
      </c>
      <c r="B8" s="21">
        <v>2210</v>
      </c>
      <c r="C8" s="21" t="s">
        <v>72</v>
      </c>
      <c r="D8" s="21" t="s">
        <v>77</v>
      </c>
      <c r="E8" s="49">
        <v>0.22</v>
      </c>
      <c r="F8" s="49">
        <v>50.8</v>
      </c>
      <c r="G8" s="49">
        <v>0</v>
      </c>
      <c r="H8" s="49">
        <v>1.347</v>
      </c>
      <c r="I8" s="49">
        <v>0.27400000000000002</v>
      </c>
      <c r="J8" s="49">
        <v>0.315</v>
      </c>
      <c r="K8" s="49">
        <v>24.231294272</v>
      </c>
      <c r="L8" s="10">
        <f t="shared" si="0"/>
        <v>32.312430911711999</v>
      </c>
      <c r="M8" s="10">
        <f t="shared" si="1"/>
        <v>118.4</v>
      </c>
      <c r="N8" s="10">
        <f t="shared" si="2"/>
        <v>29.4</v>
      </c>
    </row>
    <row r="9" spans="1:14" s="10" customFormat="1">
      <c r="A9" s="21" t="s">
        <v>83</v>
      </c>
      <c r="B9" s="21">
        <v>2210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1.347</v>
      </c>
      <c r="I9" s="49">
        <v>0.27400000000000002</v>
      </c>
      <c r="J9" s="49">
        <v>0.315</v>
      </c>
      <c r="K9" s="49">
        <v>8.8704724852499997</v>
      </c>
      <c r="L9" s="10">
        <f t="shared" si="0"/>
        <v>11.828775059080874</v>
      </c>
      <c r="M9" s="10">
        <f t="shared" si="1"/>
        <v>43.4</v>
      </c>
      <c r="N9" s="10">
        <f t="shared" si="2"/>
        <v>10.8</v>
      </c>
    </row>
    <row r="10" spans="1:14" s="10" customFormat="1">
      <c r="A10" s="21" t="s">
        <v>83</v>
      </c>
      <c r="B10" s="21">
        <v>2210</v>
      </c>
      <c r="C10" s="21" t="s">
        <v>72</v>
      </c>
      <c r="D10" s="21" t="s">
        <v>75</v>
      </c>
      <c r="E10" s="49">
        <v>0.22</v>
      </c>
      <c r="F10" s="49">
        <v>50.8</v>
      </c>
      <c r="G10" s="49">
        <v>0</v>
      </c>
      <c r="H10" s="49">
        <v>1.347</v>
      </c>
      <c r="I10" s="49">
        <v>0.27400000000000002</v>
      </c>
      <c r="J10" s="49">
        <v>0.315</v>
      </c>
      <c r="K10" s="49">
        <v>23.907877306500001</v>
      </c>
      <c r="L10" s="10">
        <f t="shared" si="0"/>
        <v>31.881154388217752</v>
      </c>
      <c r="M10" s="10">
        <f t="shared" si="1"/>
        <v>116.9</v>
      </c>
      <c r="N10" s="10">
        <f t="shared" si="2"/>
        <v>29</v>
      </c>
    </row>
    <row r="11" spans="1:14" s="10" customFormat="1">
      <c r="A11" s="21" t="s">
        <v>83</v>
      </c>
      <c r="B11" s="21">
        <v>2210</v>
      </c>
      <c r="C11" s="21" t="s">
        <v>72</v>
      </c>
      <c r="D11" s="21" t="s">
        <v>73</v>
      </c>
      <c r="E11" s="49">
        <v>0.22</v>
      </c>
      <c r="F11" s="49">
        <v>50.8</v>
      </c>
      <c r="G11" s="49">
        <v>0</v>
      </c>
      <c r="H11" s="49">
        <v>1.347</v>
      </c>
      <c r="I11" s="49">
        <v>0.27400000000000002</v>
      </c>
      <c r="J11" s="49">
        <v>0.315</v>
      </c>
      <c r="K11" s="49">
        <v>3003.7279379800002</v>
      </c>
      <c r="L11" s="10">
        <f t="shared" si="0"/>
        <v>4005.47120529633</v>
      </c>
      <c r="M11" s="10">
        <f t="shared" si="1"/>
        <v>14680.8</v>
      </c>
      <c r="N11" s="10">
        <f t="shared" si="2"/>
        <v>3647.1</v>
      </c>
    </row>
    <row r="12" spans="1:14" s="10" customFormat="1">
      <c r="A12" s="21" t="s">
        <v>83</v>
      </c>
      <c r="B12" s="21">
        <v>3100</v>
      </c>
      <c r="C12" s="21" t="s">
        <v>72</v>
      </c>
      <c r="D12" s="21"/>
      <c r="E12" s="49">
        <v>0.22</v>
      </c>
      <c r="F12" s="49">
        <v>50.8</v>
      </c>
      <c r="G12" s="49">
        <v>0</v>
      </c>
      <c r="H12" s="49">
        <v>0.69099999999999995</v>
      </c>
      <c r="I12" s="49">
        <v>3.5999999999999997E-2</v>
      </c>
      <c r="J12" s="49">
        <v>0.26200000000000001</v>
      </c>
      <c r="K12" s="49">
        <v>0.68093607295900005</v>
      </c>
      <c r="L12" s="10">
        <f t="shared" si="0"/>
        <v>0.75524889638792558</v>
      </c>
      <c r="M12" s="10">
        <f t="shared" si="1"/>
        <v>1.4</v>
      </c>
      <c r="N12" s="10">
        <f t="shared" si="2"/>
        <v>0.2</v>
      </c>
    </row>
    <row r="13" spans="1:14" s="10" customFormat="1">
      <c r="A13" s="21" t="s">
        <v>83</v>
      </c>
      <c r="B13" s="21">
        <v>3100</v>
      </c>
      <c r="C13" s="21" t="s">
        <v>72</v>
      </c>
      <c r="D13" s="21" t="s">
        <v>73</v>
      </c>
      <c r="E13" s="49">
        <v>0.22</v>
      </c>
      <c r="F13" s="49">
        <v>50.8</v>
      </c>
      <c r="G13" s="49">
        <v>0</v>
      </c>
      <c r="H13" s="49">
        <v>0.69099999999999995</v>
      </c>
      <c r="I13" s="49">
        <v>3.5999999999999997E-2</v>
      </c>
      <c r="J13" s="49">
        <v>0.26200000000000001</v>
      </c>
      <c r="K13" s="49">
        <v>0.135753418052</v>
      </c>
      <c r="L13" s="10">
        <f t="shared" si="0"/>
        <v>0.15056864107540827</v>
      </c>
      <c r="M13" s="10">
        <f t="shared" si="1"/>
        <v>0.3</v>
      </c>
      <c r="N13" s="10">
        <f t="shared" si="2"/>
        <v>0</v>
      </c>
    </row>
    <row r="14" spans="1:14" s="10" customFormat="1">
      <c r="A14" s="21" t="s">
        <v>83</v>
      </c>
      <c r="B14" s="21">
        <v>4110</v>
      </c>
      <c r="C14" s="21" t="s">
        <v>72</v>
      </c>
      <c r="D14" s="21" t="s">
        <v>75</v>
      </c>
      <c r="E14" s="49">
        <v>0.22</v>
      </c>
      <c r="F14" s="49">
        <v>50.8</v>
      </c>
      <c r="G14" s="49">
        <v>0</v>
      </c>
      <c r="H14" s="49">
        <v>0.69099999999999995</v>
      </c>
      <c r="I14" s="49">
        <v>3.5999999999999997E-2</v>
      </c>
      <c r="J14" s="49">
        <v>0.26200000000000001</v>
      </c>
      <c r="K14" s="49">
        <v>3.6919023582400001</v>
      </c>
      <c r="L14" s="10">
        <f t="shared" si="0"/>
        <v>4.0948119689359253</v>
      </c>
      <c r="M14" s="10">
        <f t="shared" si="1"/>
        <v>7.7</v>
      </c>
      <c r="N14" s="10">
        <f t="shared" si="2"/>
        <v>1.2</v>
      </c>
    </row>
    <row r="15" spans="1:14" s="10" customFormat="1">
      <c r="A15" s="21" t="s">
        <v>83</v>
      </c>
      <c r="B15" s="21">
        <v>4110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0.69099999999999995</v>
      </c>
      <c r="I15" s="49">
        <v>3.5999999999999997E-2</v>
      </c>
      <c r="J15" s="49">
        <v>0.26200000000000001</v>
      </c>
      <c r="K15" s="49">
        <v>2.5324833676899998</v>
      </c>
      <c r="L15" s="10">
        <f t="shared" si="0"/>
        <v>2.8088617192172349</v>
      </c>
      <c r="M15" s="10">
        <f t="shared" si="1"/>
        <v>5.3</v>
      </c>
      <c r="N15" s="10">
        <f t="shared" si="2"/>
        <v>0.8</v>
      </c>
    </row>
    <row r="16" spans="1:14" s="10" customFormat="1">
      <c r="A16" s="21" t="s">
        <v>83</v>
      </c>
      <c r="B16" s="21">
        <v>4270</v>
      </c>
      <c r="C16" s="21" t="s">
        <v>72</v>
      </c>
      <c r="D16" s="21" t="s">
        <v>73</v>
      </c>
      <c r="E16" s="49">
        <v>0.22</v>
      </c>
      <c r="F16" s="49">
        <v>50.8</v>
      </c>
      <c r="G16" s="49">
        <v>0</v>
      </c>
      <c r="H16" s="49">
        <v>0.69099999999999995</v>
      </c>
      <c r="I16" s="49">
        <v>3.5999999999999997E-2</v>
      </c>
      <c r="J16" s="49">
        <v>0.26200000000000001</v>
      </c>
      <c r="K16" s="49">
        <v>5.8805769105000003</v>
      </c>
      <c r="L16" s="10">
        <f t="shared" si="0"/>
        <v>6.5223438706658996</v>
      </c>
      <c r="M16" s="10">
        <f t="shared" si="1"/>
        <v>12.3</v>
      </c>
      <c r="N16" s="10">
        <f t="shared" si="2"/>
        <v>1.9</v>
      </c>
    </row>
    <row r="17" spans="1:14" s="10" customFormat="1">
      <c r="A17" s="21" t="s">
        <v>83</v>
      </c>
      <c r="B17" s="21">
        <v>4340</v>
      </c>
      <c r="C17" s="21" t="s">
        <v>72</v>
      </c>
      <c r="D17" s="21" t="s">
        <v>73</v>
      </c>
      <c r="E17" s="49">
        <v>0.22</v>
      </c>
      <c r="F17" s="49">
        <v>50.8</v>
      </c>
      <c r="G17" s="49">
        <v>0</v>
      </c>
      <c r="H17" s="49">
        <v>0.69099999999999995</v>
      </c>
      <c r="I17" s="49">
        <v>3.5999999999999997E-2</v>
      </c>
      <c r="J17" s="49">
        <v>0.26200000000000001</v>
      </c>
      <c r="K17" s="49">
        <v>0.29211204023100001</v>
      </c>
      <c r="L17" s="10">
        <f t="shared" si="0"/>
        <v>0.32399120088820982</v>
      </c>
      <c r="M17" s="10">
        <f t="shared" si="1"/>
        <v>0.6</v>
      </c>
      <c r="N17" s="10">
        <f t="shared" si="2"/>
        <v>0.1</v>
      </c>
    </row>
    <row r="18" spans="1:14" s="10" customFormat="1">
      <c r="A18" s="21" t="s">
        <v>83</v>
      </c>
      <c r="B18" s="21">
        <v>5120</v>
      </c>
      <c r="C18" s="21" t="s">
        <v>72</v>
      </c>
      <c r="D18" s="21"/>
      <c r="E18" s="49">
        <v>0.22</v>
      </c>
      <c r="F18" s="49">
        <v>50.8</v>
      </c>
      <c r="G18" s="49">
        <v>0</v>
      </c>
      <c r="H18" s="49">
        <v>0.505</v>
      </c>
      <c r="I18" s="49">
        <v>6.8000000000000005E-2</v>
      </c>
      <c r="J18" s="49">
        <v>5.2999999999999999E-2</v>
      </c>
      <c r="K18" s="49">
        <v>11.7739905426</v>
      </c>
      <c r="L18" s="10">
        <f t="shared" si="0"/>
        <v>2.6416910114080197</v>
      </c>
      <c r="M18" s="10">
        <f t="shared" si="1"/>
        <v>3.6</v>
      </c>
      <c r="N18" s="10">
        <f t="shared" si="2"/>
        <v>3.1</v>
      </c>
    </row>
    <row r="19" spans="1:14" s="10" customFormat="1">
      <c r="A19" s="21" t="s">
        <v>83</v>
      </c>
      <c r="B19" s="21">
        <v>5120</v>
      </c>
      <c r="C19" s="21" t="s">
        <v>72</v>
      </c>
      <c r="D19" s="21" t="s">
        <v>77</v>
      </c>
      <c r="E19" s="49">
        <v>0.22</v>
      </c>
      <c r="F19" s="49">
        <v>50.8</v>
      </c>
      <c r="G19" s="49">
        <v>0</v>
      </c>
      <c r="H19" s="49">
        <v>0.505</v>
      </c>
      <c r="I19" s="49">
        <v>6.8000000000000005E-2</v>
      </c>
      <c r="J19" s="49">
        <v>5.2999999999999999E-2</v>
      </c>
      <c r="K19" s="49">
        <v>5.7621673374099999E-2</v>
      </c>
      <c r="L19" s="10">
        <f t="shared" si="0"/>
        <v>1.2928382782702233E-2</v>
      </c>
      <c r="M19" s="10">
        <f t="shared" si="1"/>
        <v>0</v>
      </c>
      <c r="N19" s="10">
        <f t="shared" si="2"/>
        <v>0</v>
      </c>
    </row>
    <row r="20" spans="1:14" s="10" customFormat="1">
      <c r="A20" s="21" t="s">
        <v>83</v>
      </c>
      <c r="B20" s="21">
        <v>5120</v>
      </c>
      <c r="C20" s="21" t="s">
        <v>72</v>
      </c>
      <c r="D20" s="21" t="s">
        <v>73</v>
      </c>
      <c r="E20" s="49">
        <v>0.22</v>
      </c>
      <c r="F20" s="49">
        <v>50.8</v>
      </c>
      <c r="G20" s="49">
        <v>0</v>
      </c>
      <c r="H20" s="49">
        <v>0.505</v>
      </c>
      <c r="I20" s="49">
        <v>6.8000000000000005E-2</v>
      </c>
      <c r="J20" s="49">
        <v>5.2999999999999999E-2</v>
      </c>
      <c r="K20" s="49">
        <v>8.3663990458599999E-2</v>
      </c>
      <c r="L20" s="10">
        <f t="shared" si="0"/>
        <v>1.8771410659227886E-2</v>
      </c>
      <c r="M20" s="10">
        <f t="shared" si="1"/>
        <v>0</v>
      </c>
      <c r="N20" s="10">
        <f t="shared" si="2"/>
        <v>0</v>
      </c>
    </row>
    <row r="21" spans="1:14" s="10" customFormat="1">
      <c r="A21" s="21" t="s">
        <v>83</v>
      </c>
      <c r="B21" s="21">
        <v>6170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0.60699999999999998</v>
      </c>
      <c r="I21" s="49">
        <v>3.3000000000000002E-2</v>
      </c>
      <c r="J21" s="49">
        <v>2.5999999999999999E-2</v>
      </c>
      <c r="K21" s="49">
        <v>20.617389922899999</v>
      </c>
      <c r="L21" s="10">
        <f t="shared" si="0"/>
        <v>2.2692873841805263</v>
      </c>
      <c r="M21" s="10">
        <f t="shared" si="1"/>
        <v>3.7</v>
      </c>
      <c r="N21" s="10">
        <f t="shared" si="2"/>
        <v>4.7</v>
      </c>
    </row>
    <row r="22" spans="1:14" s="10" customFormat="1">
      <c r="A22" s="21" t="s">
        <v>83</v>
      </c>
      <c r="B22" s="21">
        <v>6172</v>
      </c>
      <c r="C22" s="21" t="s">
        <v>72</v>
      </c>
      <c r="D22" s="21" t="s">
        <v>73</v>
      </c>
      <c r="E22" s="49">
        <v>0.22</v>
      </c>
      <c r="F22" s="49">
        <v>50.8</v>
      </c>
      <c r="G22" s="49">
        <v>0</v>
      </c>
      <c r="H22" s="49">
        <v>0.60699999999999998</v>
      </c>
      <c r="I22" s="49">
        <v>3.3000000000000002E-2</v>
      </c>
      <c r="J22" s="49">
        <v>2.5999999999999999E-2</v>
      </c>
      <c r="K22" s="49">
        <v>9.4350289478799994</v>
      </c>
      <c r="L22" s="10">
        <f t="shared" si="0"/>
        <v>1.0384821861966584</v>
      </c>
      <c r="M22" s="10">
        <f t="shared" si="1"/>
        <v>1.7</v>
      </c>
      <c r="N22" s="10">
        <f t="shared" si="2"/>
        <v>2.2000000000000002</v>
      </c>
    </row>
    <row r="23" spans="1:14" s="10" customFormat="1">
      <c r="A23" s="21" t="s">
        <v>83</v>
      </c>
      <c r="B23" s="21">
        <v>6210</v>
      </c>
      <c r="C23" s="21" t="s">
        <v>72</v>
      </c>
      <c r="D23" s="21" t="s">
        <v>75</v>
      </c>
      <c r="E23" s="49">
        <v>0.22</v>
      </c>
      <c r="F23" s="49">
        <v>50.8</v>
      </c>
      <c r="G23" s="49">
        <v>0</v>
      </c>
      <c r="H23" s="49">
        <v>0.60699999999999998</v>
      </c>
      <c r="I23" s="49">
        <v>3.3000000000000002E-2</v>
      </c>
      <c r="J23" s="49">
        <v>2.5999999999999999E-2</v>
      </c>
      <c r="K23" s="49">
        <v>4.3803087388900002</v>
      </c>
      <c r="L23" s="10">
        <f t="shared" si="0"/>
        <v>0.48212598186049266</v>
      </c>
      <c r="M23" s="10">
        <f t="shared" si="1"/>
        <v>0.8</v>
      </c>
      <c r="N23" s="10">
        <f t="shared" si="2"/>
        <v>1</v>
      </c>
    </row>
    <row r="24" spans="1:14" s="10" customFormat="1">
      <c r="A24" s="21" t="s">
        <v>83</v>
      </c>
      <c r="B24" s="21">
        <v>6210</v>
      </c>
      <c r="C24" s="21" t="s">
        <v>72</v>
      </c>
      <c r="D24" s="21" t="s">
        <v>73</v>
      </c>
      <c r="E24" s="49">
        <v>0.22</v>
      </c>
      <c r="F24" s="49">
        <v>50.8</v>
      </c>
      <c r="G24" s="49">
        <v>0</v>
      </c>
      <c r="H24" s="49">
        <v>0.60699999999999998</v>
      </c>
      <c r="I24" s="49">
        <v>3.3000000000000002E-2</v>
      </c>
      <c r="J24" s="49">
        <v>2.5999999999999999E-2</v>
      </c>
      <c r="K24" s="49">
        <v>11.4649252191</v>
      </c>
      <c r="L24" s="10">
        <f t="shared" si="0"/>
        <v>1.26190610244894</v>
      </c>
      <c r="M24" s="10">
        <f t="shared" si="1"/>
        <v>2.1</v>
      </c>
      <c r="N24" s="10">
        <f t="shared" si="2"/>
        <v>2.6</v>
      </c>
    </row>
    <row r="25" spans="1:14" s="10" customFormat="1">
      <c r="A25" s="21" t="s">
        <v>83</v>
      </c>
      <c r="B25" s="21">
        <v>6300</v>
      </c>
      <c r="C25" s="21" t="s">
        <v>72</v>
      </c>
      <c r="D25" s="21" t="s">
        <v>77</v>
      </c>
      <c r="E25" s="49">
        <v>0.22</v>
      </c>
      <c r="F25" s="49">
        <v>50.8</v>
      </c>
      <c r="G25" s="49">
        <v>0</v>
      </c>
      <c r="H25" s="49">
        <v>0.60699999999999998</v>
      </c>
      <c r="I25" s="49">
        <v>3.3000000000000002E-2</v>
      </c>
      <c r="J25" s="49">
        <v>2.5999999999999999E-2</v>
      </c>
      <c r="K25" s="49">
        <v>5.3204546733399999E-2</v>
      </c>
      <c r="L25" s="10">
        <f t="shared" si="0"/>
        <v>5.8560471104562263E-3</v>
      </c>
      <c r="M25" s="10">
        <f t="shared" si="1"/>
        <v>0</v>
      </c>
      <c r="N25" s="10">
        <f t="shared" si="2"/>
        <v>0</v>
      </c>
    </row>
    <row r="26" spans="1:14" s="10" customFormat="1">
      <c r="A26" s="21" t="s">
        <v>83</v>
      </c>
      <c r="B26" s="21">
        <v>6300</v>
      </c>
      <c r="C26" s="21" t="s">
        <v>72</v>
      </c>
      <c r="D26" s="21" t="s">
        <v>73</v>
      </c>
      <c r="E26" s="49">
        <v>0.22</v>
      </c>
      <c r="F26" s="49">
        <v>50.8</v>
      </c>
      <c r="G26" s="49">
        <v>0</v>
      </c>
      <c r="H26" s="49">
        <v>0.60699999999999998</v>
      </c>
      <c r="I26" s="49">
        <v>3.3000000000000002E-2</v>
      </c>
      <c r="J26" s="49">
        <v>2.5999999999999999E-2</v>
      </c>
      <c r="K26" s="49">
        <v>14.9031459581</v>
      </c>
      <c r="L26" s="10">
        <f t="shared" si="0"/>
        <v>1.6403395984548732</v>
      </c>
      <c r="M26" s="10">
        <f t="shared" si="1"/>
        <v>2.7</v>
      </c>
      <c r="N26" s="10">
        <f t="shared" si="2"/>
        <v>3.4</v>
      </c>
    </row>
    <row r="27" spans="1:14" s="10" customFormat="1">
      <c r="A27" s="21" t="s">
        <v>83</v>
      </c>
      <c r="B27" s="21">
        <v>6430</v>
      </c>
      <c r="C27" s="21" t="s">
        <v>72</v>
      </c>
      <c r="D27" s="21" t="s">
        <v>77</v>
      </c>
      <c r="E27" s="49">
        <v>0.22</v>
      </c>
      <c r="F27" s="49">
        <v>50.8</v>
      </c>
      <c r="G27" s="49">
        <v>0</v>
      </c>
      <c r="H27" s="49">
        <v>0.60699999999999998</v>
      </c>
      <c r="I27" s="49">
        <v>3.3000000000000002E-2</v>
      </c>
      <c r="J27" s="49">
        <v>2.5999999999999999E-2</v>
      </c>
      <c r="K27" s="49">
        <v>1.37797678313</v>
      </c>
      <c r="L27" s="10">
        <f t="shared" si="0"/>
        <v>0.15166931126317534</v>
      </c>
      <c r="M27" s="10">
        <f t="shared" si="1"/>
        <v>0.3</v>
      </c>
      <c r="N27" s="10">
        <f t="shared" si="2"/>
        <v>0.3</v>
      </c>
    </row>
    <row r="28" spans="1:14" s="10" customFormat="1">
      <c r="A28" s="21" t="s">
        <v>83</v>
      </c>
      <c r="B28" s="21">
        <v>6430</v>
      </c>
      <c r="C28" s="21" t="s">
        <v>72</v>
      </c>
      <c r="D28" s="21" t="s">
        <v>75</v>
      </c>
      <c r="E28" s="49">
        <v>0.22</v>
      </c>
      <c r="F28" s="49">
        <v>50.8</v>
      </c>
      <c r="G28" s="49">
        <v>0</v>
      </c>
      <c r="H28" s="49">
        <v>0.60699999999999998</v>
      </c>
      <c r="I28" s="49">
        <v>3.3000000000000002E-2</v>
      </c>
      <c r="J28" s="49">
        <v>2.5999999999999999E-2</v>
      </c>
      <c r="K28" s="49">
        <v>0.60348943293500001</v>
      </c>
      <c r="L28" s="10">
        <f t="shared" si="0"/>
        <v>6.6424070251712333E-2</v>
      </c>
      <c r="M28" s="10">
        <f t="shared" si="1"/>
        <v>0.1</v>
      </c>
      <c r="N28" s="10">
        <f t="shared" si="2"/>
        <v>0.1</v>
      </c>
    </row>
    <row r="29" spans="1:14" s="10" customFormat="1">
      <c r="A29" s="21" t="s">
        <v>83</v>
      </c>
      <c r="B29" s="21">
        <v>6430</v>
      </c>
      <c r="C29" s="21" t="s">
        <v>72</v>
      </c>
      <c r="D29" s="21" t="s">
        <v>73</v>
      </c>
      <c r="E29" s="49">
        <v>0.22</v>
      </c>
      <c r="F29" s="49">
        <v>50.8</v>
      </c>
      <c r="G29" s="49">
        <v>0</v>
      </c>
      <c r="H29" s="49">
        <v>0.60699999999999998</v>
      </c>
      <c r="I29" s="49">
        <v>3.3000000000000002E-2</v>
      </c>
      <c r="J29" s="49">
        <v>2.5999999999999999E-2</v>
      </c>
      <c r="K29" s="49">
        <v>32.919443140600002</v>
      </c>
      <c r="L29" s="10">
        <f t="shared" si="0"/>
        <v>3.6233333750087069</v>
      </c>
      <c r="M29" s="10">
        <f t="shared" si="1"/>
        <v>6</v>
      </c>
      <c r="N29" s="10">
        <f t="shared" si="2"/>
        <v>7.6</v>
      </c>
    </row>
    <row r="30" spans="1:14" s="10" customFormat="1">
      <c r="A30" s="21" t="s">
        <v>82</v>
      </c>
      <c r="B30" s="21">
        <v>1110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0.96799999999999997</v>
      </c>
      <c r="I30" s="49">
        <v>0.125</v>
      </c>
      <c r="J30" s="49">
        <v>0.28799999999999998</v>
      </c>
      <c r="K30" s="49">
        <v>6.3650537291199996</v>
      </c>
      <c r="L30" s="10">
        <f t="shared" si="0"/>
        <v>7.7602735065431032</v>
      </c>
      <c r="M30" s="10">
        <f t="shared" si="1"/>
        <v>20.399999999999999</v>
      </c>
      <c r="N30" s="10">
        <f t="shared" si="2"/>
        <v>4</v>
      </c>
    </row>
    <row r="31" spans="1:14" s="10" customFormat="1">
      <c r="A31" s="21" t="s">
        <v>82</v>
      </c>
      <c r="B31" s="21">
        <v>1400</v>
      </c>
      <c r="C31" s="21" t="s">
        <v>72</v>
      </c>
      <c r="D31" s="21" t="s">
        <v>73</v>
      </c>
      <c r="E31" s="49">
        <v>0.22</v>
      </c>
      <c r="F31" s="49">
        <v>50.8</v>
      </c>
      <c r="G31" s="49">
        <v>0</v>
      </c>
      <c r="H31" s="49">
        <v>0.70899999999999996</v>
      </c>
      <c r="I31" s="49">
        <v>0.11700000000000001</v>
      </c>
      <c r="J31" s="49">
        <v>0.43099999999999999</v>
      </c>
      <c r="K31" s="49">
        <v>184.72125899299999</v>
      </c>
      <c r="L31" s="10">
        <f t="shared" si="0"/>
        <v>337.03625178332805</v>
      </c>
      <c r="M31" s="10">
        <f t="shared" si="1"/>
        <v>650.20000000000005</v>
      </c>
      <c r="N31" s="10">
        <f t="shared" si="2"/>
        <v>147.9</v>
      </c>
    </row>
    <row r="32" spans="1:14" s="10" customFormat="1">
      <c r="A32" s="21" t="s">
        <v>82</v>
      </c>
      <c r="B32" s="21">
        <v>2110</v>
      </c>
      <c r="C32" s="21" t="s">
        <v>72</v>
      </c>
      <c r="D32" s="21" t="s">
        <v>73</v>
      </c>
      <c r="E32" s="49">
        <v>0.22</v>
      </c>
      <c r="F32" s="49">
        <v>50.8</v>
      </c>
      <c r="G32" s="49">
        <v>0</v>
      </c>
      <c r="H32" s="49">
        <v>2.0139999999999998</v>
      </c>
      <c r="I32" s="49">
        <v>0.28699999999999998</v>
      </c>
      <c r="J32" s="49">
        <v>0.315</v>
      </c>
      <c r="K32" s="49">
        <v>39.179828835999999</v>
      </c>
      <c r="L32" s="10">
        <f t="shared" si="0"/>
        <v>52.246301752805998</v>
      </c>
      <c r="M32" s="10">
        <f t="shared" si="1"/>
        <v>286.3</v>
      </c>
      <c r="N32" s="10">
        <f t="shared" si="2"/>
        <v>49.4</v>
      </c>
    </row>
    <row r="33" spans="1:14" s="10" customFormat="1">
      <c r="A33" s="21" t="s">
        <v>82</v>
      </c>
      <c r="B33" s="21">
        <v>2210</v>
      </c>
      <c r="C33" s="21" t="s">
        <v>72</v>
      </c>
      <c r="D33" s="21" t="s">
        <v>75</v>
      </c>
      <c r="E33" s="49">
        <v>0.22</v>
      </c>
      <c r="F33" s="49">
        <v>50.8</v>
      </c>
      <c r="G33" s="49">
        <v>0</v>
      </c>
      <c r="H33" s="49">
        <v>1.347</v>
      </c>
      <c r="I33" s="49">
        <v>0.27400000000000002</v>
      </c>
      <c r="J33" s="49">
        <v>0.315</v>
      </c>
      <c r="K33" s="49">
        <v>7.6287360522999998</v>
      </c>
      <c r="L33" s="10">
        <f t="shared" si="0"/>
        <v>10.172919525742049</v>
      </c>
      <c r="M33" s="10">
        <f t="shared" si="1"/>
        <v>37.299999999999997</v>
      </c>
      <c r="N33" s="10">
        <f t="shared" si="2"/>
        <v>9.3000000000000007</v>
      </c>
    </row>
    <row r="34" spans="1:14" s="10" customFormat="1">
      <c r="A34" s="21" t="s">
        <v>82</v>
      </c>
      <c r="B34" s="21">
        <v>2210</v>
      </c>
      <c r="C34" s="21" t="s">
        <v>72</v>
      </c>
      <c r="D34" s="21" t="s">
        <v>73</v>
      </c>
      <c r="E34" s="49">
        <v>0.22</v>
      </c>
      <c r="F34" s="49">
        <v>50.8</v>
      </c>
      <c r="G34" s="49">
        <v>0</v>
      </c>
      <c r="H34" s="49">
        <v>1.347</v>
      </c>
      <c r="I34" s="49">
        <v>0.27400000000000002</v>
      </c>
      <c r="J34" s="49">
        <v>0.315</v>
      </c>
      <c r="K34" s="49">
        <v>2440.38886465</v>
      </c>
      <c r="L34" s="10">
        <f t="shared" si="0"/>
        <v>3254.2585510107747</v>
      </c>
      <c r="M34" s="10">
        <f t="shared" si="1"/>
        <v>11927.5</v>
      </c>
      <c r="N34" s="10">
        <f t="shared" si="2"/>
        <v>2963.1</v>
      </c>
    </row>
    <row r="35" spans="1:14" s="10" customFormat="1">
      <c r="A35" s="21" t="s">
        <v>82</v>
      </c>
      <c r="B35" s="21">
        <v>2430</v>
      </c>
      <c r="C35" s="21" t="s">
        <v>72</v>
      </c>
      <c r="D35" s="21" t="s">
        <v>73</v>
      </c>
      <c r="E35" s="49">
        <v>0.22</v>
      </c>
      <c r="F35" s="49">
        <v>50.8</v>
      </c>
      <c r="G35" s="49">
        <v>0</v>
      </c>
      <c r="H35" s="49">
        <v>1.677</v>
      </c>
      <c r="I35" s="49">
        <v>0.48899999999999999</v>
      </c>
      <c r="J35" s="49">
        <v>0.28899999999999998</v>
      </c>
      <c r="K35" s="49">
        <v>74.064512864099996</v>
      </c>
      <c r="L35" s="10">
        <f t="shared" si="0"/>
        <v>90.612993855035384</v>
      </c>
      <c r="M35" s="10">
        <f t="shared" si="1"/>
        <v>413.5</v>
      </c>
      <c r="N35" s="10">
        <f t="shared" si="2"/>
        <v>136.9</v>
      </c>
    </row>
    <row r="36" spans="1:14" s="10" customFormat="1">
      <c r="A36" s="21" t="s">
        <v>82</v>
      </c>
      <c r="B36" s="21">
        <v>3100</v>
      </c>
      <c r="C36" s="21" t="s">
        <v>72</v>
      </c>
      <c r="D36" s="21"/>
      <c r="E36" s="49">
        <v>0.22</v>
      </c>
      <c r="F36" s="49">
        <v>50.8</v>
      </c>
      <c r="G36" s="49">
        <v>0</v>
      </c>
      <c r="H36" s="49">
        <v>0.69099999999999995</v>
      </c>
      <c r="I36" s="49">
        <v>3.5999999999999997E-2</v>
      </c>
      <c r="J36" s="49">
        <v>0.26200000000000001</v>
      </c>
      <c r="K36" s="49">
        <v>1.15776957422E-6</v>
      </c>
      <c r="L36" s="10">
        <f t="shared" si="0"/>
        <v>1.2841208270865426E-6</v>
      </c>
      <c r="M36" s="10">
        <f t="shared" si="1"/>
        <v>0</v>
      </c>
      <c r="N36" s="10">
        <f t="shared" si="2"/>
        <v>0</v>
      </c>
    </row>
    <row r="37" spans="1:14" s="10" customFormat="1">
      <c r="A37" s="21" t="s">
        <v>82</v>
      </c>
      <c r="B37" s="21">
        <v>3100</v>
      </c>
      <c r="C37" s="21" t="s">
        <v>72</v>
      </c>
      <c r="D37" s="21" t="s">
        <v>73</v>
      </c>
      <c r="E37" s="49">
        <v>0.22</v>
      </c>
      <c r="F37" s="49">
        <v>50.8</v>
      </c>
      <c r="G37" s="49">
        <v>0</v>
      </c>
      <c r="H37" s="49">
        <v>0.69099999999999995</v>
      </c>
      <c r="I37" s="49">
        <v>3.5999999999999997E-2</v>
      </c>
      <c r="J37" s="49">
        <v>0.26200000000000001</v>
      </c>
      <c r="K37" s="49">
        <v>93.384906972400003</v>
      </c>
      <c r="L37" s="10">
        <f t="shared" si="0"/>
        <v>103.57631315332127</v>
      </c>
      <c r="M37" s="10">
        <f t="shared" si="1"/>
        <v>194.7</v>
      </c>
      <c r="N37" s="10">
        <f t="shared" si="2"/>
        <v>30.7</v>
      </c>
    </row>
    <row r="38" spans="1:14" s="10" customFormat="1">
      <c r="A38" s="21" t="s">
        <v>82</v>
      </c>
      <c r="B38" s="21">
        <v>5300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0.505</v>
      </c>
      <c r="I38" s="49">
        <v>6.8000000000000005E-2</v>
      </c>
      <c r="J38" s="49">
        <v>5.2999999999999999E-2</v>
      </c>
      <c r="K38" s="49">
        <v>20.9597378044</v>
      </c>
      <c r="L38" s="10">
        <f t="shared" si="0"/>
        <v>4.7026665053805461</v>
      </c>
      <c r="M38" s="10">
        <f t="shared" si="1"/>
        <v>6.5</v>
      </c>
      <c r="N38" s="10">
        <f t="shared" si="2"/>
        <v>5.5</v>
      </c>
    </row>
    <row r="39" spans="1:14" s="10" customFormat="1">
      <c r="A39" s="21" t="s">
        <v>82</v>
      </c>
      <c r="B39" s="21">
        <v>6172</v>
      </c>
      <c r="C39" s="21" t="s">
        <v>72</v>
      </c>
      <c r="D39" s="21" t="s">
        <v>73</v>
      </c>
      <c r="E39" s="49">
        <v>0.22</v>
      </c>
      <c r="F39" s="49">
        <v>50.8</v>
      </c>
      <c r="G39" s="49">
        <v>0</v>
      </c>
      <c r="H39" s="49">
        <v>0.60699999999999998</v>
      </c>
      <c r="I39" s="49">
        <v>3.3000000000000002E-2</v>
      </c>
      <c r="J39" s="49">
        <v>2.5999999999999999E-2</v>
      </c>
      <c r="K39" s="49">
        <v>11.704047749900001</v>
      </c>
      <c r="L39" s="10">
        <f t="shared" si="0"/>
        <v>1.2882255223389933</v>
      </c>
      <c r="M39" s="10">
        <f t="shared" si="1"/>
        <v>2.1</v>
      </c>
      <c r="N39" s="10">
        <f t="shared" si="2"/>
        <v>2.7</v>
      </c>
    </row>
    <row r="40" spans="1:14" s="10" customFormat="1">
      <c r="A40" s="21" t="s">
        <v>82</v>
      </c>
      <c r="B40" s="21">
        <v>6210</v>
      </c>
      <c r="C40" s="21" t="s">
        <v>72</v>
      </c>
      <c r="D40" s="21" t="s">
        <v>73</v>
      </c>
      <c r="E40" s="49">
        <v>0.22</v>
      </c>
      <c r="F40" s="49">
        <v>50.8</v>
      </c>
      <c r="G40" s="49">
        <v>0</v>
      </c>
      <c r="H40" s="49">
        <v>0.60699999999999998</v>
      </c>
      <c r="I40" s="49">
        <v>3.3000000000000002E-2</v>
      </c>
      <c r="J40" s="49">
        <v>2.5999999999999999E-2</v>
      </c>
      <c r="K40" s="49">
        <v>4.72890391473</v>
      </c>
      <c r="L40" s="10">
        <f t="shared" si="0"/>
        <v>0.52049469088128197</v>
      </c>
      <c r="M40" s="10">
        <f t="shared" si="1"/>
        <v>0.9</v>
      </c>
      <c r="N40" s="10">
        <f t="shared" si="2"/>
        <v>1.1000000000000001</v>
      </c>
    </row>
    <row r="41" spans="1:14" s="10" customFormat="1">
      <c r="A41" s="21" t="s">
        <v>83</v>
      </c>
      <c r="B41" s="21">
        <v>1190</v>
      </c>
      <c r="C41" s="21" t="s">
        <v>80</v>
      </c>
      <c r="D41" s="21" t="s">
        <v>73</v>
      </c>
      <c r="E41" s="49">
        <v>0.63</v>
      </c>
      <c r="F41" s="49">
        <v>53.6</v>
      </c>
      <c r="G41" s="49">
        <v>0.66</v>
      </c>
      <c r="H41" s="49">
        <v>0.96799999999999997</v>
      </c>
      <c r="I41" s="49">
        <v>0.125</v>
      </c>
      <c r="J41" s="49">
        <v>0.28799999999999998</v>
      </c>
      <c r="K41" s="49">
        <v>3.7728946031000001</v>
      </c>
      <c r="L41" s="10">
        <f>(F41*J41*K41/12)+(G41*K41)</f>
        <v>7.343562055473841</v>
      </c>
      <c r="M41" s="10">
        <f t="shared" si="1"/>
        <v>19.3</v>
      </c>
      <c r="N41" s="10">
        <f t="shared" si="2"/>
        <v>4.9000000000000004</v>
      </c>
    </row>
    <row r="42" spans="1:14" s="10" customFormat="1">
      <c r="A42" s="21" t="s">
        <v>83</v>
      </c>
      <c r="B42" s="21">
        <v>2110</v>
      </c>
      <c r="C42" s="21" t="s">
        <v>80</v>
      </c>
      <c r="D42" s="21"/>
      <c r="E42" s="49">
        <v>0.63</v>
      </c>
      <c r="F42" s="49">
        <v>53.6</v>
      </c>
      <c r="G42" s="49">
        <v>0.66</v>
      </c>
      <c r="H42" s="49">
        <v>2.0139999999999998</v>
      </c>
      <c r="I42" s="49">
        <v>0.28699999999999998</v>
      </c>
      <c r="J42" s="49">
        <v>0.315</v>
      </c>
      <c r="K42" s="49">
        <v>5.9286211313199999E-2</v>
      </c>
      <c r="L42" s="10">
        <f t="shared" ref="L42:L87" si="3">(F42*J42*K42/12)+(G42*K42)</f>
        <v>0.1225445987843844</v>
      </c>
      <c r="M42" s="10">
        <f t="shared" ref="M42:M87" si="4">ROUND(2.721*H42*L42,1)</f>
        <v>0.7</v>
      </c>
      <c r="N42" s="10">
        <f t="shared" ref="N42:N87" si="5">ROUND((2.721*I42*L42)+(E42*K42),1)</f>
        <v>0.1</v>
      </c>
    </row>
    <row r="43" spans="1:14" s="10" customFormat="1">
      <c r="A43" s="21" t="s">
        <v>83</v>
      </c>
      <c r="B43" s="21">
        <v>2110</v>
      </c>
      <c r="C43" s="21" t="s">
        <v>80</v>
      </c>
      <c r="D43" s="21" t="s">
        <v>76</v>
      </c>
      <c r="E43" s="49">
        <v>0.63</v>
      </c>
      <c r="F43" s="49">
        <v>53.6</v>
      </c>
      <c r="G43" s="49">
        <v>0.66</v>
      </c>
      <c r="H43" s="49">
        <v>2.0139999999999998</v>
      </c>
      <c r="I43" s="49">
        <v>0.28699999999999998</v>
      </c>
      <c r="J43" s="49">
        <v>0.315</v>
      </c>
      <c r="K43" s="49">
        <v>39.070595534100001</v>
      </c>
      <c r="L43" s="10">
        <f t="shared" si="3"/>
        <v>80.758920968984697</v>
      </c>
      <c r="M43" s="10">
        <f t="shared" si="4"/>
        <v>442.6</v>
      </c>
      <c r="N43" s="10">
        <f t="shared" si="5"/>
        <v>87.7</v>
      </c>
    </row>
    <row r="44" spans="1:14" s="10" customFormat="1">
      <c r="A44" s="21" t="s">
        <v>83</v>
      </c>
      <c r="B44" s="21">
        <v>2110</v>
      </c>
      <c r="C44" s="21" t="s">
        <v>80</v>
      </c>
      <c r="D44" s="21" t="s">
        <v>73</v>
      </c>
      <c r="E44" s="49">
        <v>0.63</v>
      </c>
      <c r="F44" s="49">
        <v>53.6</v>
      </c>
      <c r="G44" s="49">
        <v>0.66</v>
      </c>
      <c r="H44" s="49">
        <v>2.0139999999999998</v>
      </c>
      <c r="I44" s="49">
        <v>0.28699999999999998</v>
      </c>
      <c r="J44" s="49">
        <v>0.315</v>
      </c>
      <c r="K44" s="49">
        <v>1613.4660561200001</v>
      </c>
      <c r="L44" s="10">
        <f t="shared" si="3"/>
        <v>3335.03433800004</v>
      </c>
      <c r="M44" s="10">
        <f t="shared" si="4"/>
        <v>18276.3</v>
      </c>
      <c r="N44" s="10">
        <f t="shared" si="5"/>
        <v>3620.9</v>
      </c>
    </row>
    <row r="45" spans="1:14" s="10" customFormat="1">
      <c r="A45" s="21" t="s">
        <v>83</v>
      </c>
      <c r="B45" s="21">
        <v>2110</v>
      </c>
      <c r="C45" s="21" t="s">
        <v>80</v>
      </c>
      <c r="D45" s="21" t="s">
        <v>78</v>
      </c>
      <c r="E45" s="49">
        <v>0.63</v>
      </c>
      <c r="F45" s="49">
        <v>53.6</v>
      </c>
      <c r="G45" s="49">
        <v>0.66</v>
      </c>
      <c r="H45" s="49">
        <v>2.0139999999999998</v>
      </c>
      <c r="I45" s="49">
        <v>0.28699999999999998</v>
      </c>
      <c r="J45" s="49">
        <v>0.315</v>
      </c>
      <c r="K45" s="49">
        <v>28.600944562599999</v>
      </c>
      <c r="L45" s="10">
        <f t="shared" si="3"/>
        <v>59.118152410894197</v>
      </c>
      <c r="M45" s="10">
        <f t="shared" si="4"/>
        <v>324</v>
      </c>
      <c r="N45" s="10">
        <f t="shared" si="5"/>
        <v>64.2</v>
      </c>
    </row>
    <row r="46" spans="1:14" s="10" customFormat="1">
      <c r="A46" s="21" t="s">
        <v>83</v>
      </c>
      <c r="B46" s="21">
        <v>2130</v>
      </c>
      <c r="C46" s="21" t="s">
        <v>80</v>
      </c>
      <c r="D46" s="21" t="s">
        <v>73</v>
      </c>
      <c r="E46" s="49">
        <v>0.63</v>
      </c>
      <c r="F46" s="49">
        <v>53.6</v>
      </c>
      <c r="G46" s="49">
        <v>0.66</v>
      </c>
      <c r="H46" s="49">
        <v>1.022</v>
      </c>
      <c r="I46" s="49">
        <v>0.19600000000000001</v>
      </c>
      <c r="J46" s="49">
        <v>0.26200000000000001</v>
      </c>
      <c r="K46" s="49">
        <v>0.24554425445600001</v>
      </c>
      <c r="L46" s="10">
        <f t="shared" si="3"/>
        <v>0.44941146412233496</v>
      </c>
      <c r="M46" s="10">
        <f t="shared" si="4"/>
        <v>1.2</v>
      </c>
      <c r="N46" s="10">
        <f t="shared" si="5"/>
        <v>0.4</v>
      </c>
    </row>
    <row r="47" spans="1:14" s="10" customFormat="1">
      <c r="A47" s="21" t="s">
        <v>83</v>
      </c>
      <c r="B47" s="21">
        <v>2140</v>
      </c>
      <c r="C47" s="21" t="s">
        <v>80</v>
      </c>
      <c r="D47" s="21"/>
      <c r="E47" s="49">
        <v>0.63</v>
      </c>
      <c r="F47" s="49">
        <v>53.6</v>
      </c>
      <c r="G47" s="49">
        <v>0.66</v>
      </c>
      <c r="H47" s="49">
        <v>1.744</v>
      </c>
      <c r="I47" s="49">
        <v>0.57999999999999996</v>
      </c>
      <c r="J47" s="49">
        <v>0.36699999999999999</v>
      </c>
      <c r="K47" s="49">
        <v>6.8428631388000004E-3</v>
      </c>
      <c r="L47" s="10">
        <f t="shared" si="3"/>
        <v>1.5733567119604882E-2</v>
      </c>
      <c r="M47" s="10">
        <f t="shared" si="4"/>
        <v>0.1</v>
      </c>
      <c r="N47" s="10">
        <f t="shared" si="5"/>
        <v>0</v>
      </c>
    </row>
    <row r="48" spans="1:14" s="10" customFormat="1">
      <c r="A48" s="21" t="s">
        <v>83</v>
      </c>
      <c r="B48" s="21">
        <v>2140</v>
      </c>
      <c r="C48" s="21" t="s">
        <v>80</v>
      </c>
      <c r="D48" s="21" t="s">
        <v>73</v>
      </c>
      <c r="E48" s="49">
        <v>0.63</v>
      </c>
      <c r="F48" s="49">
        <v>53.6</v>
      </c>
      <c r="G48" s="49">
        <v>0.66</v>
      </c>
      <c r="H48" s="49">
        <v>1.744</v>
      </c>
      <c r="I48" s="49">
        <v>0.57999999999999996</v>
      </c>
      <c r="J48" s="49">
        <v>0.36699999999999999</v>
      </c>
      <c r="K48" s="49">
        <v>4.9204891111700002</v>
      </c>
      <c r="L48" s="10">
        <f t="shared" si="3"/>
        <v>11.313516597009475</v>
      </c>
      <c r="M48" s="10">
        <f t="shared" si="4"/>
        <v>53.7</v>
      </c>
      <c r="N48" s="10">
        <f t="shared" si="5"/>
        <v>21</v>
      </c>
    </row>
    <row r="49" spans="1:14" s="10" customFormat="1">
      <c r="A49" s="21" t="s">
        <v>83</v>
      </c>
      <c r="B49" s="21">
        <v>2210</v>
      </c>
      <c r="C49" s="21" t="s">
        <v>80</v>
      </c>
      <c r="D49" s="21"/>
      <c r="E49" s="49">
        <v>0.63</v>
      </c>
      <c r="F49" s="49">
        <v>53.6</v>
      </c>
      <c r="G49" s="49">
        <v>0.66</v>
      </c>
      <c r="H49" s="49">
        <v>1.347</v>
      </c>
      <c r="I49" s="49">
        <v>0.27400000000000002</v>
      </c>
      <c r="J49" s="49">
        <v>0.315</v>
      </c>
      <c r="K49" s="49">
        <v>5.5583482577500003E-2</v>
      </c>
      <c r="L49" s="10">
        <f t="shared" si="3"/>
        <v>0.11489105848769252</v>
      </c>
      <c r="M49" s="10">
        <f t="shared" si="4"/>
        <v>0.4</v>
      </c>
      <c r="N49" s="10">
        <f t="shared" si="5"/>
        <v>0.1</v>
      </c>
    </row>
    <row r="50" spans="1:14" s="10" customFormat="1">
      <c r="A50" s="21" t="s">
        <v>83</v>
      </c>
      <c r="B50" s="21">
        <v>2210</v>
      </c>
      <c r="C50" s="21" t="s">
        <v>80</v>
      </c>
      <c r="D50" s="21" t="s">
        <v>77</v>
      </c>
      <c r="E50" s="49">
        <v>0.63</v>
      </c>
      <c r="F50" s="49">
        <v>53.6</v>
      </c>
      <c r="G50" s="49">
        <v>0.66</v>
      </c>
      <c r="H50" s="49">
        <v>1.347</v>
      </c>
      <c r="I50" s="49">
        <v>0.27400000000000002</v>
      </c>
      <c r="J50" s="49">
        <v>0.315</v>
      </c>
      <c r="K50" s="49">
        <v>14.5077997954</v>
      </c>
      <c r="L50" s="10">
        <f t="shared" si="3"/>
        <v>29.987622177091801</v>
      </c>
      <c r="M50" s="10">
        <f t="shared" si="4"/>
        <v>109.9</v>
      </c>
      <c r="N50" s="10">
        <f t="shared" si="5"/>
        <v>31.5</v>
      </c>
    </row>
    <row r="51" spans="1:14" s="10" customFormat="1">
      <c r="A51" s="21" t="s">
        <v>83</v>
      </c>
      <c r="B51" s="21">
        <v>2210</v>
      </c>
      <c r="C51" s="21" t="s">
        <v>80</v>
      </c>
      <c r="D51" s="21" t="s">
        <v>76</v>
      </c>
      <c r="E51" s="49">
        <v>0.63</v>
      </c>
      <c r="F51" s="49">
        <v>53.6</v>
      </c>
      <c r="G51" s="49">
        <v>0.66</v>
      </c>
      <c r="H51" s="49">
        <v>1.347</v>
      </c>
      <c r="I51" s="49">
        <v>0.27400000000000002</v>
      </c>
      <c r="J51" s="49">
        <v>0.315</v>
      </c>
      <c r="K51" s="49">
        <v>15.703624291800001</v>
      </c>
      <c r="L51" s="10">
        <f t="shared" si="3"/>
        <v>32.459391411150605</v>
      </c>
      <c r="M51" s="10">
        <f t="shared" si="4"/>
        <v>119</v>
      </c>
      <c r="N51" s="10">
        <f t="shared" si="5"/>
        <v>34.1</v>
      </c>
    </row>
    <row r="52" spans="1:14" s="10" customFormat="1">
      <c r="A52" s="21" t="s">
        <v>83</v>
      </c>
      <c r="B52" s="21">
        <v>2210</v>
      </c>
      <c r="C52" s="21" t="s">
        <v>80</v>
      </c>
      <c r="D52" s="21" t="s">
        <v>75</v>
      </c>
      <c r="E52" s="49">
        <v>0.63</v>
      </c>
      <c r="F52" s="49">
        <v>53.6</v>
      </c>
      <c r="G52" s="49">
        <v>0.66</v>
      </c>
      <c r="H52" s="49">
        <v>1.347</v>
      </c>
      <c r="I52" s="49">
        <v>0.27400000000000002</v>
      </c>
      <c r="J52" s="49">
        <v>0.315</v>
      </c>
      <c r="K52" s="49">
        <v>20.610196876300002</v>
      </c>
      <c r="L52" s="10">
        <f t="shared" si="3"/>
        <v>42.601276943312108</v>
      </c>
      <c r="M52" s="10">
        <f t="shared" si="4"/>
        <v>156.1</v>
      </c>
      <c r="N52" s="10">
        <f t="shared" si="5"/>
        <v>44.7</v>
      </c>
    </row>
    <row r="53" spans="1:14" s="10" customFormat="1">
      <c r="A53" s="21" t="s">
        <v>83</v>
      </c>
      <c r="B53" s="21">
        <v>2210</v>
      </c>
      <c r="C53" s="21" t="s">
        <v>80</v>
      </c>
      <c r="D53" s="21" t="s">
        <v>73</v>
      </c>
      <c r="E53" s="49">
        <v>0.63</v>
      </c>
      <c r="F53" s="49">
        <v>53.6</v>
      </c>
      <c r="G53" s="49">
        <v>0.66</v>
      </c>
      <c r="H53" s="49">
        <v>1.347</v>
      </c>
      <c r="I53" s="49">
        <v>0.27400000000000002</v>
      </c>
      <c r="J53" s="49">
        <v>0.315</v>
      </c>
      <c r="K53" s="49">
        <v>526.10655630099996</v>
      </c>
      <c r="L53" s="10">
        <f t="shared" si="3"/>
        <v>1087.4622518741669</v>
      </c>
      <c r="M53" s="10">
        <f t="shared" si="4"/>
        <v>3985.8</v>
      </c>
      <c r="N53" s="10">
        <f t="shared" si="5"/>
        <v>1142.2</v>
      </c>
    </row>
    <row r="54" spans="1:14" s="10" customFormat="1">
      <c r="A54" s="21" t="s">
        <v>83</v>
      </c>
      <c r="B54" s="21">
        <v>3100</v>
      </c>
      <c r="C54" s="21" t="s">
        <v>80</v>
      </c>
      <c r="D54" s="21" t="s">
        <v>73</v>
      </c>
      <c r="E54" s="49">
        <v>0.63</v>
      </c>
      <c r="F54" s="49">
        <v>53.6</v>
      </c>
      <c r="G54" s="49">
        <v>0.66</v>
      </c>
      <c r="H54" s="49">
        <v>0.69099999999999995</v>
      </c>
      <c r="I54" s="49">
        <v>3.5999999999999997E-2</v>
      </c>
      <c r="J54" s="49">
        <v>0.26200000000000001</v>
      </c>
      <c r="K54" s="49">
        <v>86.267162275800004</v>
      </c>
      <c r="L54" s="10">
        <f t="shared" si="3"/>
        <v>157.89191154132089</v>
      </c>
      <c r="M54" s="10">
        <f t="shared" si="4"/>
        <v>296.89999999999998</v>
      </c>
      <c r="N54" s="10">
        <f t="shared" si="5"/>
        <v>69.8</v>
      </c>
    </row>
    <row r="55" spans="1:14" s="10" customFormat="1">
      <c r="A55" s="21" t="s">
        <v>83</v>
      </c>
      <c r="B55" s="21">
        <v>4340</v>
      </c>
      <c r="C55" s="21" t="s">
        <v>80</v>
      </c>
      <c r="D55" s="21" t="s">
        <v>73</v>
      </c>
      <c r="E55" s="49">
        <v>0.63</v>
      </c>
      <c r="F55" s="49">
        <v>53.6</v>
      </c>
      <c r="G55" s="49">
        <v>0.66</v>
      </c>
      <c r="H55" s="49">
        <v>0.69099999999999995</v>
      </c>
      <c r="I55" s="49">
        <v>3.5999999999999997E-2</v>
      </c>
      <c r="J55" s="49">
        <v>0.26200000000000001</v>
      </c>
      <c r="K55" s="49">
        <v>120.160811964</v>
      </c>
      <c r="L55" s="10">
        <f t="shared" si="3"/>
        <v>219.9263287773104</v>
      </c>
      <c r="M55" s="10">
        <f t="shared" si="4"/>
        <v>413.5</v>
      </c>
      <c r="N55" s="10">
        <f t="shared" si="5"/>
        <v>97.2</v>
      </c>
    </row>
    <row r="56" spans="1:14" s="10" customFormat="1">
      <c r="A56" s="21" t="s">
        <v>83</v>
      </c>
      <c r="B56" s="21">
        <v>4340</v>
      </c>
      <c r="C56" s="21" t="s">
        <v>80</v>
      </c>
      <c r="D56" s="21" t="s">
        <v>78</v>
      </c>
      <c r="E56" s="49">
        <v>0.63</v>
      </c>
      <c r="F56" s="49">
        <v>53.6</v>
      </c>
      <c r="G56" s="49">
        <v>0.66</v>
      </c>
      <c r="H56" s="49">
        <v>0.69099999999999995</v>
      </c>
      <c r="I56" s="49">
        <v>3.5999999999999997E-2</v>
      </c>
      <c r="J56" s="49">
        <v>0.26200000000000001</v>
      </c>
      <c r="K56" s="49">
        <v>3.0595659080900002</v>
      </c>
      <c r="L56" s="10">
        <f t="shared" si="3"/>
        <v>5.5998214960468573</v>
      </c>
      <c r="M56" s="10">
        <f t="shared" si="4"/>
        <v>10.5</v>
      </c>
      <c r="N56" s="10">
        <f t="shared" si="5"/>
        <v>2.5</v>
      </c>
    </row>
    <row r="57" spans="1:14" s="10" customFormat="1">
      <c r="A57" s="21" t="s">
        <v>83</v>
      </c>
      <c r="B57" s="21">
        <v>5120</v>
      </c>
      <c r="C57" s="21" t="s">
        <v>80</v>
      </c>
      <c r="D57" s="21"/>
      <c r="E57" s="49">
        <v>0.63</v>
      </c>
      <c r="F57" s="49">
        <v>53.6</v>
      </c>
      <c r="G57" s="49">
        <v>0.66</v>
      </c>
      <c r="H57" s="49">
        <v>0.505</v>
      </c>
      <c r="I57" s="49">
        <v>6.8000000000000005E-2</v>
      </c>
      <c r="J57" s="49">
        <v>5.2999999999999999E-2</v>
      </c>
      <c r="K57" s="49">
        <v>0.28300710421800002</v>
      </c>
      <c r="L57" s="10">
        <f t="shared" si="3"/>
        <v>0.25378190392242123</v>
      </c>
      <c r="M57" s="10">
        <f t="shared" si="4"/>
        <v>0.3</v>
      </c>
      <c r="N57" s="10">
        <f t="shared" si="5"/>
        <v>0.2</v>
      </c>
    </row>
    <row r="58" spans="1:14" s="10" customFormat="1">
      <c r="A58" s="21" t="s">
        <v>83</v>
      </c>
      <c r="B58" s="21">
        <v>5120</v>
      </c>
      <c r="C58" s="21" t="s">
        <v>80</v>
      </c>
      <c r="D58" s="21" t="s">
        <v>73</v>
      </c>
      <c r="E58" s="49">
        <v>0.63</v>
      </c>
      <c r="F58" s="49">
        <v>53.6</v>
      </c>
      <c r="G58" s="49">
        <v>0.66</v>
      </c>
      <c r="H58" s="49">
        <v>0.505</v>
      </c>
      <c r="I58" s="49">
        <v>6.8000000000000005E-2</v>
      </c>
      <c r="J58" s="49">
        <v>5.2999999999999999E-2</v>
      </c>
      <c r="K58" s="49">
        <v>2.2498025419499999E-4</v>
      </c>
      <c r="L58" s="10">
        <f t="shared" si="3"/>
        <v>2.0174729327846302E-4</v>
      </c>
      <c r="M58" s="10">
        <f t="shared" si="4"/>
        <v>0</v>
      </c>
      <c r="N58" s="10">
        <f t="shared" si="5"/>
        <v>0</v>
      </c>
    </row>
    <row r="59" spans="1:14" s="10" customFormat="1">
      <c r="A59" s="21" t="s">
        <v>83</v>
      </c>
      <c r="B59" s="21">
        <v>6172</v>
      </c>
      <c r="C59" s="21" t="s">
        <v>80</v>
      </c>
      <c r="D59" s="21" t="s">
        <v>73</v>
      </c>
      <c r="E59" s="49">
        <v>0.63</v>
      </c>
      <c r="F59" s="49">
        <v>53.6</v>
      </c>
      <c r="G59" s="49">
        <v>0.66</v>
      </c>
      <c r="H59" s="49">
        <v>0.60699999999999998</v>
      </c>
      <c r="I59" s="49">
        <v>3.3000000000000002E-2</v>
      </c>
      <c r="J59" s="49">
        <v>2.5999999999999999E-2</v>
      </c>
      <c r="K59" s="49">
        <v>1.1063525241200001</v>
      </c>
      <c r="L59" s="10">
        <f t="shared" si="3"/>
        <v>0.85867707238700275</v>
      </c>
      <c r="M59" s="10">
        <f t="shared" si="4"/>
        <v>1.4</v>
      </c>
      <c r="N59" s="10">
        <f t="shared" si="5"/>
        <v>0.8</v>
      </c>
    </row>
    <row r="60" spans="1:14" s="10" customFormat="1">
      <c r="A60" s="21" t="s">
        <v>83</v>
      </c>
      <c r="B60" s="21">
        <v>6215</v>
      </c>
      <c r="C60" s="21" t="s">
        <v>80</v>
      </c>
      <c r="D60" s="21" t="s">
        <v>73</v>
      </c>
      <c r="E60" s="49">
        <v>0.63</v>
      </c>
      <c r="F60" s="49">
        <v>53.6</v>
      </c>
      <c r="G60" s="49">
        <v>0.66</v>
      </c>
      <c r="H60" s="49">
        <v>0.60699999999999998</v>
      </c>
      <c r="I60" s="49">
        <v>3.3000000000000002E-2</v>
      </c>
      <c r="J60" s="49">
        <v>2.5999999999999999E-2</v>
      </c>
      <c r="K60" s="49">
        <v>3.38258161641</v>
      </c>
      <c r="L60" s="10">
        <f t="shared" si="3"/>
        <v>2.625334345216348</v>
      </c>
      <c r="M60" s="10">
        <f t="shared" si="4"/>
        <v>4.3</v>
      </c>
      <c r="N60" s="10">
        <f t="shared" si="5"/>
        <v>2.4</v>
      </c>
    </row>
    <row r="61" spans="1:14" s="10" customFormat="1">
      <c r="A61" s="21" t="s">
        <v>83</v>
      </c>
      <c r="B61" s="21">
        <v>6410</v>
      </c>
      <c r="C61" s="21" t="s">
        <v>80</v>
      </c>
      <c r="D61" s="21" t="s">
        <v>76</v>
      </c>
      <c r="E61" s="49">
        <v>0.63</v>
      </c>
      <c r="F61" s="49">
        <v>53.6</v>
      </c>
      <c r="G61" s="49">
        <v>0.66</v>
      </c>
      <c r="H61" s="49">
        <v>0.60699999999999998</v>
      </c>
      <c r="I61" s="49">
        <v>3.3000000000000002E-2</v>
      </c>
      <c r="J61" s="49">
        <v>2.5999999999999999E-2</v>
      </c>
      <c r="K61" s="49">
        <v>0.10576906808600001</v>
      </c>
      <c r="L61" s="10">
        <f t="shared" si="3"/>
        <v>8.2090899377147475E-2</v>
      </c>
      <c r="M61" s="10">
        <f t="shared" si="4"/>
        <v>0.1</v>
      </c>
      <c r="N61" s="10">
        <f t="shared" si="5"/>
        <v>0.1</v>
      </c>
    </row>
    <row r="62" spans="1:14" s="10" customFormat="1">
      <c r="A62" s="21" t="s">
        <v>83</v>
      </c>
      <c r="B62" s="21">
        <v>6410</v>
      </c>
      <c r="C62" s="21" t="s">
        <v>80</v>
      </c>
      <c r="D62" s="21" t="s">
        <v>73</v>
      </c>
      <c r="E62" s="49">
        <v>0.63</v>
      </c>
      <c r="F62" s="49">
        <v>53.6</v>
      </c>
      <c r="G62" s="49">
        <v>0.66</v>
      </c>
      <c r="H62" s="49">
        <v>0.60699999999999998</v>
      </c>
      <c r="I62" s="49">
        <v>3.3000000000000002E-2</v>
      </c>
      <c r="J62" s="49">
        <v>2.5999999999999999E-2</v>
      </c>
      <c r="K62" s="49">
        <v>49.847132775600002</v>
      </c>
      <c r="L62" s="10">
        <f t="shared" si="3"/>
        <v>38.688021318235684</v>
      </c>
      <c r="M62" s="10">
        <f t="shared" si="4"/>
        <v>63.9</v>
      </c>
      <c r="N62" s="10">
        <f t="shared" si="5"/>
        <v>34.9</v>
      </c>
    </row>
    <row r="63" spans="1:14" s="10" customFormat="1">
      <c r="A63" s="21" t="s">
        <v>83</v>
      </c>
      <c r="B63" s="21">
        <v>6430</v>
      </c>
      <c r="C63" s="21" t="s">
        <v>80</v>
      </c>
      <c r="D63" s="21" t="s">
        <v>73</v>
      </c>
      <c r="E63" s="49">
        <v>0.63</v>
      </c>
      <c r="F63" s="49">
        <v>53.6</v>
      </c>
      <c r="G63" s="49">
        <v>0.66</v>
      </c>
      <c r="H63" s="49">
        <v>0.60699999999999998</v>
      </c>
      <c r="I63" s="49">
        <v>3.3000000000000002E-2</v>
      </c>
      <c r="J63" s="49">
        <v>2.5999999999999999E-2</v>
      </c>
      <c r="K63" s="49">
        <v>20.878417236200001</v>
      </c>
      <c r="L63" s="10">
        <f t="shared" si="3"/>
        <v>16.204435564256027</v>
      </c>
      <c r="M63" s="10">
        <f t="shared" si="4"/>
        <v>26.8</v>
      </c>
      <c r="N63" s="10">
        <f t="shared" si="5"/>
        <v>14.6</v>
      </c>
    </row>
    <row r="64" spans="1:14" s="10" customFormat="1">
      <c r="A64" s="21" t="s">
        <v>83</v>
      </c>
      <c r="B64" s="21">
        <v>8115</v>
      </c>
      <c r="C64" s="21" t="s">
        <v>80</v>
      </c>
      <c r="D64" s="21" t="s">
        <v>73</v>
      </c>
      <c r="E64" s="49">
        <v>0.63</v>
      </c>
      <c r="F64" s="49">
        <v>53.6</v>
      </c>
      <c r="G64" s="49">
        <v>0.66</v>
      </c>
      <c r="H64" s="49">
        <v>0.96799999999999997</v>
      </c>
      <c r="I64" s="49">
        <v>0.125</v>
      </c>
      <c r="J64" s="49">
        <v>0.28799999999999998</v>
      </c>
      <c r="K64" s="49">
        <v>20.258135301900001</v>
      </c>
      <c r="L64" s="10">
        <f t="shared" si="3"/>
        <v>39.430434551618163</v>
      </c>
      <c r="M64" s="10">
        <f t="shared" si="4"/>
        <v>103.9</v>
      </c>
      <c r="N64" s="10">
        <f t="shared" si="5"/>
        <v>26.2</v>
      </c>
    </row>
    <row r="65" spans="1:14" s="10" customFormat="1">
      <c r="A65" s="21" t="s">
        <v>82</v>
      </c>
      <c r="B65" s="21">
        <v>1110</v>
      </c>
      <c r="C65" s="21" t="s">
        <v>80</v>
      </c>
      <c r="D65" s="21"/>
      <c r="E65" s="49">
        <v>0.63</v>
      </c>
      <c r="F65" s="49">
        <v>53.6</v>
      </c>
      <c r="G65" s="49">
        <v>0.66</v>
      </c>
      <c r="H65" s="49">
        <v>0.96799999999999997</v>
      </c>
      <c r="I65" s="49">
        <v>0.125</v>
      </c>
      <c r="J65" s="49">
        <v>0.28799999999999998</v>
      </c>
      <c r="K65" s="49">
        <v>4.5149653233899998E-3</v>
      </c>
      <c r="L65" s="10">
        <f t="shared" si="3"/>
        <v>8.7879285054462963E-3</v>
      </c>
      <c r="M65" s="10">
        <f t="shared" si="4"/>
        <v>0</v>
      </c>
      <c r="N65" s="10">
        <f t="shared" si="5"/>
        <v>0</v>
      </c>
    </row>
    <row r="66" spans="1:14" s="10" customFormat="1">
      <c r="A66" s="21" t="s">
        <v>82</v>
      </c>
      <c r="B66" s="21">
        <v>1110</v>
      </c>
      <c r="C66" s="21" t="s">
        <v>80</v>
      </c>
      <c r="D66" s="21" t="s">
        <v>77</v>
      </c>
      <c r="E66" s="49">
        <v>0.63</v>
      </c>
      <c r="F66" s="49">
        <v>53.6</v>
      </c>
      <c r="G66" s="49">
        <v>0.66</v>
      </c>
      <c r="H66" s="49">
        <v>0.96799999999999997</v>
      </c>
      <c r="I66" s="49">
        <v>0.125</v>
      </c>
      <c r="J66" s="49">
        <v>0.28799999999999998</v>
      </c>
      <c r="K66" s="49">
        <v>14.820919609600001</v>
      </c>
      <c r="L66" s="10">
        <f t="shared" si="3"/>
        <v>28.847437928125441</v>
      </c>
      <c r="M66" s="10">
        <f t="shared" si="4"/>
        <v>76</v>
      </c>
      <c r="N66" s="10">
        <f t="shared" si="5"/>
        <v>19.100000000000001</v>
      </c>
    </row>
    <row r="67" spans="1:14" s="10" customFormat="1">
      <c r="A67" s="21" t="s">
        <v>82</v>
      </c>
      <c r="B67" s="21">
        <v>1110</v>
      </c>
      <c r="C67" s="21" t="s">
        <v>80</v>
      </c>
      <c r="D67" s="21" t="s">
        <v>73</v>
      </c>
      <c r="E67" s="49">
        <v>0.63</v>
      </c>
      <c r="F67" s="49">
        <v>53.6</v>
      </c>
      <c r="G67" s="49">
        <v>0.66</v>
      </c>
      <c r="H67" s="49">
        <v>0.96799999999999997</v>
      </c>
      <c r="I67" s="49">
        <v>0.125</v>
      </c>
      <c r="J67" s="49">
        <v>0.28799999999999998</v>
      </c>
      <c r="K67" s="49">
        <v>144.78509836399999</v>
      </c>
      <c r="L67" s="10">
        <f t="shared" si="3"/>
        <v>281.80971545568957</v>
      </c>
      <c r="M67" s="10">
        <f t="shared" si="4"/>
        <v>742.3</v>
      </c>
      <c r="N67" s="10">
        <f t="shared" si="5"/>
        <v>187.1</v>
      </c>
    </row>
    <row r="68" spans="1:14" s="10" customFormat="1">
      <c r="A68" s="21" t="s">
        <v>82</v>
      </c>
      <c r="B68" s="21">
        <v>1190</v>
      </c>
      <c r="C68" s="21" t="s">
        <v>80</v>
      </c>
      <c r="D68" s="21" t="s">
        <v>73</v>
      </c>
      <c r="E68" s="49">
        <v>0.63</v>
      </c>
      <c r="F68" s="49">
        <v>53.6</v>
      </c>
      <c r="G68" s="49">
        <v>0.66</v>
      </c>
      <c r="H68" s="49">
        <v>0.96799999999999997</v>
      </c>
      <c r="I68" s="49">
        <v>0.125</v>
      </c>
      <c r="J68" s="49">
        <v>0.28799999999999998</v>
      </c>
      <c r="K68" s="49">
        <v>152.627927809</v>
      </c>
      <c r="L68" s="10">
        <f t="shared" si="3"/>
        <v>297.07499868743764</v>
      </c>
      <c r="M68" s="10">
        <f t="shared" si="4"/>
        <v>782.5</v>
      </c>
      <c r="N68" s="10">
        <f t="shared" si="5"/>
        <v>197.2</v>
      </c>
    </row>
    <row r="69" spans="1:14" s="10" customFormat="1">
      <c r="A69" s="21" t="s">
        <v>82</v>
      </c>
      <c r="B69" s="21">
        <v>2110</v>
      </c>
      <c r="C69" s="21" t="s">
        <v>80</v>
      </c>
      <c r="D69" s="21" t="s">
        <v>73</v>
      </c>
      <c r="E69" s="49">
        <v>0.63</v>
      </c>
      <c r="F69" s="49">
        <v>53.6</v>
      </c>
      <c r="G69" s="49">
        <v>0.66</v>
      </c>
      <c r="H69" s="49">
        <v>2.0139999999999998</v>
      </c>
      <c r="I69" s="49">
        <v>0.28699999999999998</v>
      </c>
      <c r="J69" s="49">
        <v>0.315</v>
      </c>
      <c r="K69" s="49">
        <v>140.32100433700001</v>
      </c>
      <c r="L69" s="10">
        <f t="shared" si="3"/>
        <v>290.043515964579</v>
      </c>
      <c r="M69" s="10">
        <f t="shared" si="4"/>
        <v>1589.5</v>
      </c>
      <c r="N69" s="10">
        <f t="shared" si="5"/>
        <v>314.89999999999998</v>
      </c>
    </row>
    <row r="70" spans="1:14" s="10" customFormat="1">
      <c r="A70" s="21" t="s">
        <v>82</v>
      </c>
      <c r="B70" s="21">
        <v>2140</v>
      </c>
      <c r="C70" s="21" t="s">
        <v>80</v>
      </c>
      <c r="D70" s="21"/>
      <c r="E70" s="49">
        <v>0.63</v>
      </c>
      <c r="F70" s="49">
        <v>53.6</v>
      </c>
      <c r="G70" s="49">
        <v>0.66</v>
      </c>
      <c r="H70" s="49">
        <v>1.744</v>
      </c>
      <c r="I70" s="49">
        <v>0.57999999999999996</v>
      </c>
      <c r="J70" s="49">
        <v>0.36699999999999999</v>
      </c>
      <c r="K70" s="49">
        <v>1.9978361782299999E-4</v>
      </c>
      <c r="L70" s="10">
        <f t="shared" si="3"/>
        <v>4.5935581300649648E-4</v>
      </c>
      <c r="M70" s="10">
        <f t="shared" si="4"/>
        <v>0</v>
      </c>
      <c r="N70" s="10">
        <f t="shared" si="5"/>
        <v>0</v>
      </c>
    </row>
    <row r="71" spans="1:14" s="10" customFormat="1">
      <c r="A71" s="21" t="s">
        <v>82</v>
      </c>
      <c r="B71" s="21">
        <v>2140</v>
      </c>
      <c r="C71" s="21" t="s">
        <v>80</v>
      </c>
      <c r="D71" s="21" t="s">
        <v>77</v>
      </c>
      <c r="E71" s="49">
        <v>0.63</v>
      </c>
      <c r="F71" s="49">
        <v>53.6</v>
      </c>
      <c r="G71" s="49">
        <v>0.66</v>
      </c>
      <c r="H71" s="49">
        <v>1.744</v>
      </c>
      <c r="I71" s="49">
        <v>0.57999999999999996</v>
      </c>
      <c r="J71" s="49">
        <v>0.36699999999999999</v>
      </c>
      <c r="K71" s="49">
        <v>0.547788110504</v>
      </c>
      <c r="L71" s="10">
        <f t="shared" si="3"/>
        <v>1.2595109428781637</v>
      </c>
      <c r="M71" s="10">
        <f t="shared" si="4"/>
        <v>6</v>
      </c>
      <c r="N71" s="10">
        <f t="shared" si="5"/>
        <v>2.2999999999999998</v>
      </c>
    </row>
    <row r="72" spans="1:14" s="10" customFormat="1">
      <c r="A72" s="21" t="s">
        <v>82</v>
      </c>
      <c r="B72" s="21">
        <v>2140</v>
      </c>
      <c r="C72" s="21" t="s">
        <v>80</v>
      </c>
      <c r="D72" s="21" t="s">
        <v>73</v>
      </c>
      <c r="E72" s="49">
        <v>0.63</v>
      </c>
      <c r="F72" s="49">
        <v>53.6</v>
      </c>
      <c r="G72" s="49">
        <v>0.66</v>
      </c>
      <c r="H72" s="49">
        <v>1.744</v>
      </c>
      <c r="I72" s="49">
        <v>0.57999999999999996</v>
      </c>
      <c r="J72" s="49">
        <v>0.36699999999999999</v>
      </c>
      <c r="K72" s="49">
        <v>228.92165016800001</v>
      </c>
      <c r="L72" s="10">
        <f t="shared" si="3"/>
        <v>526.35191950961018</v>
      </c>
      <c r="M72" s="10">
        <f t="shared" si="4"/>
        <v>2497.8000000000002</v>
      </c>
      <c r="N72" s="10">
        <f t="shared" si="5"/>
        <v>974.9</v>
      </c>
    </row>
    <row r="73" spans="1:14" s="10" customFormat="1">
      <c r="A73" s="21" t="s">
        <v>82</v>
      </c>
      <c r="B73" s="21">
        <v>2210</v>
      </c>
      <c r="C73" s="21" t="s">
        <v>80</v>
      </c>
      <c r="D73" s="21"/>
      <c r="E73" s="49">
        <v>0.63</v>
      </c>
      <c r="F73" s="49">
        <v>53.6</v>
      </c>
      <c r="G73" s="49">
        <v>0.66</v>
      </c>
      <c r="H73" s="49">
        <v>1.347</v>
      </c>
      <c r="I73" s="49">
        <v>0.27400000000000002</v>
      </c>
      <c r="J73" s="49">
        <v>0.315</v>
      </c>
      <c r="K73" s="49">
        <v>2.0622809329299998</v>
      </c>
      <c r="L73" s="10">
        <f t="shared" si="3"/>
        <v>4.2627346883663098</v>
      </c>
      <c r="M73" s="10">
        <f t="shared" si="4"/>
        <v>15.6</v>
      </c>
      <c r="N73" s="10">
        <f t="shared" si="5"/>
        <v>4.5</v>
      </c>
    </row>
    <row r="74" spans="1:14" s="10" customFormat="1">
      <c r="A74" s="21" t="s">
        <v>82</v>
      </c>
      <c r="B74" s="21">
        <v>2210</v>
      </c>
      <c r="C74" s="21" t="s">
        <v>80</v>
      </c>
      <c r="D74" s="21" t="s">
        <v>77</v>
      </c>
      <c r="E74" s="49">
        <v>0.63</v>
      </c>
      <c r="F74" s="49">
        <v>53.6</v>
      </c>
      <c r="G74" s="49">
        <v>0.66</v>
      </c>
      <c r="H74" s="49">
        <v>1.347</v>
      </c>
      <c r="I74" s="49">
        <v>0.27400000000000002</v>
      </c>
      <c r="J74" s="49">
        <v>0.315</v>
      </c>
      <c r="K74" s="49">
        <v>5.3685050320899999</v>
      </c>
      <c r="L74" s="10">
        <f t="shared" si="3"/>
        <v>11.09669990133003</v>
      </c>
      <c r="M74" s="10">
        <f t="shared" si="4"/>
        <v>40.700000000000003</v>
      </c>
      <c r="N74" s="10">
        <f t="shared" si="5"/>
        <v>11.7</v>
      </c>
    </row>
    <row r="75" spans="1:14" s="10" customFormat="1">
      <c r="A75" s="21" t="s">
        <v>82</v>
      </c>
      <c r="B75" s="21">
        <v>2210</v>
      </c>
      <c r="C75" s="21" t="s">
        <v>80</v>
      </c>
      <c r="D75" s="21" t="s">
        <v>75</v>
      </c>
      <c r="E75" s="49">
        <v>0.63</v>
      </c>
      <c r="F75" s="49">
        <v>53.6</v>
      </c>
      <c r="G75" s="49">
        <v>0.66</v>
      </c>
      <c r="H75" s="49">
        <v>1.347</v>
      </c>
      <c r="I75" s="49">
        <v>0.27400000000000002</v>
      </c>
      <c r="J75" s="49">
        <v>0.315</v>
      </c>
      <c r="K75" s="49">
        <v>6.5430517189800002</v>
      </c>
      <c r="L75" s="10">
        <f t="shared" si="3"/>
        <v>13.524487903131661</v>
      </c>
      <c r="M75" s="10">
        <f t="shared" si="4"/>
        <v>49.6</v>
      </c>
      <c r="N75" s="10">
        <f t="shared" si="5"/>
        <v>14.2</v>
      </c>
    </row>
    <row r="76" spans="1:14" s="10" customFormat="1">
      <c r="A76" s="21" t="s">
        <v>82</v>
      </c>
      <c r="B76" s="21">
        <v>2210</v>
      </c>
      <c r="C76" s="21" t="s">
        <v>80</v>
      </c>
      <c r="D76" s="21" t="s">
        <v>73</v>
      </c>
      <c r="E76" s="49">
        <v>0.63</v>
      </c>
      <c r="F76" s="49">
        <v>53.6</v>
      </c>
      <c r="G76" s="49">
        <v>0.66</v>
      </c>
      <c r="H76" s="49">
        <v>1.347</v>
      </c>
      <c r="I76" s="49">
        <v>0.27400000000000002</v>
      </c>
      <c r="J76" s="49">
        <v>0.315</v>
      </c>
      <c r="K76" s="49">
        <v>1049.6433022399999</v>
      </c>
      <c r="L76" s="10">
        <f t="shared" si="3"/>
        <v>2169.6127057300796</v>
      </c>
      <c r="M76" s="10">
        <f t="shared" si="4"/>
        <v>7952</v>
      </c>
      <c r="N76" s="10">
        <f t="shared" si="5"/>
        <v>2278.8000000000002</v>
      </c>
    </row>
    <row r="77" spans="1:14" s="10" customFormat="1">
      <c r="A77" s="21" t="s">
        <v>82</v>
      </c>
      <c r="B77" s="21">
        <v>3100</v>
      </c>
      <c r="C77" s="21" t="s">
        <v>80</v>
      </c>
      <c r="D77" s="21" t="s">
        <v>73</v>
      </c>
      <c r="E77" s="49">
        <v>0.63</v>
      </c>
      <c r="F77" s="49">
        <v>53.6</v>
      </c>
      <c r="G77" s="49">
        <v>0.66</v>
      </c>
      <c r="H77" s="49">
        <v>0.69099999999999995</v>
      </c>
      <c r="I77" s="49">
        <v>3.5999999999999997E-2</v>
      </c>
      <c r="J77" s="49">
        <v>0.26200000000000001</v>
      </c>
      <c r="K77" s="49">
        <v>0.77698741232299995</v>
      </c>
      <c r="L77" s="10">
        <f t="shared" si="3"/>
        <v>1.422094161194376</v>
      </c>
      <c r="M77" s="10">
        <f t="shared" si="4"/>
        <v>2.7</v>
      </c>
      <c r="N77" s="10">
        <f t="shared" si="5"/>
        <v>0.6</v>
      </c>
    </row>
    <row r="78" spans="1:14" s="10" customFormat="1">
      <c r="A78" s="21" t="s">
        <v>82</v>
      </c>
      <c r="B78" s="21">
        <v>4340</v>
      </c>
      <c r="C78" s="21" t="s">
        <v>80</v>
      </c>
      <c r="D78" s="21" t="s">
        <v>73</v>
      </c>
      <c r="E78" s="49">
        <v>0.63</v>
      </c>
      <c r="F78" s="49">
        <v>53.6</v>
      </c>
      <c r="G78" s="49">
        <v>0.66</v>
      </c>
      <c r="H78" s="49">
        <v>0.69099999999999995</v>
      </c>
      <c r="I78" s="49">
        <v>3.5999999999999997E-2</v>
      </c>
      <c r="J78" s="49">
        <v>0.26200000000000001</v>
      </c>
      <c r="K78" s="49">
        <v>26.359240479499999</v>
      </c>
      <c r="L78" s="10">
        <f t="shared" si="3"/>
        <v>48.24443920827953</v>
      </c>
      <c r="M78" s="10">
        <f t="shared" si="4"/>
        <v>90.7</v>
      </c>
      <c r="N78" s="10">
        <f t="shared" si="5"/>
        <v>21.3</v>
      </c>
    </row>
    <row r="79" spans="1:14" s="10" customFormat="1">
      <c r="A79" s="21" t="s">
        <v>82</v>
      </c>
      <c r="B79" s="21">
        <v>5120</v>
      </c>
      <c r="C79" s="21" t="s">
        <v>80</v>
      </c>
      <c r="D79" s="21"/>
      <c r="E79" s="49">
        <v>0.63</v>
      </c>
      <c r="F79" s="49">
        <v>53.6</v>
      </c>
      <c r="G79" s="49">
        <v>0.66</v>
      </c>
      <c r="H79" s="49">
        <v>0.505</v>
      </c>
      <c r="I79" s="49">
        <v>6.8000000000000005E-2</v>
      </c>
      <c r="J79" s="49">
        <v>5.2999999999999999E-2</v>
      </c>
      <c r="K79" s="49">
        <v>18.193839373199999</v>
      </c>
      <c r="L79" s="10">
        <f t="shared" si="3"/>
        <v>16.315022227260879</v>
      </c>
      <c r="M79" s="10">
        <f t="shared" si="4"/>
        <v>22.4</v>
      </c>
      <c r="N79" s="10">
        <f t="shared" si="5"/>
        <v>14.5</v>
      </c>
    </row>
    <row r="80" spans="1:14" s="10" customFormat="1">
      <c r="A80" s="21" t="s">
        <v>82</v>
      </c>
      <c r="B80" s="21">
        <v>5120</v>
      </c>
      <c r="C80" s="21" t="s">
        <v>80</v>
      </c>
      <c r="D80" s="21" t="s">
        <v>73</v>
      </c>
      <c r="E80" s="49">
        <v>0.63</v>
      </c>
      <c r="F80" s="49">
        <v>53.6</v>
      </c>
      <c r="G80" s="49">
        <v>0.66</v>
      </c>
      <c r="H80" s="49">
        <v>0.505</v>
      </c>
      <c r="I80" s="49">
        <v>6.8000000000000005E-2</v>
      </c>
      <c r="J80" s="49">
        <v>5.2999999999999999E-2</v>
      </c>
      <c r="K80" s="49">
        <v>2.5901810866199999</v>
      </c>
      <c r="L80" s="10">
        <f t="shared" si="3"/>
        <v>2.3227017197417079</v>
      </c>
      <c r="M80" s="10">
        <f t="shared" si="4"/>
        <v>3.2</v>
      </c>
      <c r="N80" s="10">
        <f t="shared" si="5"/>
        <v>2.1</v>
      </c>
    </row>
    <row r="81" spans="1:14" s="10" customFormat="1">
      <c r="A81" s="21" t="s">
        <v>82</v>
      </c>
      <c r="B81" s="21">
        <v>5300</v>
      </c>
      <c r="C81" s="21" t="s">
        <v>80</v>
      </c>
      <c r="D81" s="21" t="s">
        <v>73</v>
      </c>
      <c r="E81" s="49">
        <v>0.63</v>
      </c>
      <c r="F81" s="49">
        <v>53.6</v>
      </c>
      <c r="G81" s="49">
        <v>0.66</v>
      </c>
      <c r="H81" s="49">
        <v>0.505</v>
      </c>
      <c r="I81" s="49">
        <v>6.8000000000000005E-2</v>
      </c>
      <c r="J81" s="49">
        <v>5.2999999999999999E-2</v>
      </c>
      <c r="K81" s="49">
        <v>4.48388981033</v>
      </c>
      <c r="L81" s="10">
        <f t="shared" si="3"/>
        <v>4.0208534559165887</v>
      </c>
      <c r="M81" s="10">
        <f t="shared" si="4"/>
        <v>5.5</v>
      </c>
      <c r="N81" s="10">
        <f t="shared" si="5"/>
        <v>3.6</v>
      </c>
    </row>
    <row r="82" spans="1:14" s="10" customFormat="1">
      <c r="A82" s="21" t="s">
        <v>82</v>
      </c>
      <c r="B82" s="21">
        <v>6172</v>
      </c>
      <c r="C82" s="21" t="s">
        <v>80</v>
      </c>
      <c r="D82" s="21" t="s">
        <v>75</v>
      </c>
      <c r="E82" s="49">
        <v>0.63</v>
      </c>
      <c r="F82" s="49">
        <v>53.6</v>
      </c>
      <c r="G82" s="49">
        <v>0.66</v>
      </c>
      <c r="H82" s="49">
        <v>0.60699999999999998</v>
      </c>
      <c r="I82" s="49">
        <v>3.3000000000000002E-2</v>
      </c>
      <c r="J82" s="49">
        <v>2.5999999999999999E-2</v>
      </c>
      <c r="K82" s="49">
        <v>4.2963182940699996E-3</v>
      </c>
      <c r="L82" s="10">
        <f t="shared" si="3"/>
        <v>3.3345158386375289E-3</v>
      </c>
      <c r="M82" s="10">
        <f t="shared" si="4"/>
        <v>0</v>
      </c>
      <c r="N82" s="10">
        <f t="shared" si="5"/>
        <v>0</v>
      </c>
    </row>
    <row r="83" spans="1:14" s="10" customFormat="1">
      <c r="A83" s="21" t="s">
        <v>82</v>
      </c>
      <c r="B83" s="21">
        <v>6172</v>
      </c>
      <c r="C83" s="21" t="s">
        <v>80</v>
      </c>
      <c r="D83" s="21" t="s">
        <v>73</v>
      </c>
      <c r="E83" s="49">
        <v>0.63</v>
      </c>
      <c r="F83" s="49">
        <v>53.6</v>
      </c>
      <c r="G83" s="49">
        <v>0.66</v>
      </c>
      <c r="H83" s="49">
        <v>0.60699999999999998</v>
      </c>
      <c r="I83" s="49">
        <v>3.3000000000000002E-2</v>
      </c>
      <c r="J83" s="49">
        <v>2.5999999999999999E-2</v>
      </c>
      <c r="K83" s="49">
        <v>6.5825507745099996</v>
      </c>
      <c r="L83" s="10">
        <f t="shared" si="3"/>
        <v>5.1089370744563611</v>
      </c>
      <c r="M83" s="10">
        <f t="shared" si="4"/>
        <v>8.4</v>
      </c>
      <c r="N83" s="10">
        <f t="shared" si="5"/>
        <v>4.5999999999999996</v>
      </c>
    </row>
    <row r="84" spans="1:14" s="10" customFormat="1">
      <c r="A84" s="21" t="s">
        <v>82</v>
      </c>
      <c r="B84" s="21">
        <v>6210</v>
      </c>
      <c r="C84" s="21" t="s">
        <v>80</v>
      </c>
      <c r="D84" s="21" t="s">
        <v>73</v>
      </c>
      <c r="E84" s="49">
        <v>0.63</v>
      </c>
      <c r="F84" s="49">
        <v>53.6</v>
      </c>
      <c r="G84" s="49">
        <v>0.66</v>
      </c>
      <c r="H84" s="49">
        <v>0.60699999999999998</v>
      </c>
      <c r="I84" s="49">
        <v>3.3000000000000002E-2</v>
      </c>
      <c r="J84" s="49">
        <v>2.5999999999999999E-2</v>
      </c>
      <c r="K84" s="49">
        <v>3.39815017417</v>
      </c>
      <c r="L84" s="10">
        <f t="shared" si="3"/>
        <v>2.6374176218458096</v>
      </c>
      <c r="M84" s="10">
        <f t="shared" si="4"/>
        <v>4.4000000000000004</v>
      </c>
      <c r="N84" s="10">
        <f t="shared" si="5"/>
        <v>2.4</v>
      </c>
    </row>
    <row r="85" spans="1:14" s="10" customFormat="1">
      <c r="A85" s="21" t="s">
        <v>82</v>
      </c>
      <c r="B85" s="21">
        <v>6410</v>
      </c>
      <c r="C85" s="21" t="s">
        <v>80</v>
      </c>
      <c r="D85" s="21" t="s">
        <v>73</v>
      </c>
      <c r="E85" s="49">
        <v>0.63</v>
      </c>
      <c r="F85" s="49">
        <v>53.6</v>
      </c>
      <c r="G85" s="49">
        <v>0.66</v>
      </c>
      <c r="H85" s="49">
        <v>0.60699999999999998</v>
      </c>
      <c r="I85" s="49">
        <v>3.3000000000000002E-2</v>
      </c>
      <c r="J85" s="49">
        <v>2.5999999999999999E-2</v>
      </c>
      <c r="K85" s="49">
        <v>7.7977665830499996</v>
      </c>
      <c r="L85" s="10">
        <f t="shared" si="3"/>
        <v>6.0521065706578732</v>
      </c>
      <c r="M85" s="10">
        <f t="shared" si="4"/>
        <v>10</v>
      </c>
      <c r="N85" s="10">
        <f t="shared" si="5"/>
        <v>5.5</v>
      </c>
    </row>
    <row r="86" spans="1:14" s="10" customFormat="1">
      <c r="A86" s="21" t="s">
        <v>82</v>
      </c>
      <c r="B86" s="21">
        <v>7400</v>
      </c>
      <c r="C86" s="21" t="s">
        <v>80</v>
      </c>
      <c r="D86" s="21" t="s">
        <v>73</v>
      </c>
      <c r="E86" s="49">
        <v>0.63</v>
      </c>
      <c r="F86" s="49">
        <v>53.6</v>
      </c>
      <c r="G86" s="49">
        <v>0.66</v>
      </c>
      <c r="H86" s="49">
        <v>0.70899999999999996</v>
      </c>
      <c r="I86" s="49">
        <v>9.8000000000000004E-2</v>
      </c>
      <c r="J86" s="49">
        <v>0.26200000000000001</v>
      </c>
      <c r="K86" s="49">
        <v>6.8794394406699997</v>
      </c>
      <c r="L86" s="10">
        <f t="shared" si="3"/>
        <v>12.59120869361028</v>
      </c>
      <c r="M86" s="10">
        <f t="shared" si="4"/>
        <v>24.3</v>
      </c>
      <c r="N86" s="10">
        <f t="shared" si="5"/>
        <v>7.7</v>
      </c>
    </row>
    <row r="87" spans="1:14" s="10" customFormat="1">
      <c r="A87" s="21" t="s">
        <v>82</v>
      </c>
      <c r="B87" s="21">
        <v>8115</v>
      </c>
      <c r="C87" s="21" t="s">
        <v>80</v>
      </c>
      <c r="D87" s="21" t="s">
        <v>73</v>
      </c>
      <c r="E87" s="49">
        <v>0.63</v>
      </c>
      <c r="F87" s="49">
        <v>53.6</v>
      </c>
      <c r="G87" s="49">
        <v>0.66</v>
      </c>
      <c r="H87" s="49">
        <v>0.96799999999999997</v>
      </c>
      <c r="I87" s="49">
        <v>0.125</v>
      </c>
      <c r="J87" s="49">
        <v>0.28799999999999998</v>
      </c>
      <c r="K87" s="49">
        <v>5.1636183439799997E-2</v>
      </c>
      <c r="L87" s="10">
        <f t="shared" si="3"/>
        <v>0.10050466744722672</v>
      </c>
      <c r="M87" s="10">
        <f t="shared" si="4"/>
        <v>0.3</v>
      </c>
      <c r="N87" s="10">
        <f t="shared" si="5"/>
        <v>0.1</v>
      </c>
    </row>
    <row r="88" spans="1:14">
      <c r="A88" s="21"/>
      <c r="B88" s="21"/>
      <c r="C88" s="21"/>
      <c r="D88" s="21"/>
      <c r="E88" s="21"/>
      <c r="I88" s="22"/>
      <c r="J88" s="24"/>
      <c r="K88" s="10">
        <f t="shared" ref="K88:M88" si="6">SUM(K2:K87)</f>
        <v>10666.367472590451</v>
      </c>
      <c r="L88" s="10">
        <f t="shared" si="6"/>
        <v>17122.871373904145</v>
      </c>
      <c r="M88" s="10">
        <f t="shared" si="6"/>
        <v>68098.099999999991</v>
      </c>
      <c r="N88">
        <f>SUM(N2:N87)</f>
        <v>16693.8</v>
      </c>
    </row>
    <row r="89" spans="1:14">
      <c r="A89" s="21"/>
      <c r="B89" s="21"/>
      <c r="C89" s="21"/>
      <c r="D89" s="21"/>
      <c r="E89" s="21"/>
      <c r="I89" s="22"/>
      <c r="J89" s="24"/>
      <c r="K89" s="10"/>
      <c r="L89" s="10"/>
    </row>
    <row r="90" spans="1:14">
      <c r="A90" s="21"/>
      <c r="B90" s="21"/>
      <c r="C90" s="21"/>
      <c r="D90" s="21"/>
      <c r="E90" s="21"/>
      <c r="I90" s="22"/>
      <c r="J90" s="24"/>
      <c r="K90" s="10"/>
      <c r="L90" s="10"/>
    </row>
    <row r="91" spans="1:14">
      <c r="A91" s="21"/>
      <c r="B91" s="21"/>
      <c r="C91" s="21"/>
      <c r="D91" s="21"/>
      <c r="E91" s="21"/>
      <c r="I91" s="22"/>
      <c r="J91" s="24"/>
      <c r="K91" s="10"/>
      <c r="L91" s="10"/>
    </row>
    <row r="92" spans="1:14">
      <c r="A92" s="21"/>
      <c r="B92" s="21"/>
      <c r="C92" s="21"/>
      <c r="D92" s="21"/>
      <c r="E92" s="21"/>
      <c r="I92" s="22"/>
      <c r="J92" s="24"/>
      <c r="K92" s="10"/>
      <c r="L92" s="10"/>
    </row>
    <row r="93" spans="1:14">
      <c r="A93" s="21"/>
      <c r="B93" s="21"/>
      <c r="C93" s="21"/>
      <c r="D93" s="21"/>
      <c r="E93" s="21"/>
      <c r="I93" s="22"/>
      <c r="J93" s="24"/>
      <c r="K93" s="10"/>
      <c r="L93" s="10"/>
    </row>
    <row r="94" spans="1:14">
      <c r="A94" s="21"/>
      <c r="B94" s="21"/>
      <c r="C94" s="21"/>
      <c r="D94" s="21"/>
      <c r="E94" s="21"/>
      <c r="I94" s="22"/>
      <c r="J94" s="24"/>
      <c r="K94" s="10"/>
      <c r="L94" s="10"/>
    </row>
    <row r="95" spans="1:14">
      <c r="A95" s="21"/>
      <c r="B95" s="21"/>
      <c r="C95" s="21"/>
      <c r="D95" s="21"/>
      <c r="E95" s="21"/>
      <c r="I95" s="22"/>
      <c r="J95" s="24"/>
      <c r="K95" s="10"/>
      <c r="L95" s="10"/>
    </row>
    <row r="96" spans="1:14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5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5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5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5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5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5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5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5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5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5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5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5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5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5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I914" s="10"/>
      <c r="J914" s="10"/>
      <c r="K914" s="10"/>
    </row>
  </sheetData>
  <sortState ref="A2:K87">
    <sortCondition descending="1"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6"/>
  <sheetViews>
    <sheetView workbookViewId="0">
      <pane ySplit="1" topLeftCell="A26" activePane="bottomLeft" state="frozen"/>
      <selection pane="bottomLeft" activeCell="L1" sqref="L1:N2"/>
    </sheetView>
  </sheetViews>
  <sheetFormatPr defaultColWidth="61.85546875" defaultRowHeight="15"/>
  <cols>
    <col min="1" max="1" width="61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79</v>
      </c>
      <c r="B2" s="21">
        <v>1110</v>
      </c>
      <c r="C2" s="21" t="s">
        <v>72</v>
      </c>
      <c r="D2" s="21" t="s">
        <v>76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5.5728903679799997E-2</v>
      </c>
      <c r="L2" s="10">
        <f>F2*J2*K2/12</f>
        <v>6.7944679366412145E-2</v>
      </c>
      <c r="M2" s="10">
        <f>ROUND(2.721*H2*L2,1)</f>
        <v>0.2</v>
      </c>
      <c r="N2" s="10">
        <f>ROUND((2.721*I2*L2)+(E2*K2),1)</f>
        <v>0</v>
      </c>
    </row>
    <row r="3" spans="1:14" s="10" customFormat="1">
      <c r="A3" s="21" t="s">
        <v>79</v>
      </c>
      <c r="B3" s="21">
        <v>1110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13.8342548182</v>
      </c>
      <c r="L3" s="10">
        <f t="shared" ref="L3:L45" si="0">F3*J3*K3/12</f>
        <v>16.866723474349438</v>
      </c>
      <c r="M3" s="10">
        <f t="shared" ref="M3:M45" si="1">ROUND(2.721*H3*L3,1)</f>
        <v>44.4</v>
      </c>
      <c r="N3" s="10">
        <f t="shared" ref="N3:N45" si="2">ROUND((2.721*I3*L3)+(E3*K3),1)</f>
        <v>8.8000000000000007</v>
      </c>
    </row>
    <row r="4" spans="1:14" s="10" customFormat="1">
      <c r="A4" s="21" t="s">
        <v>79</v>
      </c>
      <c r="B4" s="21">
        <v>1190</v>
      </c>
      <c r="C4" s="21" t="s">
        <v>72</v>
      </c>
      <c r="D4" s="21"/>
      <c r="E4" s="49">
        <v>0.22</v>
      </c>
      <c r="F4" s="49">
        <v>50.8</v>
      </c>
      <c r="G4" s="49">
        <v>0</v>
      </c>
      <c r="H4" s="49">
        <v>0.96799999999999997</v>
      </c>
      <c r="I4" s="49">
        <v>0.125</v>
      </c>
      <c r="J4" s="49">
        <v>0.28799999999999998</v>
      </c>
      <c r="K4" s="49">
        <v>2.6264534316099999</v>
      </c>
      <c r="L4" s="10">
        <f t="shared" si="0"/>
        <v>3.2021720238189118</v>
      </c>
      <c r="M4" s="10">
        <f t="shared" si="1"/>
        <v>8.4</v>
      </c>
      <c r="N4" s="10">
        <f t="shared" si="2"/>
        <v>1.7</v>
      </c>
    </row>
    <row r="5" spans="1:14" s="10" customFormat="1">
      <c r="A5" s="21" t="s">
        <v>79</v>
      </c>
      <c r="B5" s="21">
        <v>1190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0.96799999999999997</v>
      </c>
      <c r="I5" s="49">
        <v>0.125</v>
      </c>
      <c r="J5" s="49">
        <v>0.28799999999999998</v>
      </c>
      <c r="K5" s="49">
        <v>62.610885606099998</v>
      </c>
      <c r="L5" s="10">
        <f t="shared" si="0"/>
        <v>76.335191730957106</v>
      </c>
      <c r="M5" s="10">
        <f t="shared" si="1"/>
        <v>201.1</v>
      </c>
      <c r="N5" s="10">
        <f t="shared" si="2"/>
        <v>39.700000000000003</v>
      </c>
    </row>
    <row r="6" spans="1:14" s="10" customFormat="1">
      <c r="A6" s="21" t="s">
        <v>79</v>
      </c>
      <c r="B6" s="21">
        <v>1400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0.70899999999999996</v>
      </c>
      <c r="I6" s="49">
        <v>0.11700000000000001</v>
      </c>
      <c r="J6" s="49">
        <v>0.43099999999999999</v>
      </c>
      <c r="K6" s="49">
        <v>7.3649123057599999</v>
      </c>
      <c r="L6" s="10">
        <f t="shared" si="0"/>
        <v>13.437773496012838</v>
      </c>
      <c r="M6" s="10">
        <f t="shared" si="1"/>
        <v>25.9</v>
      </c>
      <c r="N6" s="10">
        <f t="shared" si="2"/>
        <v>5.9</v>
      </c>
    </row>
    <row r="7" spans="1:14" s="10" customFormat="1">
      <c r="A7" s="21" t="s">
        <v>79</v>
      </c>
      <c r="B7" s="21">
        <v>1550</v>
      </c>
      <c r="C7" s="21" t="s">
        <v>72</v>
      </c>
      <c r="D7" s="21" t="s">
        <v>73</v>
      </c>
      <c r="E7" s="49">
        <v>0.22</v>
      </c>
      <c r="F7" s="49">
        <v>50.8</v>
      </c>
      <c r="G7" s="49">
        <v>0</v>
      </c>
      <c r="H7" s="49">
        <v>0.72099999999999997</v>
      </c>
      <c r="I7" s="49">
        <v>0.17</v>
      </c>
      <c r="J7" s="49">
        <v>0.34100000000000003</v>
      </c>
      <c r="K7" s="49">
        <v>1.46834315875</v>
      </c>
      <c r="L7" s="10">
        <f t="shared" si="0"/>
        <v>2.1196512391995417</v>
      </c>
      <c r="M7" s="10">
        <f t="shared" si="1"/>
        <v>4.2</v>
      </c>
      <c r="N7" s="10">
        <f t="shared" si="2"/>
        <v>1.3</v>
      </c>
    </row>
    <row r="8" spans="1:14" s="10" customFormat="1">
      <c r="A8" s="21" t="s">
        <v>79</v>
      </c>
      <c r="B8" s="21">
        <v>2110</v>
      </c>
      <c r="C8" s="21" t="s">
        <v>72</v>
      </c>
      <c r="D8" s="21" t="s">
        <v>75</v>
      </c>
      <c r="E8" s="49">
        <v>0.22</v>
      </c>
      <c r="F8" s="49">
        <v>50.8</v>
      </c>
      <c r="G8" s="49">
        <v>0</v>
      </c>
      <c r="H8" s="49">
        <v>2.0139999999999998</v>
      </c>
      <c r="I8" s="49">
        <v>0.28699999999999998</v>
      </c>
      <c r="J8" s="49">
        <v>0.315</v>
      </c>
      <c r="K8" s="49">
        <v>1.47408809167E-2</v>
      </c>
      <c r="L8" s="10">
        <f t="shared" si="0"/>
        <v>1.9656964702419448E-2</v>
      </c>
      <c r="M8" s="10">
        <f t="shared" si="1"/>
        <v>0.1</v>
      </c>
      <c r="N8" s="10">
        <f t="shared" si="2"/>
        <v>0</v>
      </c>
    </row>
    <row r="9" spans="1:14" s="10" customFormat="1">
      <c r="A9" s="21" t="s">
        <v>79</v>
      </c>
      <c r="B9" s="21">
        <v>2110</v>
      </c>
      <c r="C9" s="21" t="s">
        <v>72</v>
      </c>
      <c r="D9" s="21" t="s">
        <v>73</v>
      </c>
      <c r="E9" s="49">
        <v>0.22</v>
      </c>
      <c r="F9" s="49">
        <v>50.8</v>
      </c>
      <c r="G9" s="49">
        <v>0</v>
      </c>
      <c r="H9" s="49">
        <v>2.0139999999999998</v>
      </c>
      <c r="I9" s="49">
        <v>0.28699999999999998</v>
      </c>
      <c r="J9" s="49">
        <v>0.315</v>
      </c>
      <c r="K9" s="49">
        <v>216.655994634</v>
      </c>
      <c r="L9" s="10">
        <f t="shared" si="0"/>
        <v>288.91076884443896</v>
      </c>
      <c r="M9" s="10">
        <f t="shared" si="1"/>
        <v>1583.3</v>
      </c>
      <c r="N9" s="10">
        <f t="shared" si="2"/>
        <v>273.3</v>
      </c>
    </row>
    <row r="10" spans="1:14" s="10" customFormat="1">
      <c r="A10" s="21" t="s">
        <v>79</v>
      </c>
      <c r="B10" s="21">
        <v>2130</v>
      </c>
      <c r="C10" s="21" t="s">
        <v>72</v>
      </c>
      <c r="D10" s="21" t="s">
        <v>73</v>
      </c>
      <c r="E10" s="49">
        <v>0.22</v>
      </c>
      <c r="F10" s="49">
        <v>50.8</v>
      </c>
      <c r="G10" s="49">
        <v>0</v>
      </c>
      <c r="H10" s="49">
        <v>1.022</v>
      </c>
      <c r="I10" s="49">
        <v>0.19600000000000001</v>
      </c>
      <c r="J10" s="49">
        <v>0.26200000000000001</v>
      </c>
      <c r="K10" s="49">
        <v>66.726567358500006</v>
      </c>
      <c r="L10" s="10">
        <f t="shared" si="0"/>
        <v>74.008660076224302</v>
      </c>
      <c r="M10" s="10">
        <f t="shared" si="1"/>
        <v>205.8</v>
      </c>
      <c r="N10" s="10">
        <f t="shared" si="2"/>
        <v>54.1</v>
      </c>
    </row>
    <row r="11" spans="1:14" s="10" customFormat="1">
      <c r="A11" s="21" t="s">
        <v>79</v>
      </c>
      <c r="B11" s="21">
        <v>2210</v>
      </c>
      <c r="C11" s="21" t="s">
        <v>72</v>
      </c>
      <c r="D11" s="21"/>
      <c r="E11" s="49">
        <v>0.22</v>
      </c>
      <c r="F11" s="49">
        <v>50.8</v>
      </c>
      <c r="G11" s="49">
        <v>0</v>
      </c>
      <c r="H11" s="49">
        <v>1.347</v>
      </c>
      <c r="I11" s="49">
        <v>0.27400000000000002</v>
      </c>
      <c r="J11" s="49">
        <v>0.315</v>
      </c>
      <c r="K11" s="49">
        <v>11.7780633292</v>
      </c>
      <c r="L11" s="10">
        <f t="shared" si="0"/>
        <v>15.706047449488198</v>
      </c>
      <c r="M11" s="10">
        <f t="shared" si="1"/>
        <v>57.6</v>
      </c>
      <c r="N11" s="10">
        <f t="shared" si="2"/>
        <v>14.3</v>
      </c>
    </row>
    <row r="12" spans="1:14" s="10" customFormat="1">
      <c r="A12" s="21" t="s">
        <v>79</v>
      </c>
      <c r="B12" s="21">
        <v>2210</v>
      </c>
      <c r="C12" s="21" t="s">
        <v>72</v>
      </c>
      <c r="D12" s="21" t="s">
        <v>77</v>
      </c>
      <c r="E12" s="49">
        <v>0.22</v>
      </c>
      <c r="F12" s="49">
        <v>50.8</v>
      </c>
      <c r="G12" s="49">
        <v>0</v>
      </c>
      <c r="H12" s="49">
        <v>1.347</v>
      </c>
      <c r="I12" s="49">
        <v>0.27400000000000002</v>
      </c>
      <c r="J12" s="49">
        <v>0.315</v>
      </c>
      <c r="K12" s="49">
        <v>27.635548894100001</v>
      </c>
      <c r="L12" s="10">
        <f t="shared" si="0"/>
        <v>36.852004450282351</v>
      </c>
      <c r="M12" s="10">
        <f t="shared" si="1"/>
        <v>135.1</v>
      </c>
      <c r="N12" s="10">
        <f t="shared" si="2"/>
        <v>33.6</v>
      </c>
    </row>
    <row r="13" spans="1:14" s="10" customFormat="1">
      <c r="A13" s="21" t="s">
        <v>79</v>
      </c>
      <c r="B13" s="21">
        <v>2210</v>
      </c>
      <c r="C13" s="21" t="s">
        <v>72</v>
      </c>
      <c r="D13" s="21" t="s">
        <v>76</v>
      </c>
      <c r="E13" s="49">
        <v>0.22</v>
      </c>
      <c r="F13" s="49">
        <v>50.8</v>
      </c>
      <c r="G13" s="49">
        <v>0</v>
      </c>
      <c r="H13" s="49">
        <v>1.347</v>
      </c>
      <c r="I13" s="49">
        <v>0.27400000000000002</v>
      </c>
      <c r="J13" s="49">
        <v>0.315</v>
      </c>
      <c r="K13" s="49">
        <v>15.286821235</v>
      </c>
      <c r="L13" s="10">
        <f t="shared" si="0"/>
        <v>20.384976116872497</v>
      </c>
      <c r="M13" s="10">
        <f t="shared" si="1"/>
        <v>74.7</v>
      </c>
      <c r="N13" s="10">
        <f t="shared" si="2"/>
        <v>18.600000000000001</v>
      </c>
    </row>
    <row r="14" spans="1:14" s="10" customFormat="1">
      <c r="A14" s="21" t="s">
        <v>79</v>
      </c>
      <c r="B14" s="21">
        <v>2210</v>
      </c>
      <c r="C14" s="21" t="s">
        <v>72</v>
      </c>
      <c r="D14" s="21" t="s">
        <v>75</v>
      </c>
      <c r="E14" s="49">
        <v>0.22</v>
      </c>
      <c r="F14" s="49">
        <v>50.8</v>
      </c>
      <c r="G14" s="49">
        <v>0</v>
      </c>
      <c r="H14" s="49">
        <v>1.347</v>
      </c>
      <c r="I14" s="49">
        <v>0.27400000000000002</v>
      </c>
      <c r="J14" s="49">
        <v>0.315</v>
      </c>
      <c r="K14" s="49">
        <v>29.8766470007</v>
      </c>
      <c r="L14" s="10">
        <f t="shared" si="0"/>
        <v>39.840508775433449</v>
      </c>
      <c r="M14" s="10">
        <f t="shared" si="1"/>
        <v>146</v>
      </c>
      <c r="N14" s="10">
        <f t="shared" si="2"/>
        <v>36.299999999999997</v>
      </c>
    </row>
    <row r="15" spans="1:14" s="10" customFormat="1">
      <c r="A15" s="21" t="s">
        <v>79</v>
      </c>
      <c r="B15" s="21">
        <v>2210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1.347</v>
      </c>
      <c r="I15" s="49">
        <v>0.27400000000000002</v>
      </c>
      <c r="J15" s="49">
        <v>0.315</v>
      </c>
      <c r="K15" s="49">
        <v>8857.2694946800002</v>
      </c>
      <c r="L15" s="10">
        <f t="shared" si="0"/>
        <v>11811.16887115578</v>
      </c>
      <c r="M15" s="10">
        <f t="shared" si="1"/>
        <v>43290.1</v>
      </c>
      <c r="N15" s="10">
        <f t="shared" si="2"/>
        <v>10754.5</v>
      </c>
    </row>
    <row r="16" spans="1:14" s="10" customFormat="1">
      <c r="A16" s="21" t="s">
        <v>79</v>
      </c>
      <c r="B16" s="21">
        <v>2410</v>
      </c>
      <c r="C16" s="21" t="s">
        <v>72</v>
      </c>
      <c r="D16" s="21" t="s">
        <v>77</v>
      </c>
      <c r="E16" s="49">
        <v>0.22</v>
      </c>
      <c r="F16" s="49">
        <v>50.8</v>
      </c>
      <c r="G16" s="49">
        <v>0</v>
      </c>
      <c r="H16" s="49">
        <v>1.677</v>
      </c>
      <c r="I16" s="49">
        <v>0.48899999999999999</v>
      </c>
      <c r="J16" s="49">
        <v>0.28899999999999998</v>
      </c>
      <c r="K16" s="49">
        <v>5.6214409948500004</v>
      </c>
      <c r="L16" s="10">
        <f t="shared" si="0"/>
        <v>6.8774582944659848</v>
      </c>
      <c r="M16" s="10">
        <f t="shared" si="1"/>
        <v>31.4</v>
      </c>
      <c r="N16" s="10">
        <f t="shared" si="2"/>
        <v>10.4</v>
      </c>
    </row>
    <row r="17" spans="1:14" s="10" customFormat="1">
      <c r="A17" s="21" t="s">
        <v>79</v>
      </c>
      <c r="B17" s="21">
        <v>2410</v>
      </c>
      <c r="C17" s="21" t="s">
        <v>72</v>
      </c>
      <c r="D17" s="21" t="s">
        <v>73</v>
      </c>
      <c r="E17" s="49">
        <v>0.22</v>
      </c>
      <c r="F17" s="49">
        <v>50.8</v>
      </c>
      <c r="G17" s="49">
        <v>0</v>
      </c>
      <c r="H17" s="49">
        <v>1.677</v>
      </c>
      <c r="I17" s="49">
        <v>0.48899999999999999</v>
      </c>
      <c r="J17" s="49">
        <v>0.28899999999999998</v>
      </c>
      <c r="K17" s="49">
        <v>34.746774202099999</v>
      </c>
      <c r="L17" s="10">
        <f t="shared" si="0"/>
        <v>42.510361784655871</v>
      </c>
      <c r="M17" s="10">
        <f t="shared" si="1"/>
        <v>194</v>
      </c>
      <c r="N17" s="10">
        <f t="shared" si="2"/>
        <v>64.2</v>
      </c>
    </row>
    <row r="18" spans="1:14" s="10" customFormat="1">
      <c r="A18" s="21" t="s">
        <v>79</v>
      </c>
      <c r="B18" s="21">
        <v>3100</v>
      </c>
      <c r="C18" s="21" t="s">
        <v>72</v>
      </c>
      <c r="D18" s="21"/>
      <c r="E18" s="49">
        <v>0.22</v>
      </c>
      <c r="F18" s="49">
        <v>50.8</v>
      </c>
      <c r="G18" s="49">
        <v>0</v>
      </c>
      <c r="H18" s="49">
        <v>0.69099999999999995</v>
      </c>
      <c r="I18" s="49">
        <v>3.5999999999999997E-2</v>
      </c>
      <c r="J18" s="49">
        <v>0.26200000000000001</v>
      </c>
      <c r="K18" s="49">
        <v>0.68742050929499998</v>
      </c>
      <c r="L18" s="10">
        <f t="shared" si="0"/>
        <v>0.76244100087606093</v>
      </c>
      <c r="M18" s="10">
        <f t="shared" si="1"/>
        <v>1.4</v>
      </c>
      <c r="N18" s="10">
        <f t="shared" si="2"/>
        <v>0.2</v>
      </c>
    </row>
    <row r="19" spans="1:14" s="10" customFormat="1">
      <c r="A19" s="21" t="s">
        <v>79</v>
      </c>
      <c r="B19" s="21">
        <v>3100</v>
      </c>
      <c r="C19" s="21" t="s">
        <v>72</v>
      </c>
      <c r="D19" s="21" t="s">
        <v>73</v>
      </c>
      <c r="E19" s="49">
        <v>0.22</v>
      </c>
      <c r="F19" s="49">
        <v>50.8</v>
      </c>
      <c r="G19" s="49">
        <v>0</v>
      </c>
      <c r="H19" s="49">
        <v>0.69099999999999995</v>
      </c>
      <c r="I19" s="49">
        <v>3.5999999999999997E-2</v>
      </c>
      <c r="J19" s="49">
        <v>0.26200000000000001</v>
      </c>
      <c r="K19" s="49">
        <v>103.70906157500001</v>
      </c>
      <c r="L19" s="10">
        <f t="shared" si="0"/>
        <v>115.02717716155166</v>
      </c>
      <c r="M19" s="10">
        <f t="shared" si="1"/>
        <v>216.3</v>
      </c>
      <c r="N19" s="10">
        <f t="shared" si="2"/>
        <v>34.1</v>
      </c>
    </row>
    <row r="20" spans="1:14" s="10" customFormat="1">
      <c r="A20" s="21" t="s">
        <v>79</v>
      </c>
      <c r="B20" s="21">
        <v>4110</v>
      </c>
      <c r="C20" s="21" t="s">
        <v>72</v>
      </c>
      <c r="D20" s="21" t="s">
        <v>75</v>
      </c>
      <c r="E20" s="49">
        <v>0.22</v>
      </c>
      <c r="F20" s="49">
        <v>50.8</v>
      </c>
      <c r="G20" s="49">
        <v>0</v>
      </c>
      <c r="H20" s="49">
        <v>0.69099999999999995</v>
      </c>
      <c r="I20" s="49">
        <v>3.5999999999999997E-2</v>
      </c>
      <c r="J20" s="49">
        <v>0.26200000000000001</v>
      </c>
      <c r="K20" s="49">
        <v>3.6810897413700001</v>
      </c>
      <c r="L20" s="10">
        <f t="shared" si="0"/>
        <v>4.0828193351448459</v>
      </c>
      <c r="M20" s="10">
        <f t="shared" si="1"/>
        <v>7.7</v>
      </c>
      <c r="N20" s="10">
        <f t="shared" si="2"/>
        <v>1.2</v>
      </c>
    </row>
    <row r="21" spans="1:14" s="10" customFormat="1">
      <c r="A21" s="21" t="s">
        <v>79</v>
      </c>
      <c r="B21" s="21">
        <v>4110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0.69099999999999995</v>
      </c>
      <c r="I21" s="49">
        <v>3.5999999999999997E-2</v>
      </c>
      <c r="J21" s="49">
        <v>0.26200000000000001</v>
      </c>
      <c r="K21" s="49">
        <v>2.0545047739000002</v>
      </c>
      <c r="L21" s="10">
        <f t="shared" si="0"/>
        <v>2.2787197282249534</v>
      </c>
      <c r="M21" s="10">
        <f t="shared" si="1"/>
        <v>4.3</v>
      </c>
      <c r="N21" s="10">
        <f t="shared" si="2"/>
        <v>0.7</v>
      </c>
    </row>
    <row r="22" spans="1:14" s="10" customFormat="1">
      <c r="A22" s="21" t="s">
        <v>79</v>
      </c>
      <c r="B22" s="21">
        <v>4200</v>
      </c>
      <c r="C22" s="21" t="s">
        <v>72</v>
      </c>
      <c r="D22" s="21" t="s">
        <v>73</v>
      </c>
      <c r="E22" s="49">
        <v>0.22</v>
      </c>
      <c r="F22" s="49">
        <v>50.8</v>
      </c>
      <c r="G22" s="49">
        <v>0</v>
      </c>
      <c r="H22" s="49">
        <v>0.69099999999999995</v>
      </c>
      <c r="I22" s="49">
        <v>3.5999999999999997E-2</v>
      </c>
      <c r="J22" s="49">
        <v>0.26200000000000001</v>
      </c>
      <c r="K22" s="49">
        <v>16.421687453400001</v>
      </c>
      <c r="L22" s="10">
        <f t="shared" si="0"/>
        <v>18.213840944147719</v>
      </c>
      <c r="M22" s="10">
        <f t="shared" si="1"/>
        <v>34.200000000000003</v>
      </c>
      <c r="N22" s="10">
        <f t="shared" si="2"/>
        <v>5.4</v>
      </c>
    </row>
    <row r="23" spans="1:14" s="10" customFormat="1">
      <c r="A23" s="21" t="s">
        <v>79</v>
      </c>
      <c r="B23" s="21">
        <v>4220</v>
      </c>
      <c r="C23" s="21" t="s">
        <v>72</v>
      </c>
      <c r="D23" s="21"/>
      <c r="E23" s="49">
        <v>0.22</v>
      </c>
      <c r="F23" s="49">
        <v>50.8</v>
      </c>
      <c r="G23" s="49">
        <v>0</v>
      </c>
      <c r="H23" s="49">
        <v>0.69099999999999995</v>
      </c>
      <c r="I23" s="49">
        <v>3.5999999999999997E-2</v>
      </c>
      <c r="J23" s="49">
        <v>0.26200000000000001</v>
      </c>
      <c r="K23" s="49">
        <v>0.33567993809899999</v>
      </c>
      <c r="L23" s="10">
        <f t="shared" si="0"/>
        <v>0.37231380867687086</v>
      </c>
      <c r="M23" s="10">
        <f t="shared" si="1"/>
        <v>0.7</v>
      </c>
      <c r="N23" s="10">
        <f t="shared" si="2"/>
        <v>0.1</v>
      </c>
    </row>
    <row r="24" spans="1:14" s="10" customFormat="1">
      <c r="A24" s="21" t="s">
        <v>79</v>
      </c>
      <c r="B24" s="21">
        <v>4220</v>
      </c>
      <c r="C24" s="21" t="s">
        <v>72</v>
      </c>
      <c r="D24" s="21" t="s">
        <v>73</v>
      </c>
      <c r="E24" s="49">
        <v>0.22</v>
      </c>
      <c r="F24" s="49">
        <v>50.8</v>
      </c>
      <c r="G24" s="49">
        <v>0</v>
      </c>
      <c r="H24" s="49">
        <v>0.69099999999999995</v>
      </c>
      <c r="I24" s="49">
        <v>3.5999999999999997E-2</v>
      </c>
      <c r="J24" s="49">
        <v>0.26200000000000001</v>
      </c>
      <c r="K24" s="49">
        <v>20.621366395399999</v>
      </c>
      <c r="L24" s="10">
        <f t="shared" si="0"/>
        <v>22.871844848017986</v>
      </c>
      <c r="M24" s="10">
        <f t="shared" si="1"/>
        <v>43</v>
      </c>
      <c r="N24" s="10">
        <f t="shared" si="2"/>
        <v>6.8</v>
      </c>
    </row>
    <row r="25" spans="1:14" s="10" customFormat="1">
      <c r="A25" s="21" t="s">
        <v>79</v>
      </c>
      <c r="B25" s="21">
        <v>4270</v>
      </c>
      <c r="C25" s="21" t="s">
        <v>72</v>
      </c>
      <c r="D25" s="21" t="s">
        <v>73</v>
      </c>
      <c r="E25" s="49">
        <v>0.22</v>
      </c>
      <c r="F25" s="49">
        <v>50.8</v>
      </c>
      <c r="G25" s="49">
        <v>0</v>
      </c>
      <c r="H25" s="49">
        <v>0.69099999999999995</v>
      </c>
      <c r="I25" s="49">
        <v>3.5999999999999997E-2</v>
      </c>
      <c r="J25" s="49">
        <v>0.26200000000000001</v>
      </c>
      <c r="K25" s="49">
        <v>5.8805769105000003</v>
      </c>
      <c r="L25" s="10">
        <f t="shared" si="0"/>
        <v>6.5223438706658996</v>
      </c>
      <c r="M25" s="10">
        <f t="shared" si="1"/>
        <v>12.3</v>
      </c>
      <c r="N25" s="10">
        <f t="shared" si="2"/>
        <v>1.9</v>
      </c>
    </row>
    <row r="26" spans="1:14" s="10" customFormat="1">
      <c r="A26" s="21" t="s">
        <v>79</v>
      </c>
      <c r="B26" s="21">
        <v>5120</v>
      </c>
      <c r="C26" s="21" t="s">
        <v>72</v>
      </c>
      <c r="D26" s="21"/>
      <c r="E26" s="49">
        <v>0.22</v>
      </c>
      <c r="F26" s="49">
        <v>50.8</v>
      </c>
      <c r="G26" s="49">
        <v>0</v>
      </c>
      <c r="H26" s="49">
        <v>0.505</v>
      </c>
      <c r="I26" s="49">
        <v>6.8000000000000005E-2</v>
      </c>
      <c r="J26" s="49">
        <v>5.2999999999999999E-2</v>
      </c>
      <c r="K26" s="49">
        <v>49.399430235399997</v>
      </c>
      <c r="L26" s="10">
        <f t="shared" si="0"/>
        <v>11.083585497149244</v>
      </c>
      <c r="M26" s="10">
        <f t="shared" si="1"/>
        <v>15.2</v>
      </c>
      <c r="N26" s="10">
        <f t="shared" si="2"/>
        <v>12.9</v>
      </c>
    </row>
    <row r="27" spans="1:14" s="10" customFormat="1">
      <c r="A27" s="21" t="s">
        <v>79</v>
      </c>
      <c r="B27" s="21">
        <v>5120</v>
      </c>
      <c r="C27" s="21" t="s">
        <v>72</v>
      </c>
      <c r="D27" s="21" t="s">
        <v>77</v>
      </c>
      <c r="E27" s="49">
        <v>0.22</v>
      </c>
      <c r="F27" s="49">
        <v>50.8</v>
      </c>
      <c r="G27" s="49">
        <v>0</v>
      </c>
      <c r="H27" s="49">
        <v>0.505</v>
      </c>
      <c r="I27" s="49">
        <v>6.8000000000000005E-2</v>
      </c>
      <c r="J27" s="49">
        <v>5.2999999999999999E-2</v>
      </c>
      <c r="K27" s="49">
        <v>0.25527521421499999</v>
      </c>
      <c r="L27" s="10">
        <f t="shared" si="0"/>
        <v>5.7275248896038827E-2</v>
      </c>
      <c r="M27" s="10">
        <f t="shared" si="1"/>
        <v>0.1</v>
      </c>
      <c r="N27" s="10">
        <f t="shared" si="2"/>
        <v>0.1</v>
      </c>
    </row>
    <row r="28" spans="1:14" s="10" customFormat="1">
      <c r="A28" s="21" t="s">
        <v>79</v>
      </c>
      <c r="B28" s="21">
        <v>5120</v>
      </c>
      <c r="C28" s="21" t="s">
        <v>72</v>
      </c>
      <c r="D28" s="21" t="s">
        <v>73</v>
      </c>
      <c r="E28" s="49">
        <v>0.22</v>
      </c>
      <c r="F28" s="49">
        <v>50.8</v>
      </c>
      <c r="G28" s="49">
        <v>0</v>
      </c>
      <c r="H28" s="49">
        <v>0.505</v>
      </c>
      <c r="I28" s="49">
        <v>6.8000000000000005E-2</v>
      </c>
      <c r="J28" s="49">
        <v>5.2999999999999999E-2</v>
      </c>
      <c r="K28" s="49">
        <v>27.355479593799998</v>
      </c>
      <c r="L28" s="10">
        <f t="shared" si="0"/>
        <v>6.1376577715289251</v>
      </c>
      <c r="M28" s="10">
        <f t="shared" si="1"/>
        <v>8.4</v>
      </c>
      <c r="N28" s="10">
        <f t="shared" si="2"/>
        <v>7.2</v>
      </c>
    </row>
    <row r="29" spans="1:14" s="10" customFormat="1">
      <c r="A29" s="21" t="s">
        <v>79</v>
      </c>
      <c r="B29" s="21">
        <v>5300</v>
      </c>
      <c r="C29" s="21" t="s">
        <v>72</v>
      </c>
      <c r="D29" s="21" t="s">
        <v>73</v>
      </c>
      <c r="E29" s="49">
        <v>0.22</v>
      </c>
      <c r="F29" s="49">
        <v>50.8</v>
      </c>
      <c r="G29" s="49">
        <v>0</v>
      </c>
      <c r="H29" s="49">
        <v>0.505</v>
      </c>
      <c r="I29" s="49">
        <v>6.8000000000000005E-2</v>
      </c>
      <c r="J29" s="49">
        <v>5.2999999999999999E-2</v>
      </c>
      <c r="K29" s="49">
        <v>19.182519685599999</v>
      </c>
      <c r="L29" s="10">
        <f t="shared" si="0"/>
        <v>4.303918000125786</v>
      </c>
      <c r="M29" s="10">
        <f t="shared" si="1"/>
        <v>5.9</v>
      </c>
      <c r="N29" s="10">
        <f t="shared" si="2"/>
        <v>5</v>
      </c>
    </row>
    <row r="30" spans="1:14" s="10" customFormat="1">
      <c r="A30" s="21" t="s">
        <v>79</v>
      </c>
      <c r="B30" s="21">
        <v>6170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0.60699999999999998</v>
      </c>
      <c r="I30" s="49">
        <v>3.3000000000000002E-2</v>
      </c>
      <c r="J30" s="49">
        <v>2.5999999999999999E-2</v>
      </c>
      <c r="K30" s="49">
        <v>20.617389922899999</v>
      </c>
      <c r="L30" s="10">
        <f t="shared" si="0"/>
        <v>2.2692873841805263</v>
      </c>
      <c r="M30" s="10">
        <f t="shared" si="1"/>
        <v>3.7</v>
      </c>
      <c r="N30" s="10">
        <f t="shared" si="2"/>
        <v>4.7</v>
      </c>
    </row>
    <row r="31" spans="1:14" s="10" customFormat="1">
      <c r="A31" s="21" t="s">
        <v>79</v>
      </c>
      <c r="B31" s="21">
        <v>6172</v>
      </c>
      <c r="C31" s="21" t="s">
        <v>72</v>
      </c>
      <c r="D31" s="21" t="s">
        <v>73</v>
      </c>
      <c r="E31" s="49">
        <v>0.22</v>
      </c>
      <c r="F31" s="49">
        <v>50.8</v>
      </c>
      <c r="G31" s="49">
        <v>0</v>
      </c>
      <c r="H31" s="49">
        <v>0.60699999999999998</v>
      </c>
      <c r="I31" s="49">
        <v>3.3000000000000002E-2</v>
      </c>
      <c r="J31" s="49">
        <v>2.5999999999999999E-2</v>
      </c>
      <c r="K31" s="49">
        <v>21.1390766978</v>
      </c>
      <c r="L31" s="10">
        <f t="shared" si="0"/>
        <v>2.3267077085378536</v>
      </c>
      <c r="M31" s="10">
        <f t="shared" si="1"/>
        <v>3.8</v>
      </c>
      <c r="N31" s="10">
        <f t="shared" si="2"/>
        <v>4.9000000000000004</v>
      </c>
    </row>
    <row r="32" spans="1:14" s="10" customFormat="1">
      <c r="A32" s="21" t="s">
        <v>79</v>
      </c>
      <c r="B32" s="21">
        <v>6210</v>
      </c>
      <c r="C32" s="21" t="s">
        <v>72</v>
      </c>
      <c r="D32" s="21" t="s">
        <v>76</v>
      </c>
      <c r="E32" s="49">
        <v>0.22</v>
      </c>
      <c r="F32" s="49">
        <v>50.8</v>
      </c>
      <c r="G32" s="49">
        <v>0</v>
      </c>
      <c r="H32" s="49">
        <v>0.60699999999999998</v>
      </c>
      <c r="I32" s="49">
        <v>3.3000000000000002E-2</v>
      </c>
      <c r="J32" s="49">
        <v>2.5999999999999999E-2</v>
      </c>
      <c r="K32" s="49">
        <v>1.8961266622699999</v>
      </c>
      <c r="L32" s="10">
        <f t="shared" si="0"/>
        <v>0.20870034129385132</v>
      </c>
      <c r="M32" s="10">
        <f t="shared" si="1"/>
        <v>0.3</v>
      </c>
      <c r="N32" s="10">
        <f t="shared" si="2"/>
        <v>0.4</v>
      </c>
    </row>
    <row r="33" spans="1:14" s="10" customFormat="1">
      <c r="A33" s="21" t="s">
        <v>79</v>
      </c>
      <c r="B33" s="21">
        <v>6210</v>
      </c>
      <c r="C33" s="21" t="s">
        <v>72</v>
      </c>
      <c r="D33" s="21" t="s">
        <v>75</v>
      </c>
      <c r="E33" s="49">
        <v>0.22</v>
      </c>
      <c r="F33" s="49">
        <v>50.8</v>
      </c>
      <c r="G33" s="49">
        <v>0</v>
      </c>
      <c r="H33" s="49">
        <v>0.60699999999999998</v>
      </c>
      <c r="I33" s="49">
        <v>3.3000000000000002E-2</v>
      </c>
      <c r="J33" s="49">
        <v>2.5999999999999999E-2</v>
      </c>
      <c r="K33" s="49">
        <v>4.3803087388900002</v>
      </c>
      <c r="L33" s="10">
        <f t="shared" si="0"/>
        <v>0.48212598186049266</v>
      </c>
      <c r="M33" s="10">
        <f t="shared" si="1"/>
        <v>0.8</v>
      </c>
      <c r="N33" s="10">
        <f t="shared" si="2"/>
        <v>1</v>
      </c>
    </row>
    <row r="34" spans="1:14" s="10" customFormat="1">
      <c r="A34" s="21" t="s">
        <v>79</v>
      </c>
      <c r="B34" s="21">
        <v>6210</v>
      </c>
      <c r="C34" s="21" t="s">
        <v>72</v>
      </c>
      <c r="D34" s="21" t="s">
        <v>73</v>
      </c>
      <c r="E34" s="49">
        <v>0.22</v>
      </c>
      <c r="F34" s="49">
        <v>50.8</v>
      </c>
      <c r="G34" s="49">
        <v>0</v>
      </c>
      <c r="H34" s="49">
        <v>0.60699999999999998</v>
      </c>
      <c r="I34" s="49">
        <v>3.3000000000000002E-2</v>
      </c>
      <c r="J34" s="49">
        <v>2.5999999999999999E-2</v>
      </c>
      <c r="K34" s="49">
        <v>12.3392337276</v>
      </c>
      <c r="L34" s="10">
        <f t="shared" si="0"/>
        <v>1.3581383256178399</v>
      </c>
      <c r="M34" s="10">
        <f t="shared" si="1"/>
        <v>2.2000000000000002</v>
      </c>
      <c r="N34" s="10">
        <f t="shared" si="2"/>
        <v>2.8</v>
      </c>
    </row>
    <row r="35" spans="1:14" s="10" customFormat="1">
      <c r="A35" s="21" t="s">
        <v>79</v>
      </c>
      <c r="B35" s="21">
        <v>6300</v>
      </c>
      <c r="C35" s="21" t="s">
        <v>72</v>
      </c>
      <c r="D35" s="21" t="s">
        <v>77</v>
      </c>
      <c r="E35" s="49">
        <v>0.22</v>
      </c>
      <c r="F35" s="49">
        <v>50.8</v>
      </c>
      <c r="G35" s="49">
        <v>0</v>
      </c>
      <c r="H35" s="49">
        <v>0.60699999999999998</v>
      </c>
      <c r="I35" s="49">
        <v>3.3000000000000002E-2</v>
      </c>
      <c r="J35" s="49">
        <v>2.5999999999999999E-2</v>
      </c>
      <c r="K35" s="49">
        <v>5.3204546733399999E-2</v>
      </c>
      <c r="L35" s="10">
        <f t="shared" si="0"/>
        <v>5.8560471104562263E-3</v>
      </c>
      <c r="M35" s="10">
        <f t="shared" si="1"/>
        <v>0</v>
      </c>
      <c r="N35" s="10">
        <f t="shared" si="2"/>
        <v>0</v>
      </c>
    </row>
    <row r="36" spans="1:14" s="10" customFormat="1">
      <c r="A36" s="21" t="s">
        <v>79</v>
      </c>
      <c r="B36" s="21">
        <v>6300</v>
      </c>
      <c r="C36" s="21" t="s">
        <v>72</v>
      </c>
      <c r="D36" s="21" t="s">
        <v>73</v>
      </c>
      <c r="E36" s="49">
        <v>0.22</v>
      </c>
      <c r="F36" s="49">
        <v>50.8</v>
      </c>
      <c r="G36" s="49">
        <v>0</v>
      </c>
      <c r="H36" s="49">
        <v>0.60699999999999998</v>
      </c>
      <c r="I36" s="49">
        <v>3.3000000000000002E-2</v>
      </c>
      <c r="J36" s="49">
        <v>2.5999999999999999E-2</v>
      </c>
      <c r="K36" s="49">
        <v>14.9031459581</v>
      </c>
      <c r="L36" s="10">
        <f t="shared" si="0"/>
        <v>1.6403395984548732</v>
      </c>
      <c r="M36" s="10">
        <f t="shared" si="1"/>
        <v>2.7</v>
      </c>
      <c r="N36" s="10">
        <f t="shared" si="2"/>
        <v>3.4</v>
      </c>
    </row>
    <row r="37" spans="1:14" s="10" customFormat="1">
      <c r="A37" s="21" t="s">
        <v>79</v>
      </c>
      <c r="B37" s="21">
        <v>6410</v>
      </c>
      <c r="C37" s="21" t="s">
        <v>72</v>
      </c>
      <c r="D37" s="21" t="s">
        <v>76</v>
      </c>
      <c r="E37" s="49">
        <v>0.22</v>
      </c>
      <c r="F37" s="49">
        <v>50.8</v>
      </c>
      <c r="G37" s="49">
        <v>0</v>
      </c>
      <c r="H37" s="49">
        <v>0.60699999999999998</v>
      </c>
      <c r="I37" s="49">
        <v>3.3000000000000002E-2</v>
      </c>
      <c r="J37" s="49">
        <v>2.5999999999999999E-2</v>
      </c>
      <c r="K37" s="49">
        <v>1.25193988424</v>
      </c>
      <c r="L37" s="10">
        <f t="shared" si="0"/>
        <v>0.13779684992534932</v>
      </c>
      <c r="M37" s="10">
        <f t="shared" si="1"/>
        <v>0.2</v>
      </c>
      <c r="N37" s="10">
        <f t="shared" si="2"/>
        <v>0.3</v>
      </c>
    </row>
    <row r="38" spans="1:14" s="10" customFormat="1">
      <c r="A38" s="21" t="s">
        <v>79</v>
      </c>
      <c r="B38" s="21">
        <v>6410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0.60699999999999998</v>
      </c>
      <c r="I38" s="49">
        <v>3.3000000000000002E-2</v>
      </c>
      <c r="J38" s="49">
        <v>2.5999999999999999E-2</v>
      </c>
      <c r="K38" s="49">
        <v>0.12119732041800001</v>
      </c>
      <c r="L38" s="10">
        <f t="shared" si="0"/>
        <v>1.33397850673412E-2</v>
      </c>
      <c r="M38" s="10">
        <f t="shared" si="1"/>
        <v>0</v>
      </c>
      <c r="N38" s="10">
        <f t="shared" si="2"/>
        <v>0</v>
      </c>
    </row>
    <row r="39" spans="1:14" s="10" customFormat="1">
      <c r="A39" s="21" t="s">
        <v>79</v>
      </c>
      <c r="B39" s="21">
        <v>6430</v>
      </c>
      <c r="C39" s="21" t="s">
        <v>72</v>
      </c>
      <c r="D39" s="21" t="s">
        <v>77</v>
      </c>
      <c r="E39" s="49">
        <v>0.22</v>
      </c>
      <c r="F39" s="49">
        <v>50.8</v>
      </c>
      <c r="G39" s="49">
        <v>0</v>
      </c>
      <c r="H39" s="49">
        <v>0.60699999999999998</v>
      </c>
      <c r="I39" s="49">
        <v>3.3000000000000002E-2</v>
      </c>
      <c r="J39" s="49">
        <v>2.5999999999999999E-2</v>
      </c>
      <c r="K39" s="49">
        <v>1.37797678313</v>
      </c>
      <c r="L39" s="10">
        <f t="shared" si="0"/>
        <v>0.15166931126317534</v>
      </c>
      <c r="M39" s="10">
        <f t="shared" si="1"/>
        <v>0.3</v>
      </c>
      <c r="N39" s="10">
        <f t="shared" si="2"/>
        <v>0.3</v>
      </c>
    </row>
    <row r="40" spans="1:14" s="10" customFormat="1">
      <c r="A40" s="21" t="s">
        <v>79</v>
      </c>
      <c r="B40" s="21">
        <v>6430</v>
      </c>
      <c r="C40" s="21" t="s">
        <v>72</v>
      </c>
      <c r="D40" s="21" t="s">
        <v>76</v>
      </c>
      <c r="E40" s="49">
        <v>0.22</v>
      </c>
      <c r="F40" s="49">
        <v>50.8</v>
      </c>
      <c r="G40" s="49">
        <v>0</v>
      </c>
      <c r="H40" s="49">
        <v>0.60699999999999998</v>
      </c>
      <c r="I40" s="49">
        <v>3.3000000000000002E-2</v>
      </c>
      <c r="J40" s="49">
        <v>2.5999999999999999E-2</v>
      </c>
      <c r="K40" s="49">
        <v>0.16622905630699999</v>
      </c>
      <c r="L40" s="10">
        <f t="shared" si="0"/>
        <v>1.8296278130857133E-2</v>
      </c>
      <c r="M40" s="10">
        <f t="shared" si="1"/>
        <v>0</v>
      </c>
      <c r="N40" s="10">
        <f t="shared" si="2"/>
        <v>0</v>
      </c>
    </row>
    <row r="41" spans="1:14" s="10" customFormat="1">
      <c r="A41" s="21" t="s">
        <v>79</v>
      </c>
      <c r="B41" s="21">
        <v>6430</v>
      </c>
      <c r="C41" s="21" t="s">
        <v>72</v>
      </c>
      <c r="D41" s="21" t="s">
        <v>75</v>
      </c>
      <c r="E41" s="49">
        <v>0.22</v>
      </c>
      <c r="F41" s="49">
        <v>50.8</v>
      </c>
      <c r="G41" s="49">
        <v>0</v>
      </c>
      <c r="H41" s="49">
        <v>0.60699999999999998</v>
      </c>
      <c r="I41" s="49">
        <v>3.3000000000000002E-2</v>
      </c>
      <c r="J41" s="49">
        <v>2.5999999999999999E-2</v>
      </c>
      <c r="K41" s="49">
        <v>0.60348943293500001</v>
      </c>
      <c r="L41" s="10">
        <f t="shared" si="0"/>
        <v>6.6424070251712333E-2</v>
      </c>
      <c r="M41" s="10">
        <f t="shared" si="1"/>
        <v>0.1</v>
      </c>
      <c r="N41" s="10">
        <f t="shared" si="2"/>
        <v>0.1</v>
      </c>
    </row>
    <row r="42" spans="1:14" s="10" customFormat="1">
      <c r="A42" s="21" t="s">
        <v>79</v>
      </c>
      <c r="B42" s="21">
        <v>6430</v>
      </c>
      <c r="C42" s="21" t="s">
        <v>72</v>
      </c>
      <c r="D42" s="21" t="s">
        <v>73</v>
      </c>
      <c r="E42" s="49">
        <v>0.22</v>
      </c>
      <c r="F42" s="49">
        <v>50.8</v>
      </c>
      <c r="G42" s="49">
        <v>0</v>
      </c>
      <c r="H42" s="49">
        <v>0.60699999999999998</v>
      </c>
      <c r="I42" s="49">
        <v>3.3000000000000002E-2</v>
      </c>
      <c r="J42" s="49">
        <v>2.5999999999999999E-2</v>
      </c>
      <c r="K42" s="49">
        <v>34.644539060600003</v>
      </c>
      <c r="L42" s="10">
        <f t="shared" si="0"/>
        <v>3.8132089326033736</v>
      </c>
      <c r="M42" s="10">
        <f t="shared" si="1"/>
        <v>6.3</v>
      </c>
      <c r="N42" s="10">
        <f t="shared" si="2"/>
        <v>8</v>
      </c>
    </row>
    <row r="43" spans="1:14" s="10" customFormat="1">
      <c r="A43" s="21" t="s">
        <v>79</v>
      </c>
      <c r="B43" s="21">
        <v>6440</v>
      </c>
      <c r="C43" s="21" t="s">
        <v>72</v>
      </c>
      <c r="D43" s="21"/>
      <c r="E43" s="49">
        <v>0.22</v>
      </c>
      <c r="F43" s="49">
        <v>50.8</v>
      </c>
      <c r="G43" s="49">
        <v>0</v>
      </c>
      <c r="H43" s="49">
        <v>0.60699999999999998</v>
      </c>
      <c r="I43" s="49">
        <v>3.3000000000000002E-2</v>
      </c>
      <c r="J43" s="49">
        <v>2.5999999999999999E-2</v>
      </c>
      <c r="K43" s="49">
        <v>7.4724839103600003E-3</v>
      </c>
      <c r="L43" s="10">
        <f t="shared" si="0"/>
        <v>8.2247139573362411E-4</v>
      </c>
      <c r="M43" s="10">
        <f t="shared" si="1"/>
        <v>0</v>
      </c>
      <c r="N43" s="10">
        <f t="shared" si="2"/>
        <v>0</v>
      </c>
    </row>
    <row r="44" spans="1:14" s="10" customFormat="1">
      <c r="A44" s="21" t="s">
        <v>79</v>
      </c>
      <c r="B44" s="21">
        <v>6440</v>
      </c>
      <c r="C44" s="21" t="s">
        <v>72</v>
      </c>
      <c r="D44" s="21" t="s">
        <v>73</v>
      </c>
      <c r="E44" s="49">
        <v>0.22</v>
      </c>
      <c r="F44" s="49">
        <v>50.8</v>
      </c>
      <c r="G44" s="49">
        <v>0</v>
      </c>
      <c r="H44" s="49">
        <v>0.60699999999999998</v>
      </c>
      <c r="I44" s="49">
        <v>3.3000000000000002E-2</v>
      </c>
      <c r="J44" s="49">
        <v>2.5999999999999999E-2</v>
      </c>
      <c r="K44" s="49">
        <v>7.1851489408500004</v>
      </c>
      <c r="L44" s="10">
        <f t="shared" si="0"/>
        <v>0.79084539342288995</v>
      </c>
      <c r="M44" s="10">
        <f t="shared" si="1"/>
        <v>1.3</v>
      </c>
      <c r="N44" s="10">
        <f t="shared" si="2"/>
        <v>1.7</v>
      </c>
    </row>
    <row r="45" spans="1:14" s="10" customFormat="1">
      <c r="A45" s="21" t="s">
        <v>79</v>
      </c>
      <c r="B45" s="21">
        <v>8110</v>
      </c>
      <c r="C45" s="21" t="s">
        <v>72</v>
      </c>
      <c r="D45" s="21" t="s">
        <v>73</v>
      </c>
      <c r="E45" s="49">
        <v>0.22</v>
      </c>
      <c r="F45" s="49">
        <v>50.8</v>
      </c>
      <c r="G45" s="49">
        <v>0</v>
      </c>
      <c r="H45" s="49">
        <v>1.4430000000000001</v>
      </c>
      <c r="I45" s="49">
        <v>0.22500000000000001</v>
      </c>
      <c r="J45" s="49">
        <v>0.34100000000000003</v>
      </c>
      <c r="K45" s="49">
        <v>11.2134582458</v>
      </c>
      <c r="L45" s="10">
        <f t="shared" si="0"/>
        <v>16.187374541695355</v>
      </c>
      <c r="M45" s="10">
        <f t="shared" si="1"/>
        <v>63.6</v>
      </c>
      <c r="N45" s="10">
        <f t="shared" si="2"/>
        <v>12.4</v>
      </c>
    </row>
    <row r="46" spans="1:14">
      <c r="A46" s="21"/>
      <c r="B46" s="21"/>
      <c r="C46" s="21"/>
      <c r="D46" s="21"/>
      <c r="E46" s="21"/>
      <c r="I46" s="22"/>
      <c r="J46" s="24"/>
      <c r="K46" s="10">
        <f t="shared" ref="K46:M46" si="3">SUM(K2:K45)</f>
        <v>9735.0567009219285</v>
      </c>
      <c r="L46" s="10">
        <f t="shared" si="3"/>
        <v>12669.493640791867</v>
      </c>
      <c r="M46" s="10">
        <f t="shared" si="3"/>
        <v>46437.100000000006</v>
      </c>
      <c r="N46">
        <f>SUM(N2:N45)</f>
        <v>11432.300000000001</v>
      </c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10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10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10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10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10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10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10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10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10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10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10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10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10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10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10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10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10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10"/>
      <c r="E705" s="21"/>
      <c r="I705" s="22"/>
      <c r="J705" s="24"/>
      <c r="K705" s="10"/>
      <c r="L705" s="10"/>
    </row>
    <row r="706" spans="1:12">
      <c r="A706" s="21"/>
      <c r="B706" s="21"/>
      <c r="C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10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10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10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10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10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10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10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I1056" s="10"/>
      <c r="J1056" s="10"/>
      <c r="K1056" s="10"/>
    </row>
  </sheetData>
  <sortState ref="A2:I1055">
    <sortCondition descending="1"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69"/>
  <sheetViews>
    <sheetView workbookViewId="0">
      <pane ySplit="1" topLeftCell="A77" activePane="bottomLeft" state="frozen"/>
      <selection pane="bottomLeft" activeCell="L1" sqref="L1:N2"/>
    </sheetView>
  </sheetViews>
  <sheetFormatPr defaultRowHeight="15"/>
  <cols>
    <col min="1" max="1" width="56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74</v>
      </c>
      <c r="B2" s="21">
        <v>1110</v>
      </c>
      <c r="C2" s="21" t="s">
        <v>72</v>
      </c>
      <c r="D2" s="21"/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1.8542447366799999</v>
      </c>
      <c r="L2" s="10">
        <f>F2*J2*K2/12</f>
        <v>2.2606951829602555</v>
      </c>
      <c r="M2" s="10">
        <f>ROUND(2.721*H2*L2,1)</f>
        <v>6</v>
      </c>
      <c r="N2" s="10">
        <f>ROUND((2.721*I2*L2)+(E2*K2),1)</f>
        <v>1.2</v>
      </c>
    </row>
    <row r="3" spans="1:14" s="10" customFormat="1">
      <c r="A3" s="21" t="s">
        <v>74</v>
      </c>
      <c r="B3" s="21">
        <v>1110</v>
      </c>
      <c r="C3" s="21" t="s">
        <v>72</v>
      </c>
      <c r="D3" s="21" t="s">
        <v>77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2.04422767511E-2</v>
      </c>
      <c r="L3" s="10">
        <f t="shared" ref="L3:L66" si="0">F3*J3*K3/12</f>
        <v>2.4923223814941119E-2</v>
      </c>
      <c r="M3" s="10">
        <f t="shared" ref="M3:M66" si="1">ROUND(2.721*H3*L3,1)</f>
        <v>0.1</v>
      </c>
      <c r="N3" s="10">
        <f t="shared" ref="N3:N66" si="2">ROUND((2.721*I3*L3)+(E3*K3),1)</f>
        <v>0</v>
      </c>
    </row>
    <row r="4" spans="1:14" s="10" customFormat="1">
      <c r="A4" s="21" t="s">
        <v>74</v>
      </c>
      <c r="B4" s="21">
        <v>1110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0.96799999999999997</v>
      </c>
      <c r="I4" s="49">
        <v>0.125</v>
      </c>
      <c r="J4" s="49">
        <v>0.28799999999999998</v>
      </c>
      <c r="K4" s="49">
        <v>13.467610931199999</v>
      </c>
      <c r="L4" s="10">
        <f t="shared" si="0"/>
        <v>16.419711247319039</v>
      </c>
      <c r="M4" s="10">
        <f t="shared" si="1"/>
        <v>43.2</v>
      </c>
      <c r="N4" s="10">
        <f t="shared" si="2"/>
        <v>8.5</v>
      </c>
    </row>
    <row r="5" spans="1:14" s="10" customFormat="1">
      <c r="A5" s="21" t="s">
        <v>74</v>
      </c>
      <c r="B5" s="21">
        <v>1110</v>
      </c>
      <c r="C5" s="21" t="s">
        <v>72</v>
      </c>
      <c r="D5" s="21" t="s">
        <v>75</v>
      </c>
      <c r="E5" s="49">
        <v>0.22</v>
      </c>
      <c r="F5" s="49">
        <v>50.8</v>
      </c>
      <c r="G5" s="49">
        <v>0</v>
      </c>
      <c r="H5" s="49">
        <v>0.96799999999999997</v>
      </c>
      <c r="I5" s="49">
        <v>0.125</v>
      </c>
      <c r="J5" s="49">
        <v>0.28799999999999998</v>
      </c>
      <c r="K5" s="49">
        <v>50.430001755799999</v>
      </c>
      <c r="L5" s="10">
        <f t="shared" si="0"/>
        <v>61.484258140671351</v>
      </c>
      <c r="M5" s="10">
        <f t="shared" si="1"/>
        <v>161.9</v>
      </c>
      <c r="N5" s="10">
        <f t="shared" si="2"/>
        <v>32</v>
      </c>
    </row>
    <row r="6" spans="1:14" s="10" customFormat="1">
      <c r="A6" s="21" t="s">
        <v>74</v>
      </c>
      <c r="B6" s="21">
        <v>1110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0.96799999999999997</v>
      </c>
      <c r="I6" s="49">
        <v>0.125</v>
      </c>
      <c r="J6" s="49">
        <v>0.28799999999999998</v>
      </c>
      <c r="K6" s="49">
        <v>239.38140792199999</v>
      </c>
      <c r="L6" s="10">
        <f t="shared" si="0"/>
        <v>291.85381253850238</v>
      </c>
      <c r="M6" s="10">
        <f t="shared" si="1"/>
        <v>768.7</v>
      </c>
      <c r="N6" s="10">
        <f t="shared" si="2"/>
        <v>151.9</v>
      </c>
    </row>
    <row r="7" spans="1:14" s="10" customFormat="1">
      <c r="A7" s="21" t="s">
        <v>74</v>
      </c>
      <c r="B7" s="21">
        <v>1110</v>
      </c>
      <c r="C7" s="21" t="s">
        <v>72</v>
      </c>
      <c r="D7" s="21" t="s">
        <v>78</v>
      </c>
      <c r="E7" s="49">
        <v>0.22</v>
      </c>
      <c r="F7" s="49">
        <v>50.8</v>
      </c>
      <c r="G7" s="49">
        <v>0</v>
      </c>
      <c r="H7" s="49">
        <v>0.96799999999999997</v>
      </c>
      <c r="I7" s="49">
        <v>0.125</v>
      </c>
      <c r="J7" s="49">
        <v>0.28799999999999998</v>
      </c>
      <c r="K7" s="49">
        <v>19.173492851999999</v>
      </c>
      <c r="L7" s="10">
        <f t="shared" si="0"/>
        <v>23.376322485158397</v>
      </c>
      <c r="M7" s="10">
        <f t="shared" si="1"/>
        <v>61.6</v>
      </c>
      <c r="N7" s="10">
        <f t="shared" si="2"/>
        <v>12.2</v>
      </c>
    </row>
    <row r="8" spans="1:14" s="10" customFormat="1">
      <c r="A8" s="21" t="s">
        <v>74</v>
      </c>
      <c r="B8" s="21">
        <v>1210</v>
      </c>
      <c r="C8" s="21" t="s">
        <v>72</v>
      </c>
      <c r="D8" s="21"/>
      <c r="E8" s="49">
        <v>0.22</v>
      </c>
      <c r="F8" s="49">
        <v>50.8</v>
      </c>
      <c r="G8" s="49">
        <v>0</v>
      </c>
      <c r="H8" s="49">
        <v>1.2450000000000001</v>
      </c>
      <c r="I8" s="49">
        <v>0.21299999999999999</v>
      </c>
      <c r="J8" s="49">
        <v>0.28799999999999998</v>
      </c>
      <c r="K8" s="49">
        <v>0.12981375658399999</v>
      </c>
      <c r="L8" s="10">
        <f t="shared" si="0"/>
        <v>0.15826893202721276</v>
      </c>
      <c r="M8" s="10">
        <f t="shared" si="1"/>
        <v>0.5</v>
      </c>
      <c r="N8" s="10">
        <f t="shared" si="2"/>
        <v>0.1</v>
      </c>
    </row>
    <row r="9" spans="1:14" s="10" customFormat="1">
      <c r="A9" s="21" t="s">
        <v>74</v>
      </c>
      <c r="B9" s="21">
        <v>1210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1.2450000000000001</v>
      </c>
      <c r="I9" s="49">
        <v>0.21299999999999999</v>
      </c>
      <c r="J9" s="49">
        <v>0.28799999999999998</v>
      </c>
      <c r="K9" s="49">
        <v>20.281343806799999</v>
      </c>
      <c r="L9" s="10">
        <f t="shared" si="0"/>
        <v>24.727014369250554</v>
      </c>
      <c r="M9" s="10">
        <f t="shared" si="1"/>
        <v>83.8</v>
      </c>
      <c r="N9" s="10">
        <f t="shared" si="2"/>
        <v>18.8</v>
      </c>
    </row>
    <row r="10" spans="1:14" s="10" customFormat="1">
      <c r="A10" s="21" t="s">
        <v>74</v>
      </c>
      <c r="B10" s="21">
        <v>1210</v>
      </c>
      <c r="C10" s="21" t="s">
        <v>72</v>
      </c>
      <c r="D10" s="21" t="s">
        <v>75</v>
      </c>
      <c r="E10" s="49">
        <v>0.22</v>
      </c>
      <c r="F10" s="49">
        <v>50.8</v>
      </c>
      <c r="G10" s="49">
        <v>0</v>
      </c>
      <c r="H10" s="49">
        <v>1.2450000000000001</v>
      </c>
      <c r="I10" s="49">
        <v>0.21299999999999999</v>
      </c>
      <c r="J10" s="49">
        <v>0.28799999999999998</v>
      </c>
      <c r="K10" s="49">
        <v>8.1502946318700005</v>
      </c>
      <c r="L10" s="10">
        <f t="shared" si="0"/>
        <v>9.9368392151759029</v>
      </c>
      <c r="M10" s="10">
        <f t="shared" si="1"/>
        <v>33.700000000000003</v>
      </c>
      <c r="N10" s="10">
        <f t="shared" si="2"/>
        <v>7.6</v>
      </c>
    </row>
    <row r="11" spans="1:14" s="10" customFormat="1">
      <c r="A11" s="21" t="s">
        <v>74</v>
      </c>
      <c r="B11" s="21">
        <v>1210</v>
      </c>
      <c r="C11" s="21" t="s">
        <v>72</v>
      </c>
      <c r="D11" s="21" t="s">
        <v>73</v>
      </c>
      <c r="E11" s="49">
        <v>0.22</v>
      </c>
      <c r="F11" s="49">
        <v>50.8</v>
      </c>
      <c r="G11" s="49">
        <v>0</v>
      </c>
      <c r="H11" s="49">
        <v>1.2450000000000001</v>
      </c>
      <c r="I11" s="49">
        <v>0.21299999999999999</v>
      </c>
      <c r="J11" s="49">
        <v>0.28799999999999998</v>
      </c>
      <c r="K11" s="49">
        <v>58.991178385600001</v>
      </c>
      <c r="L11" s="10">
        <f t="shared" si="0"/>
        <v>71.922044687723513</v>
      </c>
      <c r="M11" s="10">
        <f t="shared" si="1"/>
        <v>243.6</v>
      </c>
      <c r="N11" s="10">
        <f t="shared" si="2"/>
        <v>54.7</v>
      </c>
    </row>
    <row r="12" spans="1:14" s="10" customFormat="1">
      <c r="A12" s="21" t="s">
        <v>74</v>
      </c>
      <c r="B12" s="21">
        <v>1210</v>
      </c>
      <c r="C12" s="21" t="s">
        <v>72</v>
      </c>
      <c r="D12" s="21" t="s">
        <v>78</v>
      </c>
      <c r="E12" s="49">
        <v>0.22</v>
      </c>
      <c r="F12" s="49">
        <v>50.8</v>
      </c>
      <c r="G12" s="49">
        <v>0</v>
      </c>
      <c r="H12" s="49">
        <v>1.2450000000000001</v>
      </c>
      <c r="I12" s="49">
        <v>0.21299999999999999</v>
      </c>
      <c r="J12" s="49">
        <v>0.28799999999999998</v>
      </c>
      <c r="K12" s="49">
        <v>3.5261882675399998</v>
      </c>
      <c r="L12" s="10">
        <f t="shared" si="0"/>
        <v>4.299128735784767</v>
      </c>
      <c r="M12" s="10">
        <f t="shared" si="1"/>
        <v>14.6</v>
      </c>
      <c r="N12" s="10">
        <f t="shared" si="2"/>
        <v>3.3</v>
      </c>
    </row>
    <row r="13" spans="1:14" s="10" customFormat="1">
      <c r="A13" s="21" t="s">
        <v>74</v>
      </c>
      <c r="B13" s="21">
        <v>1320</v>
      </c>
      <c r="C13" s="21" t="s">
        <v>72</v>
      </c>
      <c r="D13" s="21" t="s">
        <v>73</v>
      </c>
      <c r="E13" s="49">
        <v>0.22</v>
      </c>
      <c r="F13" s="49">
        <v>50.8</v>
      </c>
      <c r="G13" s="49">
        <v>0</v>
      </c>
      <c r="H13" s="49">
        <v>1.395</v>
      </c>
      <c r="I13" s="49">
        <v>0.33900000000000002</v>
      </c>
      <c r="J13" s="49">
        <v>0.39300000000000002</v>
      </c>
      <c r="K13" s="49">
        <v>2.9274647443899999</v>
      </c>
      <c r="L13" s="10">
        <f t="shared" si="0"/>
        <v>4.8704230952416436</v>
      </c>
      <c r="M13" s="10">
        <f t="shared" si="1"/>
        <v>18.5</v>
      </c>
      <c r="N13" s="10">
        <f t="shared" si="2"/>
        <v>5.0999999999999996</v>
      </c>
    </row>
    <row r="14" spans="1:14" s="10" customFormat="1">
      <c r="A14" s="21" t="s">
        <v>74</v>
      </c>
      <c r="B14" s="21">
        <v>1330</v>
      </c>
      <c r="C14" s="21" t="s">
        <v>72</v>
      </c>
      <c r="D14" s="21" t="s">
        <v>75</v>
      </c>
      <c r="E14" s="49">
        <v>0.22</v>
      </c>
      <c r="F14" s="49">
        <v>50.8</v>
      </c>
      <c r="G14" s="49">
        <v>0</v>
      </c>
      <c r="H14" s="49">
        <v>1.395</v>
      </c>
      <c r="I14" s="49">
        <v>0.33900000000000002</v>
      </c>
      <c r="J14" s="49">
        <v>0.39300000000000002</v>
      </c>
      <c r="K14" s="49">
        <v>9.7700323238900003E-2</v>
      </c>
      <c r="L14" s="10">
        <f t="shared" si="0"/>
        <v>0.16254402777255794</v>
      </c>
      <c r="M14" s="10">
        <f t="shared" si="1"/>
        <v>0.6</v>
      </c>
      <c r="N14" s="10">
        <f t="shared" si="2"/>
        <v>0.2</v>
      </c>
    </row>
    <row r="15" spans="1:14" s="10" customFormat="1">
      <c r="A15" s="21" t="s">
        <v>74</v>
      </c>
      <c r="B15" s="21">
        <v>1330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1.395</v>
      </c>
      <c r="I15" s="49">
        <v>0.33900000000000002</v>
      </c>
      <c r="J15" s="49">
        <v>0.39300000000000002</v>
      </c>
      <c r="K15" s="49">
        <v>50.880434042300003</v>
      </c>
      <c r="L15" s="10">
        <f t="shared" si="0"/>
        <v>84.649778116174517</v>
      </c>
      <c r="M15" s="10">
        <f t="shared" si="1"/>
        <v>321.3</v>
      </c>
      <c r="N15" s="10">
        <f t="shared" si="2"/>
        <v>89.3</v>
      </c>
    </row>
    <row r="16" spans="1:14" s="10" customFormat="1">
      <c r="A16" s="21" t="s">
        <v>74</v>
      </c>
      <c r="B16" s="21">
        <v>1330</v>
      </c>
      <c r="C16" s="21" t="s">
        <v>72</v>
      </c>
      <c r="D16" s="21" t="s">
        <v>78</v>
      </c>
      <c r="E16" s="49">
        <v>0.22</v>
      </c>
      <c r="F16" s="49">
        <v>50.8</v>
      </c>
      <c r="G16" s="49">
        <v>0</v>
      </c>
      <c r="H16" s="49">
        <v>1.395</v>
      </c>
      <c r="I16" s="49">
        <v>0.33900000000000002</v>
      </c>
      <c r="J16" s="49">
        <v>0.39300000000000002</v>
      </c>
      <c r="K16" s="49">
        <v>1.41357845029</v>
      </c>
      <c r="L16" s="10">
        <f t="shared" si="0"/>
        <v>2.3517704677474733</v>
      </c>
      <c r="M16" s="10">
        <f t="shared" si="1"/>
        <v>8.9</v>
      </c>
      <c r="N16" s="10">
        <f t="shared" si="2"/>
        <v>2.5</v>
      </c>
    </row>
    <row r="17" spans="1:14" s="10" customFormat="1">
      <c r="A17" s="21" t="s">
        <v>74</v>
      </c>
      <c r="B17" s="21">
        <v>1400</v>
      </c>
      <c r="C17" s="21" t="s">
        <v>72</v>
      </c>
      <c r="D17" s="21"/>
      <c r="E17" s="49">
        <v>0.22</v>
      </c>
      <c r="F17" s="49">
        <v>50.8</v>
      </c>
      <c r="G17" s="49">
        <v>0</v>
      </c>
      <c r="H17" s="49">
        <v>0.70899999999999996</v>
      </c>
      <c r="I17" s="49">
        <v>0.11700000000000001</v>
      </c>
      <c r="J17" s="49">
        <v>0.43099999999999999</v>
      </c>
      <c r="K17" s="49">
        <v>5.8501420876700003E-2</v>
      </c>
      <c r="L17" s="10">
        <f t="shared" si="0"/>
        <v>0.10673974248426427</v>
      </c>
      <c r="M17" s="10">
        <f t="shared" si="1"/>
        <v>0.2</v>
      </c>
      <c r="N17" s="10">
        <f t="shared" si="2"/>
        <v>0</v>
      </c>
    </row>
    <row r="18" spans="1:14" s="10" customFormat="1">
      <c r="A18" s="21" t="s">
        <v>74</v>
      </c>
      <c r="B18" s="21">
        <v>1400</v>
      </c>
      <c r="C18" s="21" t="s">
        <v>72</v>
      </c>
      <c r="D18" s="21" t="s">
        <v>77</v>
      </c>
      <c r="E18" s="49">
        <v>0.22</v>
      </c>
      <c r="F18" s="49">
        <v>50.8</v>
      </c>
      <c r="G18" s="49">
        <v>0</v>
      </c>
      <c r="H18" s="49">
        <v>0.70899999999999996</v>
      </c>
      <c r="I18" s="49">
        <v>0.11700000000000001</v>
      </c>
      <c r="J18" s="49">
        <v>0.43099999999999999</v>
      </c>
      <c r="K18" s="49">
        <v>5.1731778114800004</v>
      </c>
      <c r="L18" s="10">
        <f t="shared" si="0"/>
        <v>9.4388077955660261</v>
      </c>
      <c r="M18" s="10">
        <f t="shared" si="1"/>
        <v>18.2</v>
      </c>
      <c r="N18" s="10">
        <f t="shared" si="2"/>
        <v>4.0999999999999996</v>
      </c>
    </row>
    <row r="19" spans="1:14" s="10" customFormat="1">
      <c r="A19" s="21" t="s">
        <v>74</v>
      </c>
      <c r="B19" s="21">
        <v>1400</v>
      </c>
      <c r="C19" s="21" t="s">
        <v>72</v>
      </c>
      <c r="D19" s="21" t="s">
        <v>76</v>
      </c>
      <c r="E19" s="49">
        <v>0.22</v>
      </c>
      <c r="F19" s="49">
        <v>50.8</v>
      </c>
      <c r="G19" s="49">
        <v>0</v>
      </c>
      <c r="H19" s="49">
        <v>0.70899999999999996</v>
      </c>
      <c r="I19" s="49">
        <v>0.11700000000000001</v>
      </c>
      <c r="J19" s="49">
        <v>0.43099999999999999</v>
      </c>
      <c r="K19" s="49">
        <v>34.901331517300001</v>
      </c>
      <c r="L19" s="10">
        <f t="shared" si="0"/>
        <v>63.679806108748345</v>
      </c>
      <c r="M19" s="10">
        <f t="shared" si="1"/>
        <v>122.9</v>
      </c>
      <c r="N19" s="10">
        <f t="shared" si="2"/>
        <v>28</v>
      </c>
    </row>
    <row r="20" spans="1:14" s="10" customFormat="1">
      <c r="A20" s="21" t="s">
        <v>74</v>
      </c>
      <c r="B20" s="21">
        <v>1400</v>
      </c>
      <c r="C20" s="21" t="s">
        <v>72</v>
      </c>
      <c r="D20" s="21" t="s">
        <v>75</v>
      </c>
      <c r="E20" s="49">
        <v>0.22</v>
      </c>
      <c r="F20" s="49">
        <v>50.8</v>
      </c>
      <c r="G20" s="49">
        <v>0</v>
      </c>
      <c r="H20" s="49">
        <v>0.70899999999999996</v>
      </c>
      <c r="I20" s="49">
        <v>0.11700000000000001</v>
      </c>
      <c r="J20" s="49">
        <v>0.43099999999999999</v>
      </c>
      <c r="K20" s="49">
        <v>3.9322691114800001</v>
      </c>
      <c r="L20" s="10">
        <f t="shared" si="0"/>
        <v>7.1746871451693588</v>
      </c>
      <c r="M20" s="10">
        <f t="shared" si="1"/>
        <v>13.8</v>
      </c>
      <c r="N20" s="10">
        <f t="shared" si="2"/>
        <v>3.1</v>
      </c>
    </row>
    <row r="21" spans="1:14" s="10" customFormat="1">
      <c r="A21" s="21" t="s">
        <v>74</v>
      </c>
      <c r="B21" s="21">
        <v>1400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0.70899999999999996</v>
      </c>
      <c r="I21" s="49">
        <v>0.11700000000000001</v>
      </c>
      <c r="J21" s="49">
        <v>0.43099999999999999</v>
      </c>
      <c r="K21" s="49">
        <v>137.00578352100001</v>
      </c>
      <c r="L21" s="10">
        <f t="shared" si="0"/>
        <v>249.9761857529659</v>
      </c>
      <c r="M21" s="10">
        <f t="shared" si="1"/>
        <v>482.3</v>
      </c>
      <c r="N21" s="10">
        <f t="shared" si="2"/>
        <v>109.7</v>
      </c>
    </row>
    <row r="22" spans="1:14" s="10" customFormat="1">
      <c r="A22" s="21" t="s">
        <v>74</v>
      </c>
      <c r="B22" s="21">
        <v>1400</v>
      </c>
      <c r="C22" s="21" t="s">
        <v>72</v>
      </c>
      <c r="D22" s="21" t="s">
        <v>78</v>
      </c>
      <c r="E22" s="49">
        <v>0.22</v>
      </c>
      <c r="F22" s="49">
        <v>50.8</v>
      </c>
      <c r="G22" s="49">
        <v>0</v>
      </c>
      <c r="H22" s="49">
        <v>0.70899999999999996</v>
      </c>
      <c r="I22" s="49">
        <v>0.11700000000000001</v>
      </c>
      <c r="J22" s="49">
        <v>0.43099999999999999</v>
      </c>
      <c r="K22" s="49">
        <v>1.85617901615</v>
      </c>
      <c r="L22" s="10">
        <f t="shared" si="0"/>
        <v>3.3867223602334184</v>
      </c>
      <c r="M22" s="10">
        <f t="shared" si="1"/>
        <v>6.5</v>
      </c>
      <c r="N22" s="10">
        <f t="shared" si="2"/>
        <v>1.5</v>
      </c>
    </row>
    <row r="23" spans="1:14" s="10" customFormat="1">
      <c r="A23" s="21" t="s">
        <v>74</v>
      </c>
      <c r="B23" s="21">
        <v>1411</v>
      </c>
      <c r="C23" s="21" t="s">
        <v>72</v>
      </c>
      <c r="D23" s="21"/>
      <c r="E23" s="49">
        <v>0.22</v>
      </c>
      <c r="F23" s="49">
        <v>50.8</v>
      </c>
      <c r="G23" s="49">
        <v>0</v>
      </c>
      <c r="H23" s="49">
        <v>1.4430000000000001</v>
      </c>
      <c r="I23" s="49">
        <v>0.22500000000000001</v>
      </c>
      <c r="J23" s="49">
        <v>0.43099999999999999</v>
      </c>
      <c r="K23" s="49">
        <v>7.9724607089800004E-2</v>
      </c>
      <c r="L23" s="10">
        <f t="shared" si="0"/>
        <v>0.14546286060914609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74</v>
      </c>
      <c r="B24" s="21">
        <v>1411</v>
      </c>
      <c r="C24" s="21" t="s">
        <v>72</v>
      </c>
      <c r="D24" s="21" t="s">
        <v>77</v>
      </c>
      <c r="E24" s="49">
        <v>0.22</v>
      </c>
      <c r="F24" s="49">
        <v>50.8</v>
      </c>
      <c r="G24" s="49">
        <v>0</v>
      </c>
      <c r="H24" s="49">
        <v>1.4430000000000001</v>
      </c>
      <c r="I24" s="49">
        <v>0.22500000000000001</v>
      </c>
      <c r="J24" s="49">
        <v>0.43099999999999999</v>
      </c>
      <c r="K24" s="49">
        <v>6.6532616017199994E-2</v>
      </c>
      <c r="L24" s="10">
        <f t="shared" si="0"/>
        <v>0.12139319343111588</v>
      </c>
      <c r="M24" s="10">
        <f t="shared" si="1"/>
        <v>0.5</v>
      </c>
      <c r="N24" s="10">
        <f t="shared" si="2"/>
        <v>0.1</v>
      </c>
    </row>
    <row r="25" spans="1:14" s="10" customFormat="1">
      <c r="A25" s="21" t="s">
        <v>74</v>
      </c>
      <c r="B25" s="21">
        <v>1411</v>
      </c>
      <c r="C25" s="21" t="s">
        <v>72</v>
      </c>
      <c r="D25" s="21" t="s">
        <v>76</v>
      </c>
      <c r="E25" s="49">
        <v>0.22</v>
      </c>
      <c r="F25" s="49">
        <v>50.8</v>
      </c>
      <c r="G25" s="49">
        <v>0</v>
      </c>
      <c r="H25" s="49">
        <v>1.4430000000000001</v>
      </c>
      <c r="I25" s="49">
        <v>0.22500000000000001</v>
      </c>
      <c r="J25" s="49">
        <v>0.43099999999999999</v>
      </c>
      <c r="K25" s="49">
        <v>4.4081080024899997</v>
      </c>
      <c r="L25" s="10">
        <f t="shared" si="0"/>
        <v>8.0428869244098369</v>
      </c>
      <c r="M25" s="10">
        <f t="shared" si="1"/>
        <v>31.6</v>
      </c>
      <c r="N25" s="10">
        <f t="shared" si="2"/>
        <v>5.9</v>
      </c>
    </row>
    <row r="26" spans="1:14" s="10" customFormat="1">
      <c r="A26" s="21" t="s">
        <v>74</v>
      </c>
      <c r="B26" s="21">
        <v>1411</v>
      </c>
      <c r="C26" s="21" t="s">
        <v>72</v>
      </c>
      <c r="D26" s="21" t="s">
        <v>73</v>
      </c>
      <c r="E26" s="49">
        <v>0.22</v>
      </c>
      <c r="F26" s="49">
        <v>50.8</v>
      </c>
      <c r="G26" s="49">
        <v>0</v>
      </c>
      <c r="H26" s="49">
        <v>1.4430000000000001</v>
      </c>
      <c r="I26" s="49">
        <v>0.22500000000000001</v>
      </c>
      <c r="J26" s="49">
        <v>0.43099999999999999</v>
      </c>
      <c r="K26" s="49">
        <v>61.416809393000001</v>
      </c>
      <c r="L26" s="10">
        <f t="shared" si="0"/>
        <v>112.05906319148802</v>
      </c>
      <c r="M26" s="10">
        <f t="shared" si="1"/>
        <v>440</v>
      </c>
      <c r="N26" s="10">
        <f t="shared" si="2"/>
        <v>82.1</v>
      </c>
    </row>
    <row r="27" spans="1:14" s="10" customFormat="1">
      <c r="A27" s="21" t="s">
        <v>74</v>
      </c>
      <c r="B27" s="21">
        <v>1700</v>
      </c>
      <c r="C27" s="21" t="s">
        <v>72</v>
      </c>
      <c r="D27" s="21" t="s">
        <v>76</v>
      </c>
      <c r="E27" s="49">
        <v>0.22</v>
      </c>
      <c r="F27" s="49">
        <v>50.8</v>
      </c>
      <c r="G27" s="49">
        <v>0</v>
      </c>
      <c r="H27" s="49">
        <v>0.96799999999999997</v>
      </c>
      <c r="I27" s="49">
        <v>0.125</v>
      </c>
      <c r="J27" s="49">
        <v>0.34100000000000003</v>
      </c>
      <c r="K27" s="49">
        <v>3.09164538369E-4</v>
      </c>
      <c r="L27" s="10">
        <f t="shared" si="0"/>
        <v>4.4629962210487612E-4</v>
      </c>
      <c r="M27" s="10">
        <f t="shared" si="1"/>
        <v>0</v>
      </c>
      <c r="N27" s="10">
        <f t="shared" si="2"/>
        <v>0</v>
      </c>
    </row>
    <row r="28" spans="1:14" s="10" customFormat="1">
      <c r="A28" s="21" t="s">
        <v>74</v>
      </c>
      <c r="B28" s="21">
        <v>1700</v>
      </c>
      <c r="C28" s="21" t="s">
        <v>72</v>
      </c>
      <c r="D28" s="21" t="s">
        <v>73</v>
      </c>
      <c r="E28" s="49">
        <v>0.22</v>
      </c>
      <c r="F28" s="49">
        <v>50.8</v>
      </c>
      <c r="G28" s="49">
        <v>0</v>
      </c>
      <c r="H28" s="49">
        <v>0.96799999999999997</v>
      </c>
      <c r="I28" s="49">
        <v>0.125</v>
      </c>
      <c r="J28" s="49">
        <v>0.34100000000000003</v>
      </c>
      <c r="K28" s="49">
        <v>10.5931622028</v>
      </c>
      <c r="L28" s="10">
        <f t="shared" si="0"/>
        <v>15.291935850555321</v>
      </c>
      <c r="M28" s="10">
        <f t="shared" si="1"/>
        <v>40.299999999999997</v>
      </c>
      <c r="N28" s="10">
        <f t="shared" si="2"/>
        <v>7.5</v>
      </c>
    </row>
    <row r="29" spans="1:14" s="10" customFormat="1">
      <c r="A29" s="21" t="s">
        <v>74</v>
      </c>
      <c r="B29" s="21">
        <v>1700</v>
      </c>
      <c r="C29" s="21" t="s">
        <v>72</v>
      </c>
      <c r="D29" s="21" t="s">
        <v>78</v>
      </c>
      <c r="E29" s="49">
        <v>0.22</v>
      </c>
      <c r="F29" s="49">
        <v>50.8</v>
      </c>
      <c r="G29" s="49">
        <v>0</v>
      </c>
      <c r="H29" s="49">
        <v>0.96799999999999997</v>
      </c>
      <c r="I29" s="49">
        <v>0.125</v>
      </c>
      <c r="J29" s="49">
        <v>0.34100000000000003</v>
      </c>
      <c r="K29" s="49">
        <v>11.2830383724</v>
      </c>
      <c r="L29" s="10">
        <f t="shared" si="0"/>
        <v>16.287818093117561</v>
      </c>
      <c r="M29" s="10">
        <f t="shared" si="1"/>
        <v>42.9</v>
      </c>
      <c r="N29" s="10">
        <f t="shared" si="2"/>
        <v>8</v>
      </c>
    </row>
    <row r="30" spans="1:14" s="10" customFormat="1">
      <c r="A30" s="21" t="s">
        <v>74</v>
      </c>
      <c r="B30" s="21">
        <v>1710</v>
      </c>
      <c r="C30" s="21" t="s">
        <v>72</v>
      </c>
      <c r="D30" s="21" t="s">
        <v>77</v>
      </c>
      <c r="E30" s="49">
        <v>0.22</v>
      </c>
      <c r="F30" s="49">
        <v>50.8</v>
      </c>
      <c r="G30" s="49">
        <v>0</v>
      </c>
      <c r="H30" s="49">
        <v>0.96799999999999997</v>
      </c>
      <c r="I30" s="49">
        <v>0.125</v>
      </c>
      <c r="J30" s="49">
        <v>0.34100000000000003</v>
      </c>
      <c r="K30" s="49">
        <v>4.9136579043199999</v>
      </c>
      <c r="L30" s="10">
        <f t="shared" si="0"/>
        <v>7.0931927620795419</v>
      </c>
      <c r="M30" s="10">
        <f t="shared" si="1"/>
        <v>18.7</v>
      </c>
      <c r="N30" s="10">
        <f t="shared" si="2"/>
        <v>3.5</v>
      </c>
    </row>
    <row r="31" spans="1:14" s="10" customFormat="1">
      <c r="A31" s="21" t="s">
        <v>74</v>
      </c>
      <c r="B31" s="21">
        <v>1710</v>
      </c>
      <c r="C31" s="21" t="s">
        <v>72</v>
      </c>
      <c r="D31" s="21" t="s">
        <v>75</v>
      </c>
      <c r="E31" s="49">
        <v>0.22</v>
      </c>
      <c r="F31" s="49">
        <v>50.8</v>
      </c>
      <c r="G31" s="49">
        <v>0</v>
      </c>
      <c r="H31" s="49">
        <v>0.96799999999999997</v>
      </c>
      <c r="I31" s="49">
        <v>0.125</v>
      </c>
      <c r="J31" s="49">
        <v>0.34100000000000003</v>
      </c>
      <c r="K31" s="49">
        <v>3.4548754798400001</v>
      </c>
      <c r="L31" s="10">
        <f t="shared" si="0"/>
        <v>4.9873430801810299</v>
      </c>
      <c r="M31" s="10">
        <f t="shared" si="1"/>
        <v>13.1</v>
      </c>
      <c r="N31" s="10">
        <f t="shared" si="2"/>
        <v>2.5</v>
      </c>
    </row>
    <row r="32" spans="1:14" s="10" customFormat="1">
      <c r="A32" s="21" t="s">
        <v>74</v>
      </c>
      <c r="B32" s="21">
        <v>1710</v>
      </c>
      <c r="C32" s="21" t="s">
        <v>72</v>
      </c>
      <c r="D32" s="21" t="s">
        <v>73</v>
      </c>
      <c r="E32" s="49">
        <v>0.22</v>
      </c>
      <c r="F32" s="49">
        <v>50.8</v>
      </c>
      <c r="G32" s="49">
        <v>0</v>
      </c>
      <c r="H32" s="49">
        <v>0.96799999999999997</v>
      </c>
      <c r="I32" s="49">
        <v>0.125</v>
      </c>
      <c r="J32" s="49">
        <v>0.34100000000000003</v>
      </c>
      <c r="K32" s="49">
        <v>22.2197043693</v>
      </c>
      <c r="L32" s="10">
        <f t="shared" si="0"/>
        <v>32.075624570709174</v>
      </c>
      <c r="M32" s="10">
        <f t="shared" si="1"/>
        <v>84.5</v>
      </c>
      <c r="N32" s="10">
        <f t="shared" si="2"/>
        <v>15.8</v>
      </c>
    </row>
    <row r="33" spans="1:14" s="10" customFormat="1">
      <c r="A33" s="21" t="s">
        <v>74</v>
      </c>
      <c r="B33" s="21">
        <v>2110</v>
      </c>
      <c r="C33" s="21" t="s">
        <v>72</v>
      </c>
      <c r="D33" s="21" t="s">
        <v>77</v>
      </c>
      <c r="E33" s="49">
        <v>0.22</v>
      </c>
      <c r="F33" s="49">
        <v>50.8</v>
      </c>
      <c r="G33" s="49">
        <v>0</v>
      </c>
      <c r="H33" s="49">
        <v>2.0139999999999998</v>
      </c>
      <c r="I33" s="49">
        <v>0.28699999999999998</v>
      </c>
      <c r="J33" s="49">
        <v>0.315</v>
      </c>
      <c r="K33" s="49">
        <v>7.2319301172699996E-2</v>
      </c>
      <c r="L33" s="10">
        <f t="shared" si="0"/>
        <v>9.6437788113795442E-2</v>
      </c>
      <c r="M33" s="10">
        <f t="shared" si="1"/>
        <v>0.5</v>
      </c>
      <c r="N33" s="10">
        <f t="shared" si="2"/>
        <v>0.1</v>
      </c>
    </row>
    <row r="34" spans="1:14" s="10" customFormat="1">
      <c r="A34" s="21" t="s">
        <v>74</v>
      </c>
      <c r="B34" s="21">
        <v>2110</v>
      </c>
      <c r="C34" s="21" t="s">
        <v>72</v>
      </c>
      <c r="D34" s="21" t="s">
        <v>76</v>
      </c>
      <c r="E34" s="49">
        <v>0.22</v>
      </c>
      <c r="F34" s="49">
        <v>50.8</v>
      </c>
      <c r="G34" s="49">
        <v>0</v>
      </c>
      <c r="H34" s="49">
        <v>2.0139999999999998</v>
      </c>
      <c r="I34" s="49">
        <v>0.28699999999999998</v>
      </c>
      <c r="J34" s="49">
        <v>0.315</v>
      </c>
      <c r="K34" s="49">
        <v>39.520811550099999</v>
      </c>
      <c r="L34" s="10">
        <f t="shared" si="0"/>
        <v>52.701002202058341</v>
      </c>
      <c r="M34" s="10">
        <f t="shared" si="1"/>
        <v>288.8</v>
      </c>
      <c r="N34" s="10">
        <f t="shared" si="2"/>
        <v>49.9</v>
      </c>
    </row>
    <row r="35" spans="1:14" s="10" customFormat="1">
      <c r="A35" s="21" t="s">
        <v>74</v>
      </c>
      <c r="B35" s="21">
        <v>2110</v>
      </c>
      <c r="C35" s="21" t="s">
        <v>72</v>
      </c>
      <c r="D35" s="21" t="s">
        <v>75</v>
      </c>
      <c r="E35" s="49">
        <v>0.22</v>
      </c>
      <c r="F35" s="49">
        <v>50.8</v>
      </c>
      <c r="G35" s="49">
        <v>0</v>
      </c>
      <c r="H35" s="49">
        <v>2.0139999999999998</v>
      </c>
      <c r="I35" s="49">
        <v>0.28699999999999998</v>
      </c>
      <c r="J35" s="49">
        <v>0.315</v>
      </c>
      <c r="K35" s="49">
        <v>73.148789943699995</v>
      </c>
      <c r="L35" s="10">
        <f t="shared" si="0"/>
        <v>97.543911389923935</v>
      </c>
      <c r="M35" s="10">
        <f t="shared" si="1"/>
        <v>534.5</v>
      </c>
      <c r="N35" s="10">
        <f t="shared" si="2"/>
        <v>92.3</v>
      </c>
    </row>
    <row r="36" spans="1:14" s="10" customFormat="1">
      <c r="A36" s="21" t="s">
        <v>74</v>
      </c>
      <c r="B36" s="21">
        <v>2110</v>
      </c>
      <c r="C36" s="21" t="s">
        <v>72</v>
      </c>
      <c r="D36" s="21" t="s">
        <v>73</v>
      </c>
      <c r="E36" s="49">
        <v>0.22</v>
      </c>
      <c r="F36" s="49">
        <v>50.8</v>
      </c>
      <c r="G36" s="49">
        <v>0</v>
      </c>
      <c r="H36" s="49">
        <v>2.0139999999999998</v>
      </c>
      <c r="I36" s="49">
        <v>0.28699999999999998</v>
      </c>
      <c r="J36" s="49">
        <v>0.315</v>
      </c>
      <c r="K36" s="49">
        <v>564.89077561299996</v>
      </c>
      <c r="L36" s="10">
        <f t="shared" si="0"/>
        <v>753.2818492799355</v>
      </c>
      <c r="M36" s="10">
        <f t="shared" si="1"/>
        <v>4128.1000000000004</v>
      </c>
      <c r="N36" s="10">
        <f t="shared" si="2"/>
        <v>712.5</v>
      </c>
    </row>
    <row r="37" spans="1:14" s="10" customFormat="1">
      <c r="A37" s="21" t="s">
        <v>74</v>
      </c>
      <c r="B37" s="21">
        <v>2120</v>
      </c>
      <c r="C37" s="21" t="s">
        <v>72</v>
      </c>
      <c r="D37" s="21" t="s">
        <v>73</v>
      </c>
      <c r="E37" s="49">
        <v>0.22</v>
      </c>
      <c r="F37" s="49">
        <v>50.8</v>
      </c>
      <c r="G37" s="49">
        <v>0</v>
      </c>
      <c r="H37" s="49">
        <v>1.022</v>
      </c>
      <c r="I37" s="49">
        <v>0.19600000000000001</v>
      </c>
      <c r="J37" s="49">
        <v>0.26200000000000001</v>
      </c>
      <c r="K37" s="49">
        <v>48.781063882600002</v>
      </c>
      <c r="L37" s="10">
        <f t="shared" si="0"/>
        <v>54.10470398765441</v>
      </c>
      <c r="M37" s="10">
        <f t="shared" si="1"/>
        <v>150.5</v>
      </c>
      <c r="N37" s="10">
        <f t="shared" si="2"/>
        <v>39.6</v>
      </c>
    </row>
    <row r="38" spans="1:14" s="10" customFormat="1">
      <c r="A38" s="21" t="s">
        <v>74</v>
      </c>
      <c r="B38" s="21">
        <v>2130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1.022</v>
      </c>
      <c r="I38" s="49">
        <v>0.19600000000000001</v>
      </c>
      <c r="J38" s="49">
        <v>0.26200000000000001</v>
      </c>
      <c r="K38" s="49">
        <v>2.9312494674099999E-2</v>
      </c>
      <c r="L38" s="10">
        <f t="shared" si="0"/>
        <v>3.2511464926200113E-2</v>
      </c>
      <c r="M38" s="10">
        <f t="shared" si="1"/>
        <v>0.1</v>
      </c>
      <c r="N38" s="10">
        <f t="shared" si="2"/>
        <v>0</v>
      </c>
    </row>
    <row r="39" spans="1:14" s="10" customFormat="1">
      <c r="A39" s="21" t="s">
        <v>74</v>
      </c>
      <c r="B39" s="21">
        <v>2210</v>
      </c>
      <c r="C39" s="21" t="s">
        <v>72</v>
      </c>
      <c r="D39" s="21" t="s">
        <v>77</v>
      </c>
      <c r="E39" s="49">
        <v>0.22</v>
      </c>
      <c r="F39" s="49">
        <v>50.8</v>
      </c>
      <c r="G39" s="49">
        <v>0</v>
      </c>
      <c r="H39" s="49">
        <v>1.347</v>
      </c>
      <c r="I39" s="49">
        <v>0.27400000000000002</v>
      </c>
      <c r="J39" s="49">
        <v>0.315</v>
      </c>
      <c r="K39" s="49">
        <v>3.9430912256199999</v>
      </c>
      <c r="L39" s="10">
        <f t="shared" si="0"/>
        <v>5.25811214936427</v>
      </c>
      <c r="M39" s="10">
        <f t="shared" si="1"/>
        <v>19.3</v>
      </c>
      <c r="N39" s="10">
        <f t="shared" si="2"/>
        <v>4.8</v>
      </c>
    </row>
    <row r="40" spans="1:14" s="10" customFormat="1">
      <c r="A40" s="21" t="s">
        <v>74</v>
      </c>
      <c r="B40" s="21">
        <v>2210</v>
      </c>
      <c r="C40" s="21" t="s">
        <v>72</v>
      </c>
      <c r="D40" s="21" t="s">
        <v>75</v>
      </c>
      <c r="E40" s="49">
        <v>0.22</v>
      </c>
      <c r="F40" s="49">
        <v>50.8</v>
      </c>
      <c r="G40" s="49">
        <v>0</v>
      </c>
      <c r="H40" s="49">
        <v>1.347</v>
      </c>
      <c r="I40" s="49">
        <v>0.27400000000000002</v>
      </c>
      <c r="J40" s="49">
        <v>0.315</v>
      </c>
      <c r="K40" s="49">
        <v>3.7776071236100002</v>
      </c>
      <c r="L40" s="10">
        <f t="shared" si="0"/>
        <v>5.0374390993339349</v>
      </c>
      <c r="M40" s="10">
        <f t="shared" si="1"/>
        <v>18.5</v>
      </c>
      <c r="N40" s="10">
        <f t="shared" si="2"/>
        <v>4.5999999999999996</v>
      </c>
    </row>
    <row r="41" spans="1:14" s="10" customFormat="1">
      <c r="A41" s="21" t="s">
        <v>74</v>
      </c>
      <c r="B41" s="21">
        <v>2210</v>
      </c>
      <c r="C41" s="21" t="s">
        <v>72</v>
      </c>
      <c r="D41" s="21" t="s">
        <v>73</v>
      </c>
      <c r="E41" s="49">
        <v>0.22</v>
      </c>
      <c r="F41" s="49">
        <v>50.8</v>
      </c>
      <c r="G41" s="49">
        <v>0</v>
      </c>
      <c r="H41" s="49">
        <v>1.347</v>
      </c>
      <c r="I41" s="49">
        <v>0.27400000000000002</v>
      </c>
      <c r="J41" s="49">
        <v>0.315</v>
      </c>
      <c r="K41" s="49">
        <v>129.99917964700001</v>
      </c>
      <c r="L41" s="10">
        <f t="shared" si="0"/>
        <v>173.35390605927452</v>
      </c>
      <c r="M41" s="10">
        <f t="shared" si="1"/>
        <v>635.4</v>
      </c>
      <c r="N41" s="10">
        <f t="shared" si="2"/>
        <v>157.80000000000001</v>
      </c>
    </row>
    <row r="42" spans="1:14" s="10" customFormat="1">
      <c r="A42" s="21" t="s">
        <v>74</v>
      </c>
      <c r="B42" s="21">
        <v>2430</v>
      </c>
      <c r="C42" s="21" t="s">
        <v>72</v>
      </c>
      <c r="D42" s="21" t="s">
        <v>75</v>
      </c>
      <c r="E42" s="49">
        <v>0.22</v>
      </c>
      <c r="F42" s="49">
        <v>50.8</v>
      </c>
      <c r="G42" s="49">
        <v>0</v>
      </c>
      <c r="H42" s="49">
        <v>1.677</v>
      </c>
      <c r="I42" s="49">
        <v>0.48899999999999999</v>
      </c>
      <c r="J42" s="49">
        <v>0.28899999999999998</v>
      </c>
      <c r="K42" s="49">
        <v>0.429367988905</v>
      </c>
      <c r="L42" s="10">
        <f t="shared" si="0"/>
        <v>0.52530310989267381</v>
      </c>
      <c r="M42" s="10">
        <f t="shared" si="1"/>
        <v>2.4</v>
      </c>
      <c r="N42" s="10">
        <f t="shared" si="2"/>
        <v>0.8</v>
      </c>
    </row>
    <row r="43" spans="1:14" s="10" customFormat="1">
      <c r="A43" s="21" t="s">
        <v>74</v>
      </c>
      <c r="B43" s="21">
        <v>2430</v>
      </c>
      <c r="C43" s="21" t="s">
        <v>72</v>
      </c>
      <c r="D43" s="21" t="s">
        <v>73</v>
      </c>
      <c r="E43" s="49">
        <v>0.22</v>
      </c>
      <c r="F43" s="49">
        <v>50.8</v>
      </c>
      <c r="G43" s="49">
        <v>0</v>
      </c>
      <c r="H43" s="49">
        <v>1.677</v>
      </c>
      <c r="I43" s="49">
        <v>0.48899999999999999</v>
      </c>
      <c r="J43" s="49">
        <v>0.28899999999999998</v>
      </c>
      <c r="K43" s="49">
        <v>19.3259478626</v>
      </c>
      <c r="L43" s="10">
        <f t="shared" si="0"/>
        <v>23.644008813366924</v>
      </c>
      <c r="M43" s="10">
        <f t="shared" si="1"/>
        <v>107.9</v>
      </c>
      <c r="N43" s="10">
        <f t="shared" si="2"/>
        <v>35.700000000000003</v>
      </c>
    </row>
    <row r="44" spans="1:14" s="10" customFormat="1">
      <c r="A44" s="21" t="s">
        <v>74</v>
      </c>
      <c r="B44" s="21">
        <v>3100</v>
      </c>
      <c r="C44" s="21" t="s">
        <v>72</v>
      </c>
      <c r="D44" s="21" t="s">
        <v>75</v>
      </c>
      <c r="E44" s="49">
        <v>0.22</v>
      </c>
      <c r="F44" s="49">
        <v>50.8</v>
      </c>
      <c r="G44" s="49">
        <v>0</v>
      </c>
      <c r="H44" s="49">
        <v>0.69099999999999995</v>
      </c>
      <c r="I44" s="49">
        <v>3.5999999999999997E-2</v>
      </c>
      <c r="J44" s="49">
        <v>0.26200000000000001</v>
      </c>
      <c r="K44" s="49">
        <v>15.867823743400001</v>
      </c>
      <c r="L44" s="10">
        <f t="shared" si="0"/>
        <v>17.599532241263052</v>
      </c>
      <c r="M44" s="10">
        <f t="shared" si="1"/>
        <v>33.1</v>
      </c>
      <c r="N44" s="10">
        <f t="shared" si="2"/>
        <v>5.2</v>
      </c>
    </row>
    <row r="45" spans="1:14" s="10" customFormat="1">
      <c r="A45" s="21" t="s">
        <v>74</v>
      </c>
      <c r="B45" s="21">
        <v>3100</v>
      </c>
      <c r="C45" s="21" t="s">
        <v>72</v>
      </c>
      <c r="D45" s="21" t="s">
        <v>73</v>
      </c>
      <c r="E45" s="49">
        <v>0.22</v>
      </c>
      <c r="F45" s="49">
        <v>50.8</v>
      </c>
      <c r="G45" s="49">
        <v>0</v>
      </c>
      <c r="H45" s="49">
        <v>0.69099999999999995</v>
      </c>
      <c r="I45" s="49">
        <v>3.5999999999999997E-2</v>
      </c>
      <c r="J45" s="49">
        <v>0.26200000000000001</v>
      </c>
      <c r="K45" s="49">
        <v>123.774832093</v>
      </c>
      <c r="L45" s="10">
        <f t="shared" si="0"/>
        <v>137.28279210208274</v>
      </c>
      <c r="M45" s="10">
        <f t="shared" si="1"/>
        <v>258.10000000000002</v>
      </c>
      <c r="N45" s="10">
        <f t="shared" si="2"/>
        <v>40.700000000000003</v>
      </c>
    </row>
    <row r="46" spans="1:14" s="10" customFormat="1">
      <c r="A46" s="21" t="s">
        <v>74</v>
      </c>
      <c r="B46" s="21">
        <v>3100</v>
      </c>
      <c r="C46" s="21" t="s">
        <v>72</v>
      </c>
      <c r="D46" s="21" t="s">
        <v>78</v>
      </c>
      <c r="E46" s="49">
        <v>0.22</v>
      </c>
      <c r="F46" s="49">
        <v>50.8</v>
      </c>
      <c r="G46" s="49">
        <v>0</v>
      </c>
      <c r="H46" s="49">
        <v>0.69099999999999995</v>
      </c>
      <c r="I46" s="49">
        <v>3.5999999999999997E-2</v>
      </c>
      <c r="J46" s="49">
        <v>0.26200000000000001</v>
      </c>
      <c r="K46" s="49">
        <v>5.0609298016800004</v>
      </c>
      <c r="L46" s="10">
        <f t="shared" si="0"/>
        <v>5.6132459407033437</v>
      </c>
      <c r="M46" s="10">
        <f t="shared" si="1"/>
        <v>10.6</v>
      </c>
      <c r="N46" s="10">
        <f t="shared" si="2"/>
        <v>1.7</v>
      </c>
    </row>
    <row r="47" spans="1:14" s="10" customFormat="1">
      <c r="A47" s="21" t="s">
        <v>74</v>
      </c>
      <c r="B47" s="21">
        <v>3200</v>
      </c>
      <c r="C47" s="21" t="s">
        <v>72</v>
      </c>
      <c r="D47" s="21"/>
      <c r="E47" s="49">
        <v>0.22</v>
      </c>
      <c r="F47" s="49">
        <v>50.8</v>
      </c>
      <c r="G47" s="49">
        <v>0</v>
      </c>
      <c r="H47" s="49">
        <v>0.69099999999999995</v>
      </c>
      <c r="I47" s="49">
        <v>3.5999999999999997E-2</v>
      </c>
      <c r="J47" s="49">
        <v>0.26200000000000001</v>
      </c>
      <c r="K47" s="49">
        <v>2.5649834611000002</v>
      </c>
      <c r="L47" s="10">
        <f t="shared" si="0"/>
        <v>2.8449086561547134</v>
      </c>
      <c r="M47" s="10">
        <f t="shared" si="1"/>
        <v>5.3</v>
      </c>
      <c r="N47" s="10">
        <f t="shared" si="2"/>
        <v>0.8</v>
      </c>
    </row>
    <row r="48" spans="1:14" s="10" customFormat="1">
      <c r="A48" s="21" t="s">
        <v>74</v>
      </c>
      <c r="B48" s="21">
        <v>3200</v>
      </c>
      <c r="C48" s="21" t="s">
        <v>72</v>
      </c>
      <c r="D48" s="21" t="s">
        <v>77</v>
      </c>
      <c r="E48" s="49">
        <v>0.22</v>
      </c>
      <c r="F48" s="49">
        <v>50.8</v>
      </c>
      <c r="G48" s="49">
        <v>0</v>
      </c>
      <c r="H48" s="49">
        <v>0.69099999999999995</v>
      </c>
      <c r="I48" s="49">
        <v>3.5999999999999997E-2</v>
      </c>
      <c r="J48" s="49">
        <v>0.26200000000000001</v>
      </c>
      <c r="K48" s="49">
        <v>6.8005550197299994E-2</v>
      </c>
      <c r="L48" s="10">
        <f t="shared" si="0"/>
        <v>7.5427222575498665E-2</v>
      </c>
      <c r="M48" s="10">
        <f t="shared" si="1"/>
        <v>0.1</v>
      </c>
      <c r="N48" s="10">
        <f t="shared" si="2"/>
        <v>0</v>
      </c>
    </row>
    <row r="49" spans="1:14" s="10" customFormat="1">
      <c r="A49" s="21" t="s">
        <v>74</v>
      </c>
      <c r="B49" s="21">
        <v>3200</v>
      </c>
      <c r="C49" s="21" t="s">
        <v>72</v>
      </c>
      <c r="D49" s="21" t="s">
        <v>76</v>
      </c>
      <c r="E49" s="49">
        <v>0.22</v>
      </c>
      <c r="F49" s="49">
        <v>50.8</v>
      </c>
      <c r="G49" s="49">
        <v>0</v>
      </c>
      <c r="H49" s="49">
        <v>0.69099999999999995</v>
      </c>
      <c r="I49" s="49">
        <v>3.5999999999999997E-2</v>
      </c>
      <c r="J49" s="49">
        <v>0.26200000000000001</v>
      </c>
      <c r="K49" s="49">
        <v>13.6702024281</v>
      </c>
      <c r="L49" s="10">
        <f t="shared" si="0"/>
        <v>15.162077186419978</v>
      </c>
      <c r="M49" s="10">
        <f t="shared" si="1"/>
        <v>28.5</v>
      </c>
      <c r="N49" s="10">
        <f t="shared" si="2"/>
        <v>4.5</v>
      </c>
    </row>
    <row r="50" spans="1:14" s="10" customFormat="1">
      <c r="A50" s="21" t="s">
        <v>74</v>
      </c>
      <c r="B50" s="21">
        <v>3200</v>
      </c>
      <c r="C50" s="21" t="s">
        <v>72</v>
      </c>
      <c r="D50" s="21" t="s">
        <v>75</v>
      </c>
      <c r="E50" s="49">
        <v>0.22</v>
      </c>
      <c r="F50" s="49">
        <v>50.8</v>
      </c>
      <c r="G50" s="49">
        <v>0</v>
      </c>
      <c r="H50" s="49">
        <v>0.69099999999999995</v>
      </c>
      <c r="I50" s="49">
        <v>3.5999999999999997E-2</v>
      </c>
      <c r="J50" s="49">
        <v>0.26200000000000001</v>
      </c>
      <c r="K50" s="49">
        <v>0.14904684680899999</v>
      </c>
      <c r="L50" s="10">
        <f t="shared" si="0"/>
        <v>0.16531282602408884</v>
      </c>
      <c r="M50" s="10">
        <f t="shared" si="1"/>
        <v>0.3</v>
      </c>
      <c r="N50" s="10">
        <f t="shared" si="2"/>
        <v>0</v>
      </c>
    </row>
    <row r="51" spans="1:14" s="10" customFormat="1">
      <c r="A51" s="21" t="s">
        <v>74</v>
      </c>
      <c r="B51" s="21">
        <v>3200</v>
      </c>
      <c r="C51" s="21" t="s">
        <v>72</v>
      </c>
      <c r="D51" s="21" t="s">
        <v>73</v>
      </c>
      <c r="E51" s="49">
        <v>0.22</v>
      </c>
      <c r="F51" s="49">
        <v>50.8</v>
      </c>
      <c r="G51" s="49">
        <v>0</v>
      </c>
      <c r="H51" s="49">
        <v>0.69099999999999995</v>
      </c>
      <c r="I51" s="49">
        <v>3.5999999999999997E-2</v>
      </c>
      <c r="J51" s="49">
        <v>0.26200000000000001</v>
      </c>
      <c r="K51" s="49">
        <v>9.8723661660099999</v>
      </c>
      <c r="L51" s="10">
        <f t="shared" si="0"/>
        <v>10.949770393593893</v>
      </c>
      <c r="M51" s="10">
        <f t="shared" si="1"/>
        <v>20.6</v>
      </c>
      <c r="N51" s="10">
        <f t="shared" si="2"/>
        <v>3.2</v>
      </c>
    </row>
    <row r="52" spans="1:14" s="10" customFormat="1">
      <c r="A52" s="21" t="s">
        <v>74</v>
      </c>
      <c r="B52" s="21">
        <v>3230</v>
      </c>
      <c r="C52" s="21" t="s">
        <v>72</v>
      </c>
      <c r="D52" s="21" t="s">
        <v>73</v>
      </c>
      <c r="E52" s="49">
        <v>0.22</v>
      </c>
      <c r="F52" s="49">
        <v>50.8</v>
      </c>
      <c r="G52" s="49">
        <v>0</v>
      </c>
      <c r="H52" s="49">
        <v>0.69099999999999995</v>
      </c>
      <c r="I52" s="49">
        <v>3.5999999999999997E-2</v>
      </c>
      <c r="J52" s="49">
        <v>0.26200000000000001</v>
      </c>
      <c r="K52" s="49">
        <v>13.8367222404</v>
      </c>
      <c r="L52" s="10">
        <f t="shared" si="0"/>
        <v>15.34676986090232</v>
      </c>
      <c r="M52" s="10">
        <f t="shared" si="1"/>
        <v>28.9</v>
      </c>
      <c r="N52" s="10">
        <f t="shared" si="2"/>
        <v>4.5</v>
      </c>
    </row>
    <row r="53" spans="1:14" s="10" customFormat="1">
      <c r="A53" s="21" t="s">
        <v>74</v>
      </c>
      <c r="B53" s="21">
        <v>3300</v>
      </c>
      <c r="C53" s="21" t="s">
        <v>72</v>
      </c>
      <c r="D53" s="21" t="s">
        <v>73</v>
      </c>
      <c r="E53" s="49">
        <v>0.22</v>
      </c>
      <c r="F53" s="49">
        <v>50.8</v>
      </c>
      <c r="G53" s="49">
        <v>0</v>
      </c>
      <c r="H53" s="49">
        <v>0.69099999999999995</v>
      </c>
      <c r="I53" s="49">
        <v>3.5999999999999997E-2</v>
      </c>
      <c r="J53" s="49">
        <v>0.26200000000000001</v>
      </c>
      <c r="K53" s="49">
        <v>28.604075207699999</v>
      </c>
      <c r="L53" s="10">
        <f t="shared" si="0"/>
        <v>31.725733282033659</v>
      </c>
      <c r="M53" s="10">
        <f t="shared" si="1"/>
        <v>59.7</v>
      </c>
      <c r="N53" s="10">
        <f t="shared" si="2"/>
        <v>9.4</v>
      </c>
    </row>
    <row r="54" spans="1:14" s="10" customFormat="1">
      <c r="A54" s="21" t="s">
        <v>74</v>
      </c>
      <c r="B54" s="21">
        <v>4110</v>
      </c>
      <c r="C54" s="21" t="s">
        <v>72</v>
      </c>
      <c r="D54" s="21" t="s">
        <v>76</v>
      </c>
      <c r="E54" s="49">
        <v>0.22</v>
      </c>
      <c r="F54" s="49">
        <v>50.8</v>
      </c>
      <c r="G54" s="49">
        <v>0</v>
      </c>
      <c r="H54" s="49">
        <v>0.69099999999999995</v>
      </c>
      <c r="I54" s="49">
        <v>3.5999999999999997E-2</v>
      </c>
      <c r="J54" s="49">
        <v>0.26200000000000001</v>
      </c>
      <c r="K54" s="49">
        <v>9.1320251568599993</v>
      </c>
      <c r="L54" s="10">
        <f t="shared" si="0"/>
        <v>10.128633502311986</v>
      </c>
      <c r="M54" s="10">
        <f t="shared" si="1"/>
        <v>19</v>
      </c>
      <c r="N54" s="10">
        <f t="shared" si="2"/>
        <v>3</v>
      </c>
    </row>
    <row r="55" spans="1:14" s="10" customFormat="1">
      <c r="A55" s="21" t="s">
        <v>74</v>
      </c>
      <c r="B55" s="21">
        <v>4110</v>
      </c>
      <c r="C55" s="21" t="s">
        <v>72</v>
      </c>
      <c r="D55" s="21" t="s">
        <v>73</v>
      </c>
      <c r="E55" s="49">
        <v>0.22</v>
      </c>
      <c r="F55" s="49">
        <v>50.8</v>
      </c>
      <c r="G55" s="49">
        <v>0</v>
      </c>
      <c r="H55" s="49">
        <v>0.69099999999999995</v>
      </c>
      <c r="I55" s="49">
        <v>3.5999999999999997E-2</v>
      </c>
      <c r="J55" s="49">
        <v>0.26200000000000001</v>
      </c>
      <c r="K55" s="49">
        <v>67.973669075199993</v>
      </c>
      <c r="L55" s="10">
        <f t="shared" si="0"/>
        <v>75.391862160273476</v>
      </c>
      <c r="M55" s="10">
        <f t="shared" si="1"/>
        <v>141.80000000000001</v>
      </c>
      <c r="N55" s="10">
        <f t="shared" si="2"/>
        <v>22.3</v>
      </c>
    </row>
    <row r="56" spans="1:14" s="10" customFormat="1">
      <c r="A56" s="21" t="s">
        <v>74</v>
      </c>
      <c r="B56" s="21">
        <v>4200</v>
      </c>
      <c r="C56" s="21" t="s">
        <v>72</v>
      </c>
      <c r="D56" s="21" t="s">
        <v>73</v>
      </c>
      <c r="E56" s="49">
        <v>0.22</v>
      </c>
      <c r="F56" s="49">
        <v>50.8</v>
      </c>
      <c r="G56" s="49">
        <v>0</v>
      </c>
      <c r="H56" s="49">
        <v>0.69099999999999995</v>
      </c>
      <c r="I56" s="49">
        <v>3.5999999999999997E-2</v>
      </c>
      <c r="J56" s="49">
        <v>0.26200000000000001</v>
      </c>
      <c r="K56" s="49">
        <v>3.2802681792700001</v>
      </c>
      <c r="L56" s="10">
        <f t="shared" si="0"/>
        <v>3.6382547799009992</v>
      </c>
      <c r="M56" s="10">
        <f t="shared" si="1"/>
        <v>6.8</v>
      </c>
      <c r="N56" s="10">
        <f t="shared" si="2"/>
        <v>1.1000000000000001</v>
      </c>
    </row>
    <row r="57" spans="1:14" s="10" customFormat="1">
      <c r="A57" s="21" t="s">
        <v>74</v>
      </c>
      <c r="B57" s="21">
        <v>4220</v>
      </c>
      <c r="C57" s="21" t="s">
        <v>72</v>
      </c>
      <c r="D57" s="21" t="s">
        <v>75</v>
      </c>
      <c r="E57" s="49">
        <v>0.22</v>
      </c>
      <c r="F57" s="49">
        <v>50.8</v>
      </c>
      <c r="G57" s="49">
        <v>0</v>
      </c>
      <c r="H57" s="49">
        <v>0.69099999999999995</v>
      </c>
      <c r="I57" s="49">
        <v>3.5999999999999997E-2</v>
      </c>
      <c r="J57" s="49">
        <v>0.26200000000000001</v>
      </c>
      <c r="K57" s="49">
        <v>3.0414983954100001</v>
      </c>
      <c r="L57" s="10">
        <f t="shared" si="0"/>
        <v>3.3734272536290781</v>
      </c>
      <c r="M57" s="10">
        <f t="shared" si="1"/>
        <v>6.3</v>
      </c>
      <c r="N57" s="10">
        <f t="shared" si="2"/>
        <v>1</v>
      </c>
    </row>
    <row r="58" spans="1:14" s="10" customFormat="1">
      <c r="A58" s="21" t="s">
        <v>74</v>
      </c>
      <c r="B58" s="21">
        <v>4220</v>
      </c>
      <c r="C58" s="21" t="s">
        <v>72</v>
      </c>
      <c r="D58" s="21" t="s">
        <v>73</v>
      </c>
      <c r="E58" s="49">
        <v>0.22</v>
      </c>
      <c r="F58" s="49">
        <v>50.8</v>
      </c>
      <c r="G58" s="49">
        <v>0</v>
      </c>
      <c r="H58" s="49">
        <v>0.69099999999999995</v>
      </c>
      <c r="I58" s="49">
        <v>3.5999999999999997E-2</v>
      </c>
      <c r="J58" s="49">
        <v>0.26200000000000001</v>
      </c>
      <c r="K58" s="49">
        <v>134.02604107499999</v>
      </c>
      <c r="L58" s="10">
        <f t="shared" si="0"/>
        <v>148.65274969098499</v>
      </c>
      <c r="M58" s="10">
        <f t="shared" si="1"/>
        <v>279.5</v>
      </c>
      <c r="N58" s="10">
        <f t="shared" si="2"/>
        <v>44</v>
      </c>
    </row>
    <row r="59" spans="1:14" s="10" customFormat="1">
      <c r="A59" s="21" t="s">
        <v>74</v>
      </c>
      <c r="B59" s="21">
        <v>4220</v>
      </c>
      <c r="C59" s="21" t="s">
        <v>72</v>
      </c>
      <c r="D59" s="21" t="s">
        <v>78</v>
      </c>
      <c r="E59" s="49">
        <v>0.22</v>
      </c>
      <c r="F59" s="49">
        <v>50.8</v>
      </c>
      <c r="G59" s="49">
        <v>0</v>
      </c>
      <c r="H59" s="49">
        <v>0.69099999999999995</v>
      </c>
      <c r="I59" s="49">
        <v>3.5999999999999997E-2</v>
      </c>
      <c r="J59" s="49">
        <v>0.26200000000000001</v>
      </c>
      <c r="K59" s="49">
        <v>1.4230939171400001</v>
      </c>
      <c r="L59" s="10">
        <f t="shared" si="0"/>
        <v>1.5784008999638788</v>
      </c>
      <c r="M59" s="10">
        <f t="shared" si="1"/>
        <v>3</v>
      </c>
      <c r="N59" s="10">
        <f t="shared" si="2"/>
        <v>0.5</v>
      </c>
    </row>
    <row r="60" spans="1:14" s="10" customFormat="1">
      <c r="A60" s="21" t="s">
        <v>74</v>
      </c>
      <c r="B60" s="21">
        <v>4270</v>
      </c>
      <c r="C60" s="21" t="s">
        <v>72</v>
      </c>
      <c r="D60" s="21" t="s">
        <v>73</v>
      </c>
      <c r="E60" s="49">
        <v>0.22</v>
      </c>
      <c r="F60" s="49">
        <v>50.8</v>
      </c>
      <c r="G60" s="49">
        <v>0</v>
      </c>
      <c r="H60" s="49">
        <v>0.69099999999999995</v>
      </c>
      <c r="I60" s="49">
        <v>3.5999999999999997E-2</v>
      </c>
      <c r="J60" s="49">
        <v>0.26200000000000001</v>
      </c>
      <c r="K60" s="49">
        <v>1.4646477956599999</v>
      </c>
      <c r="L60" s="10">
        <f t="shared" si="0"/>
        <v>1.6244896917596945</v>
      </c>
      <c r="M60" s="10">
        <f t="shared" si="1"/>
        <v>3.1</v>
      </c>
      <c r="N60" s="10">
        <f t="shared" si="2"/>
        <v>0.5</v>
      </c>
    </row>
    <row r="61" spans="1:14" s="10" customFormat="1">
      <c r="A61" s="21" t="s">
        <v>74</v>
      </c>
      <c r="B61" s="21">
        <v>4340</v>
      </c>
      <c r="C61" s="21" t="s">
        <v>72</v>
      </c>
      <c r="D61" s="21"/>
      <c r="E61" s="49">
        <v>0.22</v>
      </c>
      <c r="F61" s="49">
        <v>50.8</v>
      </c>
      <c r="G61" s="49">
        <v>0</v>
      </c>
      <c r="H61" s="49">
        <v>0.69099999999999995</v>
      </c>
      <c r="I61" s="49">
        <v>3.5999999999999997E-2</v>
      </c>
      <c r="J61" s="49">
        <v>0.26200000000000001</v>
      </c>
      <c r="K61" s="49">
        <v>3.7123964140800001E-3</v>
      </c>
      <c r="L61" s="10">
        <f t="shared" si="0"/>
        <v>4.117542609403264E-3</v>
      </c>
      <c r="M61" s="10">
        <f t="shared" si="1"/>
        <v>0</v>
      </c>
      <c r="N61" s="10">
        <f t="shared" si="2"/>
        <v>0</v>
      </c>
    </row>
    <row r="62" spans="1:14" s="10" customFormat="1">
      <c r="A62" s="21" t="s">
        <v>74</v>
      </c>
      <c r="B62" s="21">
        <v>4340</v>
      </c>
      <c r="C62" s="21" t="s">
        <v>72</v>
      </c>
      <c r="D62" s="21" t="s">
        <v>76</v>
      </c>
      <c r="E62" s="49">
        <v>0.22</v>
      </c>
      <c r="F62" s="49">
        <v>50.8</v>
      </c>
      <c r="G62" s="49">
        <v>0</v>
      </c>
      <c r="H62" s="49">
        <v>0.69099999999999995</v>
      </c>
      <c r="I62" s="49">
        <v>3.5999999999999997E-2</v>
      </c>
      <c r="J62" s="49">
        <v>0.26200000000000001</v>
      </c>
      <c r="K62" s="49">
        <v>11.022717584900001</v>
      </c>
      <c r="L62" s="10">
        <f t="shared" si="0"/>
        <v>12.225663497332087</v>
      </c>
      <c r="M62" s="10">
        <f t="shared" si="1"/>
        <v>23</v>
      </c>
      <c r="N62" s="10">
        <f t="shared" si="2"/>
        <v>3.6</v>
      </c>
    </row>
    <row r="63" spans="1:14" s="10" customFormat="1">
      <c r="A63" s="21" t="s">
        <v>74</v>
      </c>
      <c r="B63" s="21">
        <v>4340</v>
      </c>
      <c r="C63" s="21" t="s">
        <v>72</v>
      </c>
      <c r="D63" s="21" t="s">
        <v>73</v>
      </c>
      <c r="E63" s="49">
        <v>0.22</v>
      </c>
      <c r="F63" s="49">
        <v>50.8</v>
      </c>
      <c r="G63" s="49">
        <v>0</v>
      </c>
      <c r="H63" s="49">
        <v>0.69099999999999995</v>
      </c>
      <c r="I63" s="49">
        <v>3.5999999999999997E-2</v>
      </c>
      <c r="J63" s="49">
        <v>0.26200000000000001</v>
      </c>
      <c r="K63" s="49">
        <v>82.615421675099995</v>
      </c>
      <c r="L63" s="10">
        <f t="shared" si="0"/>
        <v>91.631518027242578</v>
      </c>
      <c r="M63" s="10">
        <f t="shared" si="1"/>
        <v>172.3</v>
      </c>
      <c r="N63" s="10">
        <f t="shared" si="2"/>
        <v>27.2</v>
      </c>
    </row>
    <row r="64" spans="1:14" s="10" customFormat="1">
      <c r="A64" s="21" t="s">
        <v>74</v>
      </c>
      <c r="B64" s="21">
        <v>4340</v>
      </c>
      <c r="C64" s="21" t="s">
        <v>72</v>
      </c>
      <c r="D64" s="21" t="s">
        <v>78</v>
      </c>
      <c r="E64" s="49">
        <v>0.22</v>
      </c>
      <c r="F64" s="49">
        <v>50.8</v>
      </c>
      <c r="G64" s="49">
        <v>0</v>
      </c>
      <c r="H64" s="49">
        <v>0.69099999999999995</v>
      </c>
      <c r="I64" s="49">
        <v>3.5999999999999997E-2</v>
      </c>
      <c r="J64" s="49">
        <v>0.26200000000000001</v>
      </c>
      <c r="K64" s="49">
        <v>3.4607711240199999</v>
      </c>
      <c r="L64" s="10">
        <f t="shared" si="0"/>
        <v>3.8384566126880491</v>
      </c>
      <c r="M64" s="10">
        <f t="shared" si="1"/>
        <v>7.2</v>
      </c>
      <c r="N64" s="10">
        <f t="shared" si="2"/>
        <v>1.1000000000000001</v>
      </c>
    </row>
    <row r="65" spans="1:14" s="10" customFormat="1">
      <c r="A65" s="21" t="s">
        <v>74</v>
      </c>
      <c r="B65" s="21">
        <v>4370</v>
      </c>
      <c r="C65" s="21" t="s">
        <v>72</v>
      </c>
      <c r="D65" s="21"/>
      <c r="E65" s="49">
        <v>0.22</v>
      </c>
      <c r="F65" s="49">
        <v>50.8</v>
      </c>
      <c r="G65" s="49">
        <v>0</v>
      </c>
      <c r="H65" s="49">
        <v>0.69099999999999995</v>
      </c>
      <c r="I65" s="49">
        <v>3.5999999999999997E-2</v>
      </c>
      <c r="J65" s="49">
        <v>0.26200000000000001</v>
      </c>
      <c r="K65" s="49">
        <v>0.228555828726</v>
      </c>
      <c r="L65" s="10">
        <f t="shared" si="0"/>
        <v>0.25349888816763078</v>
      </c>
      <c r="M65" s="10">
        <f t="shared" si="1"/>
        <v>0.5</v>
      </c>
      <c r="N65" s="10">
        <f t="shared" si="2"/>
        <v>0.1</v>
      </c>
    </row>
    <row r="66" spans="1:14" s="10" customFormat="1">
      <c r="A66" s="21" t="s">
        <v>74</v>
      </c>
      <c r="B66" s="21">
        <v>4370</v>
      </c>
      <c r="C66" s="21" t="s">
        <v>72</v>
      </c>
      <c r="D66" s="21" t="s">
        <v>75</v>
      </c>
      <c r="E66" s="49">
        <v>0.22</v>
      </c>
      <c r="F66" s="49">
        <v>50.8</v>
      </c>
      <c r="G66" s="49">
        <v>0</v>
      </c>
      <c r="H66" s="49">
        <v>0.69099999999999995</v>
      </c>
      <c r="I66" s="49">
        <v>3.5999999999999997E-2</v>
      </c>
      <c r="J66" s="49">
        <v>0.26200000000000001</v>
      </c>
      <c r="K66" s="49">
        <v>0.39850138092600002</v>
      </c>
      <c r="L66" s="10">
        <f t="shared" si="0"/>
        <v>0.44199116496439084</v>
      </c>
      <c r="M66" s="10">
        <f t="shared" si="1"/>
        <v>0.8</v>
      </c>
      <c r="N66" s="10">
        <f t="shared" si="2"/>
        <v>0.1</v>
      </c>
    </row>
    <row r="67" spans="1:14" s="10" customFormat="1">
      <c r="A67" s="21" t="s">
        <v>74</v>
      </c>
      <c r="B67" s="21">
        <v>4370</v>
      </c>
      <c r="C67" s="21" t="s">
        <v>72</v>
      </c>
      <c r="D67" s="21" t="s">
        <v>73</v>
      </c>
      <c r="E67" s="49">
        <v>0.22</v>
      </c>
      <c r="F67" s="49">
        <v>50.8</v>
      </c>
      <c r="G67" s="49">
        <v>0</v>
      </c>
      <c r="H67" s="49">
        <v>0.69099999999999995</v>
      </c>
      <c r="I67" s="49">
        <v>3.5999999999999997E-2</v>
      </c>
      <c r="J67" s="49">
        <v>0.26200000000000001</v>
      </c>
      <c r="K67" s="49">
        <v>6.9813886953399997</v>
      </c>
      <c r="L67" s="10">
        <f t="shared" ref="L67:L87" si="3">F67*J67*K67/12</f>
        <v>7.7432909149581048</v>
      </c>
      <c r="M67" s="10">
        <f t="shared" ref="M67:M87" si="4">ROUND(2.721*H67*L67,1)</f>
        <v>14.6</v>
      </c>
      <c r="N67" s="10">
        <f t="shared" ref="N67:N87" si="5">ROUND((2.721*I67*L67)+(E67*K67),1)</f>
        <v>2.2999999999999998</v>
      </c>
    </row>
    <row r="68" spans="1:14" s="10" customFormat="1">
      <c r="A68" s="21" t="s">
        <v>74</v>
      </c>
      <c r="B68" s="21">
        <v>4370</v>
      </c>
      <c r="C68" s="21" t="s">
        <v>72</v>
      </c>
      <c r="D68" s="21" t="s">
        <v>78</v>
      </c>
      <c r="E68" s="49">
        <v>0.22</v>
      </c>
      <c r="F68" s="49">
        <v>50.8</v>
      </c>
      <c r="G68" s="49">
        <v>0</v>
      </c>
      <c r="H68" s="49">
        <v>0.69099999999999995</v>
      </c>
      <c r="I68" s="49">
        <v>3.5999999999999997E-2</v>
      </c>
      <c r="J68" s="49">
        <v>0.26200000000000001</v>
      </c>
      <c r="K68" s="49">
        <v>0.39090441757599997</v>
      </c>
      <c r="L68" s="10">
        <f t="shared" si="3"/>
        <v>0.43356511968079409</v>
      </c>
      <c r="M68" s="10">
        <f t="shared" si="4"/>
        <v>0.8</v>
      </c>
      <c r="N68" s="10">
        <f t="shared" si="5"/>
        <v>0.1</v>
      </c>
    </row>
    <row r="69" spans="1:14" s="10" customFormat="1">
      <c r="A69" s="21" t="s">
        <v>74</v>
      </c>
      <c r="B69" s="21">
        <v>5120</v>
      </c>
      <c r="C69" s="21" t="s">
        <v>72</v>
      </c>
      <c r="D69" s="21" t="s">
        <v>73</v>
      </c>
      <c r="E69" s="49">
        <v>0.22</v>
      </c>
      <c r="F69" s="49">
        <v>50.8</v>
      </c>
      <c r="G69" s="49">
        <v>0</v>
      </c>
      <c r="H69" s="49">
        <v>0.505</v>
      </c>
      <c r="I69" s="49">
        <v>6.8000000000000005E-2</v>
      </c>
      <c r="J69" s="49">
        <v>5.2999999999999999E-2</v>
      </c>
      <c r="K69" s="49">
        <v>1.09319834248</v>
      </c>
      <c r="L69" s="10">
        <f t="shared" si="3"/>
        <v>0.24527726810776265</v>
      </c>
      <c r="M69" s="10">
        <f t="shared" si="4"/>
        <v>0.3</v>
      </c>
      <c r="N69" s="10">
        <f t="shared" si="5"/>
        <v>0.3</v>
      </c>
    </row>
    <row r="70" spans="1:14" s="10" customFormat="1">
      <c r="A70" s="21" t="s">
        <v>74</v>
      </c>
      <c r="B70" s="21">
        <v>5300</v>
      </c>
      <c r="C70" s="21" t="s">
        <v>72</v>
      </c>
      <c r="D70" s="21"/>
      <c r="E70" s="49">
        <v>0.22</v>
      </c>
      <c r="F70" s="49">
        <v>50.8</v>
      </c>
      <c r="G70" s="49">
        <v>0</v>
      </c>
      <c r="H70" s="49">
        <v>0.505</v>
      </c>
      <c r="I70" s="49">
        <v>6.8000000000000005E-2</v>
      </c>
      <c r="J70" s="49">
        <v>5.2999999999999999E-2</v>
      </c>
      <c r="K70" s="49">
        <v>3.94728286499</v>
      </c>
      <c r="L70" s="10">
        <f t="shared" si="3"/>
        <v>0.8856386988082563</v>
      </c>
      <c r="M70" s="10">
        <f t="shared" si="4"/>
        <v>1.2</v>
      </c>
      <c r="N70" s="10">
        <f t="shared" si="5"/>
        <v>1</v>
      </c>
    </row>
    <row r="71" spans="1:14" s="10" customFormat="1">
      <c r="A71" s="21" t="s">
        <v>74</v>
      </c>
      <c r="B71" s="21">
        <v>5300</v>
      </c>
      <c r="C71" s="21" t="s">
        <v>72</v>
      </c>
      <c r="D71" s="21" t="s">
        <v>76</v>
      </c>
      <c r="E71" s="49">
        <v>0.22</v>
      </c>
      <c r="F71" s="49">
        <v>50.8</v>
      </c>
      <c r="G71" s="49">
        <v>0</v>
      </c>
      <c r="H71" s="49">
        <v>0.505</v>
      </c>
      <c r="I71" s="49">
        <v>6.8000000000000005E-2</v>
      </c>
      <c r="J71" s="49">
        <v>5.2999999999999999E-2</v>
      </c>
      <c r="K71" s="49">
        <v>1.9047367334400001</v>
      </c>
      <c r="L71" s="10">
        <f t="shared" si="3"/>
        <v>0.42735943175948798</v>
      </c>
      <c r="M71" s="10">
        <f t="shared" si="4"/>
        <v>0.6</v>
      </c>
      <c r="N71" s="10">
        <f t="shared" si="5"/>
        <v>0.5</v>
      </c>
    </row>
    <row r="72" spans="1:14" s="10" customFormat="1">
      <c r="A72" s="21" t="s">
        <v>74</v>
      </c>
      <c r="B72" s="21">
        <v>5300</v>
      </c>
      <c r="C72" s="21" t="s">
        <v>72</v>
      </c>
      <c r="D72" s="21" t="s">
        <v>75</v>
      </c>
      <c r="E72" s="49">
        <v>0.22</v>
      </c>
      <c r="F72" s="49">
        <v>50.8</v>
      </c>
      <c r="G72" s="49">
        <v>0</v>
      </c>
      <c r="H72" s="49">
        <v>0.505</v>
      </c>
      <c r="I72" s="49">
        <v>6.8000000000000005E-2</v>
      </c>
      <c r="J72" s="49">
        <v>5.2999999999999999E-2</v>
      </c>
      <c r="K72" s="49">
        <v>0.21537317121999999</v>
      </c>
      <c r="L72" s="10">
        <f t="shared" si="3"/>
        <v>4.832256051606066E-2</v>
      </c>
      <c r="M72" s="10">
        <f t="shared" si="4"/>
        <v>0.1</v>
      </c>
      <c r="N72" s="10">
        <f t="shared" si="5"/>
        <v>0.1</v>
      </c>
    </row>
    <row r="73" spans="1:14" s="10" customFormat="1">
      <c r="A73" s="21" t="s">
        <v>74</v>
      </c>
      <c r="B73" s="21">
        <v>5300</v>
      </c>
      <c r="C73" s="21" t="s">
        <v>72</v>
      </c>
      <c r="D73" s="21" t="s">
        <v>73</v>
      </c>
      <c r="E73" s="49">
        <v>0.22</v>
      </c>
      <c r="F73" s="49">
        <v>50.8</v>
      </c>
      <c r="G73" s="49">
        <v>0</v>
      </c>
      <c r="H73" s="49">
        <v>0.505</v>
      </c>
      <c r="I73" s="49">
        <v>6.8000000000000005E-2</v>
      </c>
      <c r="J73" s="49">
        <v>5.2999999999999999E-2</v>
      </c>
      <c r="K73" s="49">
        <v>4.2661780153400004</v>
      </c>
      <c r="L73" s="10">
        <f t="shared" si="3"/>
        <v>0.95718814070845137</v>
      </c>
      <c r="M73" s="10">
        <f t="shared" si="4"/>
        <v>1.3</v>
      </c>
      <c r="N73" s="10">
        <f t="shared" si="5"/>
        <v>1.1000000000000001</v>
      </c>
    </row>
    <row r="74" spans="1:14" s="10" customFormat="1">
      <c r="A74" s="21" t="s">
        <v>74</v>
      </c>
      <c r="B74" s="21">
        <v>6172</v>
      </c>
      <c r="C74" s="21" t="s">
        <v>72</v>
      </c>
      <c r="D74" s="21" t="s">
        <v>73</v>
      </c>
      <c r="E74" s="49">
        <v>0.22</v>
      </c>
      <c r="F74" s="49">
        <v>50.8</v>
      </c>
      <c r="G74" s="49">
        <v>0</v>
      </c>
      <c r="H74" s="49">
        <v>0.60699999999999998</v>
      </c>
      <c r="I74" s="49">
        <v>3.3000000000000002E-2</v>
      </c>
      <c r="J74" s="49">
        <v>2.5999999999999999E-2</v>
      </c>
      <c r="K74" s="49">
        <v>1.2798615086</v>
      </c>
      <c r="L74" s="10">
        <f t="shared" si="3"/>
        <v>0.14087009004657333</v>
      </c>
      <c r="M74" s="10">
        <f t="shared" si="4"/>
        <v>0.2</v>
      </c>
      <c r="N74" s="10">
        <f t="shared" si="5"/>
        <v>0.3</v>
      </c>
    </row>
    <row r="75" spans="1:14" s="10" customFormat="1">
      <c r="A75" s="21" t="s">
        <v>74</v>
      </c>
      <c r="B75" s="21">
        <v>6410</v>
      </c>
      <c r="C75" s="21" t="s">
        <v>72</v>
      </c>
      <c r="D75" s="21" t="s">
        <v>76</v>
      </c>
      <c r="E75" s="49">
        <v>0.22</v>
      </c>
      <c r="F75" s="49">
        <v>50.8</v>
      </c>
      <c r="G75" s="49">
        <v>0</v>
      </c>
      <c r="H75" s="49">
        <v>0.60699999999999998</v>
      </c>
      <c r="I75" s="49">
        <v>3.3000000000000002E-2</v>
      </c>
      <c r="J75" s="49">
        <v>2.5999999999999999E-2</v>
      </c>
      <c r="K75" s="49">
        <v>0.86421809851099995</v>
      </c>
      <c r="L75" s="10">
        <f t="shared" si="3"/>
        <v>9.5121605376110738E-2</v>
      </c>
      <c r="M75" s="10">
        <f t="shared" si="4"/>
        <v>0.2</v>
      </c>
      <c r="N75" s="10">
        <f t="shared" si="5"/>
        <v>0.2</v>
      </c>
    </row>
    <row r="76" spans="1:14" s="10" customFormat="1">
      <c r="A76" s="21" t="s">
        <v>74</v>
      </c>
      <c r="B76" s="21">
        <v>6410</v>
      </c>
      <c r="C76" s="21" t="s">
        <v>72</v>
      </c>
      <c r="D76" s="21" t="s">
        <v>73</v>
      </c>
      <c r="E76" s="49">
        <v>0.22</v>
      </c>
      <c r="F76" s="49">
        <v>50.8</v>
      </c>
      <c r="G76" s="49">
        <v>0</v>
      </c>
      <c r="H76" s="49">
        <v>0.60699999999999998</v>
      </c>
      <c r="I76" s="49">
        <v>3.3000000000000002E-2</v>
      </c>
      <c r="J76" s="49">
        <v>2.5999999999999999E-2</v>
      </c>
      <c r="K76" s="49">
        <v>3.29295598616</v>
      </c>
      <c r="L76" s="10">
        <f t="shared" si="3"/>
        <v>0.3624446888766773</v>
      </c>
      <c r="M76" s="10">
        <f t="shared" si="4"/>
        <v>0.6</v>
      </c>
      <c r="N76" s="10">
        <f t="shared" si="5"/>
        <v>0.8</v>
      </c>
    </row>
    <row r="77" spans="1:14" s="10" customFormat="1">
      <c r="A77" s="21" t="s">
        <v>74</v>
      </c>
      <c r="B77" s="21">
        <v>6430</v>
      </c>
      <c r="C77" s="21" t="s">
        <v>72</v>
      </c>
      <c r="D77" s="21" t="s">
        <v>76</v>
      </c>
      <c r="E77" s="49">
        <v>0.22</v>
      </c>
      <c r="F77" s="49">
        <v>50.8</v>
      </c>
      <c r="G77" s="49">
        <v>0</v>
      </c>
      <c r="H77" s="49">
        <v>0.60699999999999998</v>
      </c>
      <c r="I77" s="49">
        <v>3.3000000000000002E-2</v>
      </c>
      <c r="J77" s="49">
        <v>2.5999999999999999E-2</v>
      </c>
      <c r="K77" s="49">
        <v>0.41298733594300002</v>
      </c>
      <c r="L77" s="10">
        <f t="shared" si="3"/>
        <v>4.5456139442792864E-2</v>
      </c>
      <c r="M77" s="10">
        <f t="shared" si="4"/>
        <v>0.1</v>
      </c>
      <c r="N77" s="10">
        <f t="shared" si="5"/>
        <v>0.1</v>
      </c>
    </row>
    <row r="78" spans="1:14" s="10" customFormat="1">
      <c r="A78" s="21" t="s">
        <v>74</v>
      </c>
      <c r="B78" s="21">
        <v>6430</v>
      </c>
      <c r="C78" s="21" t="s">
        <v>72</v>
      </c>
      <c r="D78" s="21" t="s">
        <v>73</v>
      </c>
      <c r="E78" s="49">
        <v>0.22</v>
      </c>
      <c r="F78" s="49">
        <v>50.8</v>
      </c>
      <c r="G78" s="49">
        <v>0</v>
      </c>
      <c r="H78" s="49">
        <v>0.60699999999999998</v>
      </c>
      <c r="I78" s="49">
        <v>3.3000000000000002E-2</v>
      </c>
      <c r="J78" s="49">
        <v>2.5999999999999999E-2</v>
      </c>
      <c r="K78" s="49">
        <v>0.60802322646700002</v>
      </c>
      <c r="L78" s="10">
        <f t="shared" si="3"/>
        <v>6.6923089793134466E-2</v>
      </c>
      <c r="M78" s="10">
        <f t="shared" si="4"/>
        <v>0.1</v>
      </c>
      <c r="N78" s="10">
        <f t="shared" si="5"/>
        <v>0.1</v>
      </c>
    </row>
    <row r="79" spans="1:14" s="10" customFormat="1">
      <c r="A79" s="21" t="s">
        <v>74</v>
      </c>
      <c r="B79" s="21">
        <v>6430</v>
      </c>
      <c r="C79" s="21" t="s">
        <v>72</v>
      </c>
      <c r="D79" s="21" t="s">
        <v>78</v>
      </c>
      <c r="E79" s="49">
        <v>0.22</v>
      </c>
      <c r="F79" s="49">
        <v>50.8</v>
      </c>
      <c r="G79" s="49">
        <v>0</v>
      </c>
      <c r="H79" s="49">
        <v>0.60699999999999998</v>
      </c>
      <c r="I79" s="49">
        <v>3.3000000000000002E-2</v>
      </c>
      <c r="J79" s="49">
        <v>2.5999999999999999E-2</v>
      </c>
      <c r="K79" s="49">
        <v>4.53493022244E-2</v>
      </c>
      <c r="L79" s="10">
        <f t="shared" si="3"/>
        <v>4.9914465314989604E-3</v>
      </c>
      <c r="M79" s="10">
        <f t="shared" si="4"/>
        <v>0</v>
      </c>
      <c r="N79" s="10">
        <f t="shared" si="5"/>
        <v>0</v>
      </c>
    </row>
    <row r="80" spans="1:14" s="10" customFormat="1">
      <c r="A80" s="21" t="s">
        <v>74</v>
      </c>
      <c r="B80" s="21">
        <v>6440</v>
      </c>
      <c r="C80" s="21" t="s">
        <v>72</v>
      </c>
      <c r="D80" s="21" t="s">
        <v>73</v>
      </c>
      <c r="E80" s="49">
        <v>0.22</v>
      </c>
      <c r="F80" s="49">
        <v>50.8</v>
      </c>
      <c r="G80" s="49">
        <v>0</v>
      </c>
      <c r="H80" s="49">
        <v>0.60699999999999998</v>
      </c>
      <c r="I80" s="49">
        <v>3.3000000000000002E-2</v>
      </c>
      <c r="J80" s="49">
        <v>2.5999999999999999E-2</v>
      </c>
      <c r="K80" s="49">
        <v>2.33557414751</v>
      </c>
      <c r="L80" s="10">
        <f t="shared" si="3"/>
        <v>0.25706886116926736</v>
      </c>
      <c r="M80" s="10">
        <f t="shared" si="4"/>
        <v>0.4</v>
      </c>
      <c r="N80" s="10">
        <f t="shared" si="5"/>
        <v>0.5</v>
      </c>
    </row>
    <row r="81" spans="1:14" s="10" customFormat="1">
      <c r="A81" s="21" t="s">
        <v>74</v>
      </c>
      <c r="B81" s="21">
        <v>8140</v>
      </c>
      <c r="C81" s="21" t="s">
        <v>72</v>
      </c>
      <c r="D81" s="21" t="s">
        <v>73</v>
      </c>
      <c r="E81" s="49">
        <v>0.22</v>
      </c>
      <c r="F81" s="49">
        <v>50.8</v>
      </c>
      <c r="G81" s="49">
        <v>0</v>
      </c>
      <c r="H81" s="49">
        <v>0.98599999999999999</v>
      </c>
      <c r="I81" s="49">
        <v>0.14299999999999999</v>
      </c>
      <c r="J81" s="49">
        <v>0.44600000000000001</v>
      </c>
      <c r="K81" s="49">
        <v>94.438150539999995</v>
      </c>
      <c r="L81" s="10">
        <f t="shared" si="3"/>
        <v>178.30552409622268</v>
      </c>
      <c r="M81" s="10">
        <f t="shared" si="4"/>
        <v>478.4</v>
      </c>
      <c r="N81" s="10">
        <f t="shared" si="5"/>
        <v>90.2</v>
      </c>
    </row>
    <row r="82" spans="1:14" s="10" customFormat="1">
      <c r="A82" s="21" t="s">
        <v>74</v>
      </c>
      <c r="B82" s="21">
        <v>8200</v>
      </c>
      <c r="C82" s="21" t="s">
        <v>72</v>
      </c>
      <c r="D82" s="21" t="s">
        <v>76</v>
      </c>
      <c r="E82" s="49">
        <v>0.22</v>
      </c>
      <c r="F82" s="49">
        <v>50.8</v>
      </c>
      <c r="G82" s="49">
        <v>0</v>
      </c>
      <c r="H82" s="49">
        <v>0.72099999999999997</v>
      </c>
      <c r="I82" s="49">
        <v>0.17</v>
      </c>
      <c r="J82" s="49">
        <v>0.43099999999999999</v>
      </c>
      <c r="K82" s="49">
        <v>2.49683781942</v>
      </c>
      <c r="L82" s="10">
        <f t="shared" si="3"/>
        <v>4.5556470573864178</v>
      </c>
      <c r="M82" s="10">
        <f t="shared" si="4"/>
        <v>8.9</v>
      </c>
      <c r="N82" s="10">
        <f t="shared" si="5"/>
        <v>2.7</v>
      </c>
    </row>
    <row r="83" spans="1:14" s="10" customFormat="1">
      <c r="A83" s="21" t="s">
        <v>74</v>
      </c>
      <c r="B83" s="21">
        <v>8200</v>
      </c>
      <c r="C83" s="21" t="s">
        <v>72</v>
      </c>
      <c r="D83" s="21" t="s">
        <v>75</v>
      </c>
      <c r="E83" s="49">
        <v>0.22</v>
      </c>
      <c r="F83" s="49">
        <v>50.8</v>
      </c>
      <c r="G83" s="49">
        <v>0</v>
      </c>
      <c r="H83" s="49">
        <v>0.72099999999999997</v>
      </c>
      <c r="I83" s="49">
        <v>0.17</v>
      </c>
      <c r="J83" s="49">
        <v>0.43099999999999999</v>
      </c>
      <c r="K83" s="49">
        <v>0.79587611427899996</v>
      </c>
      <c r="L83" s="10">
        <f t="shared" si="3"/>
        <v>1.4521290289096542</v>
      </c>
      <c r="M83" s="10">
        <f t="shared" si="4"/>
        <v>2.8</v>
      </c>
      <c r="N83" s="10">
        <f t="shared" si="5"/>
        <v>0.8</v>
      </c>
    </row>
    <row r="84" spans="1:14" s="10" customFormat="1">
      <c r="A84" s="21" t="s">
        <v>74</v>
      </c>
      <c r="B84" s="21">
        <v>8200</v>
      </c>
      <c r="C84" s="21" t="s">
        <v>72</v>
      </c>
      <c r="D84" s="21" t="s">
        <v>73</v>
      </c>
      <c r="E84" s="49">
        <v>0.22</v>
      </c>
      <c r="F84" s="49">
        <v>50.8</v>
      </c>
      <c r="G84" s="49">
        <v>0</v>
      </c>
      <c r="H84" s="49">
        <v>0.72099999999999997</v>
      </c>
      <c r="I84" s="49">
        <v>0.17</v>
      </c>
      <c r="J84" s="49">
        <v>0.43099999999999999</v>
      </c>
      <c r="K84" s="49">
        <v>9.0218043530800003</v>
      </c>
      <c r="L84" s="10">
        <f t="shared" si="3"/>
        <v>16.460883495817999</v>
      </c>
      <c r="M84" s="10">
        <f t="shared" si="4"/>
        <v>32.299999999999997</v>
      </c>
      <c r="N84" s="10">
        <f t="shared" si="5"/>
        <v>9.6</v>
      </c>
    </row>
    <row r="85" spans="1:14" s="10" customFormat="1">
      <c r="A85" s="21" t="s">
        <v>74</v>
      </c>
      <c r="B85" s="21">
        <v>8200</v>
      </c>
      <c r="C85" s="21" t="s">
        <v>72</v>
      </c>
      <c r="D85" s="21" t="s">
        <v>78</v>
      </c>
      <c r="E85" s="49">
        <v>0.22</v>
      </c>
      <c r="F85" s="49">
        <v>50.8</v>
      </c>
      <c r="G85" s="49">
        <v>0</v>
      </c>
      <c r="H85" s="49">
        <v>0.72099999999999997</v>
      </c>
      <c r="I85" s="49">
        <v>0.17</v>
      </c>
      <c r="J85" s="49">
        <v>0.43099999999999999</v>
      </c>
      <c r="K85" s="49">
        <v>7.3019179170499999</v>
      </c>
      <c r="L85" s="10">
        <f t="shared" si="3"/>
        <v>13.322836034185528</v>
      </c>
      <c r="M85" s="10">
        <f t="shared" si="4"/>
        <v>26.1</v>
      </c>
      <c r="N85" s="10">
        <f t="shared" si="5"/>
        <v>7.8</v>
      </c>
    </row>
    <row r="86" spans="1:14" s="10" customFormat="1">
      <c r="A86" s="21" t="s">
        <v>74</v>
      </c>
      <c r="B86" s="21">
        <v>8300</v>
      </c>
      <c r="C86" s="21" t="s">
        <v>72</v>
      </c>
      <c r="D86" s="21" t="s">
        <v>77</v>
      </c>
      <c r="E86" s="49">
        <v>0.22</v>
      </c>
      <c r="F86" s="49">
        <v>50.8</v>
      </c>
      <c r="G86" s="49">
        <v>0</v>
      </c>
      <c r="H86" s="49">
        <v>0.72099999999999997</v>
      </c>
      <c r="I86" s="49">
        <v>0.17</v>
      </c>
      <c r="J86" s="49">
        <v>0.43099999999999999</v>
      </c>
      <c r="K86" s="49">
        <v>8.7319340400699996E-3</v>
      </c>
      <c r="L86" s="10">
        <f t="shared" si="3"/>
        <v>1.5931995785043718E-2</v>
      </c>
      <c r="M86" s="10">
        <f t="shared" si="4"/>
        <v>0</v>
      </c>
      <c r="N86" s="10">
        <f t="shared" si="5"/>
        <v>0</v>
      </c>
    </row>
    <row r="87" spans="1:14" s="10" customFormat="1">
      <c r="A87" s="21" t="s">
        <v>74</v>
      </c>
      <c r="B87" s="21">
        <v>8300</v>
      </c>
      <c r="C87" s="21" t="s">
        <v>72</v>
      </c>
      <c r="D87" s="21" t="s">
        <v>73</v>
      </c>
      <c r="E87" s="49">
        <v>0.22</v>
      </c>
      <c r="F87" s="49">
        <v>50.8</v>
      </c>
      <c r="G87" s="49">
        <v>0</v>
      </c>
      <c r="H87" s="49">
        <v>0.72099999999999997</v>
      </c>
      <c r="I87" s="49">
        <v>0.17</v>
      </c>
      <c r="J87" s="49">
        <v>0.43099999999999999</v>
      </c>
      <c r="K87" s="49">
        <v>4.6696211262499997E-3</v>
      </c>
      <c r="L87" s="10">
        <f t="shared" si="3"/>
        <v>8.5200350529182085E-3</v>
      </c>
      <c r="M87" s="10">
        <f t="shared" si="4"/>
        <v>0</v>
      </c>
      <c r="N87" s="10">
        <f t="shared" si="5"/>
        <v>0</v>
      </c>
    </row>
    <row r="88" spans="1:14">
      <c r="A88" s="21"/>
      <c r="B88" s="21"/>
      <c r="C88" s="21"/>
      <c r="E88" s="21"/>
      <c r="I88" s="22"/>
      <c r="J88" s="24"/>
      <c r="K88" s="10">
        <f t="shared" ref="K88:M88" si="6">SUM(K2:K87)</f>
        <v>2329.2525592939264</v>
      </c>
      <c r="L88" s="10">
        <f t="shared" si="6"/>
        <v>3109.3284587632547</v>
      </c>
      <c r="M88" s="10">
        <f t="shared" si="6"/>
        <v>10646.599999999997</v>
      </c>
      <c r="N88">
        <f>SUM(N2:N87)</f>
        <v>2050.3999999999987</v>
      </c>
    </row>
    <row r="89" spans="1:14">
      <c r="A89" s="21"/>
      <c r="B89" s="21"/>
      <c r="C89" s="21"/>
      <c r="E89" s="21"/>
      <c r="I89" s="22"/>
      <c r="J89" s="24"/>
      <c r="K89" s="10"/>
      <c r="L89" s="10"/>
    </row>
    <row r="90" spans="1:14">
      <c r="A90" s="21"/>
      <c r="B90" s="21"/>
      <c r="C90" s="21"/>
      <c r="E90" s="21"/>
      <c r="I90" s="22"/>
      <c r="J90" s="24"/>
      <c r="K90" s="10"/>
      <c r="L90" s="10"/>
    </row>
    <row r="91" spans="1:14">
      <c r="A91" s="21"/>
      <c r="B91" s="21"/>
      <c r="C91" s="21"/>
      <c r="E91" s="21"/>
      <c r="I91" s="22"/>
      <c r="J91" s="24"/>
      <c r="K91" s="10"/>
      <c r="L91" s="10"/>
    </row>
    <row r="92" spans="1:14">
      <c r="A92" s="21"/>
      <c r="B92" s="21"/>
      <c r="C92" s="21"/>
      <c r="E92" s="21"/>
      <c r="I92" s="22"/>
      <c r="J92" s="24"/>
      <c r="K92" s="10"/>
      <c r="L92" s="10"/>
    </row>
    <row r="93" spans="1:14">
      <c r="A93" s="21"/>
      <c r="B93" s="21"/>
      <c r="C93" s="21"/>
      <c r="E93" s="21"/>
      <c r="I93" s="22"/>
      <c r="J93" s="24"/>
      <c r="K93" s="10"/>
      <c r="L93" s="10"/>
    </row>
    <row r="94" spans="1:14">
      <c r="A94" s="21"/>
      <c r="B94" s="21"/>
      <c r="C94" s="21"/>
      <c r="E94" s="21"/>
      <c r="I94" s="22"/>
      <c r="J94" s="24"/>
      <c r="K94" s="10"/>
      <c r="L94" s="10"/>
    </row>
    <row r="95" spans="1:14">
      <c r="A95" s="21"/>
      <c r="B95" s="21"/>
      <c r="C95" s="21"/>
      <c r="E95" s="21"/>
      <c r="I95" s="22"/>
      <c r="J95" s="24"/>
      <c r="K95" s="10"/>
      <c r="L95" s="10"/>
    </row>
    <row r="96" spans="1:14">
      <c r="A96" s="21"/>
      <c r="B96" s="21"/>
      <c r="C96" s="21"/>
      <c r="E96" s="21"/>
      <c r="I96" s="22"/>
      <c r="J96" s="24"/>
      <c r="K96" s="10"/>
      <c r="L96" s="10"/>
    </row>
    <row r="97" spans="1:12">
      <c r="A97" s="21"/>
      <c r="B97" s="21"/>
      <c r="C97" s="21"/>
      <c r="E97" s="21"/>
      <c r="I97" s="22"/>
      <c r="J97" s="24"/>
      <c r="K97" s="10"/>
      <c r="L97" s="10"/>
    </row>
    <row r="98" spans="1:12">
      <c r="A98" s="21"/>
      <c r="B98" s="21"/>
      <c r="C98" s="21"/>
      <c r="E98" s="21"/>
      <c r="I98" s="22"/>
      <c r="J98" s="24"/>
      <c r="K98" s="10"/>
      <c r="L98" s="10"/>
    </row>
    <row r="99" spans="1:12">
      <c r="A99" s="21"/>
      <c r="B99" s="21"/>
      <c r="C99" s="21"/>
      <c r="E99" s="21"/>
      <c r="I99" s="22"/>
      <c r="J99" s="24"/>
      <c r="K99" s="10"/>
      <c r="L99" s="10"/>
    </row>
    <row r="100" spans="1:12">
      <c r="A100" s="21"/>
      <c r="B100" s="21"/>
      <c r="C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10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10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10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10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10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10"/>
      <c r="E346" s="21"/>
      <c r="I346" s="22"/>
      <c r="J346" s="24"/>
      <c r="K346" s="10"/>
      <c r="L346" s="10"/>
    </row>
    <row r="347" spans="1:12">
      <c r="A347" s="21"/>
      <c r="B347" s="21"/>
      <c r="C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E568" s="21"/>
      <c r="I568" s="22"/>
      <c r="J568" s="24"/>
      <c r="K568" s="10"/>
      <c r="L568" s="10"/>
    </row>
    <row r="569" spans="1:12">
      <c r="I569" s="10"/>
      <c r="J569" s="10"/>
      <c r="K569" s="10"/>
    </row>
  </sheetData>
  <sortState ref="A2:J568">
    <sortCondition ref="J2:J568"/>
    <sortCondition ref="E2:E5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014"/>
  <sheetViews>
    <sheetView workbookViewId="0">
      <pane ySplit="1" topLeftCell="A158" activePane="bottomLeft" state="frozen"/>
      <selection pane="bottomLeft" activeCell="L163" sqref="L163:N163"/>
    </sheetView>
  </sheetViews>
  <sheetFormatPr defaultRowHeight="15"/>
  <cols>
    <col min="1" max="1" width="52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84</v>
      </c>
      <c r="B2" s="21">
        <v>1110</v>
      </c>
      <c r="C2" s="21" t="s">
        <v>72</v>
      </c>
      <c r="D2" s="21"/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0.51513734845299997</v>
      </c>
      <c r="L2" s="10">
        <f>F2*J2*K2/12</f>
        <v>0.6280554552338975</v>
      </c>
      <c r="M2" s="10">
        <f>ROUND(2.721*H2*L2,1)</f>
        <v>1.7</v>
      </c>
      <c r="N2" s="10">
        <f>ROUND((2.721*I2*L2)+(E2*K2),1)</f>
        <v>0.3</v>
      </c>
    </row>
    <row r="3" spans="1:14" s="10" customFormat="1">
      <c r="A3" s="21" t="s">
        <v>84</v>
      </c>
      <c r="B3" s="21">
        <v>1110</v>
      </c>
      <c r="C3" s="21" t="s">
        <v>72</v>
      </c>
      <c r="D3" s="21" t="s">
        <v>77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10.4988646782</v>
      </c>
      <c r="L3" s="10">
        <f t="shared" ref="L3:L66" si="0">F3*J3*K3/12</f>
        <v>12.800215815661439</v>
      </c>
      <c r="M3" s="10">
        <f t="shared" ref="M3:M66" si="1">ROUND(2.721*H3*L3,1)</f>
        <v>33.700000000000003</v>
      </c>
      <c r="N3" s="10">
        <f t="shared" ref="N3:N66" si="2">ROUND((2.721*I3*L3)+(E3*K3),1)</f>
        <v>6.7</v>
      </c>
    </row>
    <row r="4" spans="1:14" s="10" customFormat="1">
      <c r="A4" s="21" t="s">
        <v>84</v>
      </c>
      <c r="B4" s="21">
        <v>1110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0.96799999999999997</v>
      </c>
      <c r="I4" s="49">
        <v>0.125</v>
      </c>
      <c r="J4" s="49">
        <v>0.28799999999999998</v>
      </c>
      <c r="K4" s="49">
        <v>34.829194336699999</v>
      </c>
      <c r="L4" s="10">
        <f t="shared" si="0"/>
        <v>42.463753735304628</v>
      </c>
      <c r="M4" s="10">
        <f t="shared" si="1"/>
        <v>111.8</v>
      </c>
      <c r="N4" s="10">
        <f t="shared" si="2"/>
        <v>22.1</v>
      </c>
    </row>
    <row r="5" spans="1:14" s="10" customFormat="1">
      <c r="A5" s="21" t="s">
        <v>84</v>
      </c>
      <c r="B5" s="21">
        <v>1110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0.96799999999999997</v>
      </c>
      <c r="I5" s="49">
        <v>0.125</v>
      </c>
      <c r="J5" s="49">
        <v>0.28799999999999998</v>
      </c>
      <c r="K5" s="49">
        <v>279.75403333200001</v>
      </c>
      <c r="L5" s="10">
        <f t="shared" si="0"/>
        <v>341.07611743837435</v>
      </c>
      <c r="M5" s="10">
        <f t="shared" si="1"/>
        <v>898.4</v>
      </c>
      <c r="N5" s="10">
        <f t="shared" si="2"/>
        <v>177.6</v>
      </c>
    </row>
    <row r="6" spans="1:14" s="10" customFormat="1">
      <c r="A6" s="21" t="s">
        <v>84</v>
      </c>
      <c r="B6" s="21">
        <v>1110</v>
      </c>
      <c r="C6" s="21" t="s">
        <v>72</v>
      </c>
      <c r="D6" s="21" t="s">
        <v>78</v>
      </c>
      <c r="E6" s="49">
        <v>0.22</v>
      </c>
      <c r="F6" s="49">
        <v>50.8</v>
      </c>
      <c r="G6" s="49">
        <v>0</v>
      </c>
      <c r="H6" s="49">
        <v>0.96799999999999997</v>
      </c>
      <c r="I6" s="49">
        <v>0.125</v>
      </c>
      <c r="J6" s="49">
        <v>0.28799999999999998</v>
      </c>
      <c r="K6" s="49">
        <v>24.3427919622</v>
      </c>
      <c r="L6" s="10">
        <f t="shared" si="0"/>
        <v>29.678731960314238</v>
      </c>
      <c r="M6" s="10">
        <f t="shared" si="1"/>
        <v>78.2</v>
      </c>
      <c r="N6" s="10">
        <f t="shared" si="2"/>
        <v>15.4</v>
      </c>
    </row>
    <row r="7" spans="1:14" s="10" customFormat="1">
      <c r="A7" s="21" t="s">
        <v>84</v>
      </c>
      <c r="B7" s="21">
        <v>1190</v>
      </c>
      <c r="C7" s="21" t="s">
        <v>72</v>
      </c>
      <c r="D7" s="21"/>
      <c r="E7" s="49">
        <v>0.22</v>
      </c>
      <c r="F7" s="49">
        <v>50.8</v>
      </c>
      <c r="G7" s="49">
        <v>0</v>
      </c>
      <c r="H7" s="49">
        <v>0.96799999999999997</v>
      </c>
      <c r="I7" s="49">
        <v>0.125</v>
      </c>
      <c r="J7" s="49">
        <v>0.28799999999999998</v>
      </c>
      <c r="K7" s="49">
        <v>2.6264534316099999</v>
      </c>
      <c r="L7" s="10">
        <f t="shared" si="0"/>
        <v>3.2021720238189118</v>
      </c>
      <c r="M7" s="10">
        <f t="shared" si="1"/>
        <v>8.4</v>
      </c>
      <c r="N7" s="10">
        <f t="shared" si="2"/>
        <v>1.7</v>
      </c>
    </row>
    <row r="8" spans="1:14" s="10" customFormat="1">
      <c r="A8" s="21" t="s">
        <v>84</v>
      </c>
      <c r="B8" s="21">
        <v>1190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0.96799999999999997</v>
      </c>
      <c r="I8" s="49">
        <v>0.125</v>
      </c>
      <c r="J8" s="49">
        <v>0.28799999999999998</v>
      </c>
      <c r="K8" s="49">
        <v>130.71134181100001</v>
      </c>
      <c r="L8" s="10">
        <f t="shared" si="0"/>
        <v>159.36326793597121</v>
      </c>
      <c r="M8" s="10">
        <f t="shared" si="1"/>
        <v>419.8</v>
      </c>
      <c r="N8" s="10">
        <f t="shared" si="2"/>
        <v>83</v>
      </c>
    </row>
    <row r="9" spans="1:14" s="10" customFormat="1">
      <c r="A9" s="21" t="s">
        <v>84</v>
      </c>
      <c r="B9" s="21">
        <v>1290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1.2450000000000001</v>
      </c>
      <c r="I9" s="49">
        <v>0.21299999999999999</v>
      </c>
      <c r="J9" s="49">
        <v>0.34100000000000003</v>
      </c>
      <c r="K9" s="49">
        <v>11.7098850639</v>
      </c>
      <c r="L9" s="10">
        <f t="shared" si="0"/>
        <v>16.90399974874391</v>
      </c>
      <c r="M9" s="10">
        <f t="shared" si="1"/>
        <v>57.3</v>
      </c>
      <c r="N9" s="10">
        <f t="shared" si="2"/>
        <v>12.4</v>
      </c>
    </row>
    <row r="10" spans="1:14" s="10" customFormat="1">
      <c r="A10" s="21" t="s">
        <v>84</v>
      </c>
      <c r="B10" s="21">
        <v>1290</v>
      </c>
      <c r="C10" s="21" t="s">
        <v>72</v>
      </c>
      <c r="D10" s="21" t="s">
        <v>73</v>
      </c>
      <c r="E10" s="49">
        <v>0.22</v>
      </c>
      <c r="F10" s="49">
        <v>50.8</v>
      </c>
      <c r="G10" s="49">
        <v>0</v>
      </c>
      <c r="H10" s="49">
        <v>1.2450000000000001</v>
      </c>
      <c r="I10" s="49">
        <v>0.21299999999999999</v>
      </c>
      <c r="J10" s="49">
        <v>0.34100000000000003</v>
      </c>
      <c r="K10" s="49">
        <v>25.077243713600001</v>
      </c>
      <c r="L10" s="10">
        <f t="shared" si="0"/>
        <v>36.200673116829179</v>
      </c>
      <c r="M10" s="10">
        <f t="shared" si="1"/>
        <v>122.6</v>
      </c>
      <c r="N10" s="10">
        <f t="shared" si="2"/>
        <v>26.5</v>
      </c>
    </row>
    <row r="11" spans="1:14" s="10" customFormat="1">
      <c r="A11" s="21" t="s">
        <v>84</v>
      </c>
      <c r="B11" s="21">
        <v>1400</v>
      </c>
      <c r="C11" s="21" t="s">
        <v>72</v>
      </c>
      <c r="D11" s="21" t="s">
        <v>76</v>
      </c>
      <c r="E11" s="49">
        <v>0.22</v>
      </c>
      <c r="F11" s="49">
        <v>50.8</v>
      </c>
      <c r="G11" s="49">
        <v>0</v>
      </c>
      <c r="H11" s="49">
        <v>0.70899999999999996</v>
      </c>
      <c r="I11" s="49">
        <v>0.11700000000000001</v>
      </c>
      <c r="J11" s="49">
        <v>0.43099999999999999</v>
      </c>
      <c r="K11" s="49">
        <v>0.74840543153200001</v>
      </c>
      <c r="L11" s="10">
        <f t="shared" si="0"/>
        <v>1.3655156035255696</v>
      </c>
      <c r="M11" s="10">
        <f t="shared" si="1"/>
        <v>2.6</v>
      </c>
      <c r="N11" s="10">
        <f t="shared" si="2"/>
        <v>0.6</v>
      </c>
    </row>
    <row r="12" spans="1:14" s="10" customFormat="1">
      <c r="A12" s="21" t="s">
        <v>84</v>
      </c>
      <c r="B12" s="21">
        <v>1400</v>
      </c>
      <c r="C12" s="21" t="s">
        <v>72</v>
      </c>
      <c r="D12" s="21" t="s">
        <v>73</v>
      </c>
      <c r="E12" s="49">
        <v>0.22</v>
      </c>
      <c r="F12" s="49">
        <v>50.8</v>
      </c>
      <c r="G12" s="49">
        <v>0</v>
      </c>
      <c r="H12" s="49">
        <v>0.70899999999999996</v>
      </c>
      <c r="I12" s="49">
        <v>0.11700000000000001</v>
      </c>
      <c r="J12" s="49">
        <v>0.43099999999999999</v>
      </c>
      <c r="K12" s="49">
        <v>243.94280210100001</v>
      </c>
      <c r="L12" s="10">
        <f t="shared" si="0"/>
        <v>445.08990528674798</v>
      </c>
      <c r="M12" s="10">
        <f t="shared" si="1"/>
        <v>858.7</v>
      </c>
      <c r="N12" s="10">
        <f t="shared" si="2"/>
        <v>195.4</v>
      </c>
    </row>
    <row r="13" spans="1:14" s="10" customFormat="1">
      <c r="A13" s="21" t="s">
        <v>84</v>
      </c>
      <c r="B13" s="21">
        <v>1550</v>
      </c>
      <c r="C13" s="21" t="s">
        <v>72</v>
      </c>
      <c r="D13" s="21" t="s">
        <v>75</v>
      </c>
      <c r="E13" s="49">
        <v>0.22</v>
      </c>
      <c r="F13" s="49">
        <v>50.8</v>
      </c>
      <c r="G13" s="49">
        <v>0</v>
      </c>
      <c r="H13" s="49">
        <v>0.72099999999999997</v>
      </c>
      <c r="I13" s="49">
        <v>0.17</v>
      </c>
      <c r="J13" s="49">
        <v>0.34100000000000003</v>
      </c>
      <c r="K13" s="49">
        <v>0.22674967938400001</v>
      </c>
      <c r="L13" s="10">
        <f t="shared" si="0"/>
        <v>0.32732827883609633</v>
      </c>
      <c r="M13" s="10">
        <f t="shared" si="1"/>
        <v>0.6</v>
      </c>
      <c r="N13" s="10">
        <f t="shared" si="2"/>
        <v>0.2</v>
      </c>
    </row>
    <row r="14" spans="1:14" s="10" customFormat="1">
      <c r="A14" s="21" t="s">
        <v>84</v>
      </c>
      <c r="B14" s="21">
        <v>1550</v>
      </c>
      <c r="C14" s="21" t="s">
        <v>72</v>
      </c>
      <c r="D14" s="21" t="s">
        <v>73</v>
      </c>
      <c r="E14" s="49">
        <v>0.22</v>
      </c>
      <c r="F14" s="49">
        <v>50.8</v>
      </c>
      <c r="G14" s="49">
        <v>0</v>
      </c>
      <c r="H14" s="49">
        <v>0.72099999999999997</v>
      </c>
      <c r="I14" s="49">
        <v>0.17</v>
      </c>
      <c r="J14" s="49">
        <v>0.34100000000000003</v>
      </c>
      <c r="K14" s="49">
        <v>38.115024849800001</v>
      </c>
      <c r="L14" s="10">
        <f t="shared" si="0"/>
        <v>55.021579372342956</v>
      </c>
      <c r="M14" s="10">
        <f t="shared" si="1"/>
        <v>107.9</v>
      </c>
      <c r="N14" s="10">
        <f t="shared" si="2"/>
        <v>33.799999999999997</v>
      </c>
    </row>
    <row r="15" spans="1:14" s="10" customFormat="1">
      <c r="A15" s="21" t="s">
        <v>84</v>
      </c>
      <c r="B15" s="21">
        <v>2110</v>
      </c>
      <c r="C15" s="21" t="s">
        <v>72</v>
      </c>
      <c r="D15" s="21"/>
      <c r="E15" s="49">
        <v>0.22</v>
      </c>
      <c r="F15" s="49">
        <v>50.8</v>
      </c>
      <c r="G15" s="49">
        <v>0</v>
      </c>
      <c r="H15" s="49">
        <v>2.0139999999999998</v>
      </c>
      <c r="I15" s="49">
        <v>0.28699999999999998</v>
      </c>
      <c r="J15" s="49">
        <v>0.315</v>
      </c>
      <c r="K15" s="49">
        <v>0.12724740938500001</v>
      </c>
      <c r="L15" s="10">
        <f t="shared" si="0"/>
        <v>0.16968442041489751</v>
      </c>
      <c r="M15" s="10">
        <f t="shared" si="1"/>
        <v>0.9</v>
      </c>
      <c r="N15" s="10">
        <f t="shared" si="2"/>
        <v>0.2</v>
      </c>
    </row>
    <row r="16" spans="1:14" s="10" customFormat="1">
      <c r="A16" s="21" t="s">
        <v>84</v>
      </c>
      <c r="B16" s="21">
        <v>2110</v>
      </c>
      <c r="C16" s="21" t="s">
        <v>72</v>
      </c>
      <c r="D16" s="21" t="s">
        <v>77</v>
      </c>
      <c r="E16" s="49">
        <v>0.22</v>
      </c>
      <c r="F16" s="49">
        <v>50.8</v>
      </c>
      <c r="G16" s="49">
        <v>0</v>
      </c>
      <c r="H16" s="49">
        <v>2.0139999999999998</v>
      </c>
      <c r="I16" s="49">
        <v>0.28699999999999998</v>
      </c>
      <c r="J16" s="49">
        <v>0.315</v>
      </c>
      <c r="K16" s="49">
        <v>2.11473549393</v>
      </c>
      <c r="L16" s="10">
        <f t="shared" si="0"/>
        <v>2.819999781155655</v>
      </c>
      <c r="M16" s="10">
        <f t="shared" si="1"/>
        <v>15.5</v>
      </c>
      <c r="N16" s="10">
        <f t="shared" si="2"/>
        <v>2.7</v>
      </c>
    </row>
    <row r="17" spans="1:14" s="10" customFormat="1">
      <c r="A17" s="21" t="s">
        <v>84</v>
      </c>
      <c r="B17" s="21">
        <v>2110</v>
      </c>
      <c r="C17" s="21" t="s">
        <v>72</v>
      </c>
      <c r="D17" s="21" t="s">
        <v>76</v>
      </c>
      <c r="E17" s="49">
        <v>0.22</v>
      </c>
      <c r="F17" s="49">
        <v>50.8</v>
      </c>
      <c r="G17" s="49">
        <v>0</v>
      </c>
      <c r="H17" s="49">
        <v>2.0139999999999998</v>
      </c>
      <c r="I17" s="49">
        <v>0.28699999999999998</v>
      </c>
      <c r="J17" s="49">
        <v>0.315</v>
      </c>
      <c r="K17" s="49">
        <v>324.824718577</v>
      </c>
      <c r="L17" s="10">
        <f t="shared" si="0"/>
        <v>433.15376222242952</v>
      </c>
      <c r="M17" s="10">
        <f t="shared" si="1"/>
        <v>2373.6999999999998</v>
      </c>
      <c r="N17" s="10">
        <f t="shared" si="2"/>
        <v>409.7</v>
      </c>
    </row>
    <row r="18" spans="1:14" s="10" customFormat="1">
      <c r="A18" s="21" t="s">
        <v>84</v>
      </c>
      <c r="B18" s="21">
        <v>2110</v>
      </c>
      <c r="C18" s="21" t="s">
        <v>72</v>
      </c>
      <c r="D18" s="21" t="s">
        <v>75</v>
      </c>
      <c r="E18" s="49">
        <v>0.22</v>
      </c>
      <c r="F18" s="49">
        <v>50.8</v>
      </c>
      <c r="G18" s="49">
        <v>0</v>
      </c>
      <c r="H18" s="49">
        <v>2.0139999999999998</v>
      </c>
      <c r="I18" s="49">
        <v>0.28699999999999998</v>
      </c>
      <c r="J18" s="49">
        <v>0.315</v>
      </c>
      <c r="K18" s="49">
        <v>1.47408809167E-2</v>
      </c>
      <c r="L18" s="10">
        <f t="shared" si="0"/>
        <v>1.9656964702419448E-2</v>
      </c>
      <c r="M18" s="10">
        <f t="shared" si="1"/>
        <v>0.1</v>
      </c>
      <c r="N18" s="10">
        <f t="shared" si="2"/>
        <v>0</v>
      </c>
    </row>
    <row r="19" spans="1:14" s="10" customFormat="1">
      <c r="A19" s="21" t="s">
        <v>84</v>
      </c>
      <c r="B19" s="21">
        <v>2110</v>
      </c>
      <c r="C19" s="21" t="s">
        <v>72</v>
      </c>
      <c r="D19" s="21" t="s">
        <v>73</v>
      </c>
      <c r="E19" s="49">
        <v>0.22</v>
      </c>
      <c r="F19" s="49">
        <v>50.8</v>
      </c>
      <c r="G19" s="49">
        <v>0</v>
      </c>
      <c r="H19" s="49">
        <v>2.0139999999999998</v>
      </c>
      <c r="I19" s="49">
        <v>0.28699999999999998</v>
      </c>
      <c r="J19" s="49">
        <v>0.315</v>
      </c>
      <c r="K19" s="49">
        <v>2192.0338993999999</v>
      </c>
      <c r="L19" s="10">
        <f t="shared" si="0"/>
        <v>2923.0772048498998</v>
      </c>
      <c r="M19" s="10">
        <f t="shared" si="1"/>
        <v>16018.7</v>
      </c>
      <c r="N19" s="10">
        <f t="shared" si="2"/>
        <v>2765</v>
      </c>
    </row>
    <row r="20" spans="1:14" s="10" customFormat="1">
      <c r="A20" s="21" t="s">
        <v>84</v>
      </c>
      <c r="B20" s="21">
        <v>2110</v>
      </c>
      <c r="C20" s="21" t="s">
        <v>72</v>
      </c>
      <c r="D20" s="21" t="s">
        <v>78</v>
      </c>
      <c r="E20" s="49">
        <v>0.22</v>
      </c>
      <c r="F20" s="49">
        <v>50.8</v>
      </c>
      <c r="G20" s="49">
        <v>0</v>
      </c>
      <c r="H20" s="49">
        <v>2.0139999999999998</v>
      </c>
      <c r="I20" s="49">
        <v>0.28699999999999998</v>
      </c>
      <c r="J20" s="49">
        <v>0.315</v>
      </c>
      <c r="K20" s="49">
        <v>16.034358736000001</v>
      </c>
      <c r="L20" s="10">
        <f t="shared" si="0"/>
        <v>21.381817374456002</v>
      </c>
      <c r="M20" s="10">
        <f t="shared" si="1"/>
        <v>117.2</v>
      </c>
      <c r="N20" s="10">
        <f t="shared" si="2"/>
        <v>20.2</v>
      </c>
    </row>
    <row r="21" spans="1:14" s="10" customFormat="1">
      <c r="A21" s="21" t="s">
        <v>84</v>
      </c>
      <c r="B21" s="21">
        <v>2120</v>
      </c>
      <c r="C21" s="21" t="s">
        <v>72</v>
      </c>
      <c r="D21" s="21" t="s">
        <v>76</v>
      </c>
      <c r="E21" s="49">
        <v>0.22</v>
      </c>
      <c r="F21" s="49">
        <v>50.8</v>
      </c>
      <c r="G21" s="49">
        <v>0</v>
      </c>
      <c r="H21" s="49">
        <v>1.022</v>
      </c>
      <c r="I21" s="49">
        <v>0.19600000000000001</v>
      </c>
      <c r="J21" s="49">
        <v>0.26200000000000001</v>
      </c>
      <c r="K21" s="49">
        <v>54.4477669057</v>
      </c>
      <c r="L21" s="10">
        <f t="shared" si="0"/>
        <v>60.38983320067539</v>
      </c>
      <c r="M21" s="10">
        <f t="shared" si="1"/>
        <v>167.9</v>
      </c>
      <c r="N21" s="10">
        <f t="shared" si="2"/>
        <v>44.2</v>
      </c>
    </row>
    <row r="22" spans="1:14" s="10" customFormat="1">
      <c r="A22" s="21" t="s">
        <v>84</v>
      </c>
      <c r="B22" s="21">
        <v>2120</v>
      </c>
      <c r="C22" s="21" t="s">
        <v>72</v>
      </c>
      <c r="D22" s="21" t="s">
        <v>73</v>
      </c>
      <c r="E22" s="49">
        <v>0.22</v>
      </c>
      <c r="F22" s="49">
        <v>50.8</v>
      </c>
      <c r="G22" s="49">
        <v>0</v>
      </c>
      <c r="H22" s="49">
        <v>1.022</v>
      </c>
      <c r="I22" s="49">
        <v>0.19600000000000001</v>
      </c>
      <c r="J22" s="49">
        <v>0.26200000000000001</v>
      </c>
      <c r="K22" s="49">
        <v>220.44801978999999</v>
      </c>
      <c r="L22" s="10">
        <f t="shared" si="0"/>
        <v>244.5062470164153</v>
      </c>
      <c r="M22" s="10">
        <f t="shared" si="1"/>
        <v>679.9</v>
      </c>
      <c r="N22" s="10">
        <f t="shared" si="2"/>
        <v>178.9</v>
      </c>
    </row>
    <row r="23" spans="1:14" s="10" customFormat="1">
      <c r="A23" s="21" t="s">
        <v>84</v>
      </c>
      <c r="B23" s="21">
        <v>2120</v>
      </c>
      <c r="C23" s="21" t="s">
        <v>72</v>
      </c>
      <c r="D23" s="21" t="s">
        <v>78</v>
      </c>
      <c r="E23" s="49">
        <v>0.22</v>
      </c>
      <c r="F23" s="49">
        <v>50.8</v>
      </c>
      <c r="G23" s="49">
        <v>0</v>
      </c>
      <c r="H23" s="49">
        <v>1.022</v>
      </c>
      <c r="I23" s="49">
        <v>0.19600000000000001</v>
      </c>
      <c r="J23" s="49">
        <v>0.26200000000000001</v>
      </c>
      <c r="K23" s="49">
        <v>0.16164357294100001</v>
      </c>
      <c r="L23" s="10">
        <f t="shared" si="0"/>
        <v>0.17928427486796114</v>
      </c>
      <c r="M23" s="10">
        <f t="shared" si="1"/>
        <v>0.5</v>
      </c>
      <c r="N23" s="10">
        <f t="shared" si="2"/>
        <v>0.1</v>
      </c>
    </row>
    <row r="24" spans="1:14" s="10" customFormat="1">
      <c r="A24" s="21" t="s">
        <v>84</v>
      </c>
      <c r="B24" s="21">
        <v>2130</v>
      </c>
      <c r="C24" s="21" t="s">
        <v>72</v>
      </c>
      <c r="D24" s="21"/>
      <c r="E24" s="49">
        <v>0.22</v>
      </c>
      <c r="F24" s="49">
        <v>50.8</v>
      </c>
      <c r="G24" s="49">
        <v>0</v>
      </c>
      <c r="H24" s="49">
        <v>1.022</v>
      </c>
      <c r="I24" s="49">
        <v>0.19600000000000001</v>
      </c>
      <c r="J24" s="49">
        <v>0.26200000000000001</v>
      </c>
      <c r="K24" s="49">
        <v>5.1733848555499999E-2</v>
      </c>
      <c r="L24" s="10">
        <f t="shared" si="0"/>
        <v>5.7379735894523561E-2</v>
      </c>
      <c r="M24" s="10">
        <f t="shared" si="1"/>
        <v>0.2</v>
      </c>
      <c r="N24" s="10">
        <f t="shared" si="2"/>
        <v>0</v>
      </c>
    </row>
    <row r="25" spans="1:14" s="10" customFormat="1">
      <c r="A25" s="21" t="s">
        <v>84</v>
      </c>
      <c r="B25" s="21">
        <v>2130</v>
      </c>
      <c r="C25" s="21" t="s">
        <v>72</v>
      </c>
      <c r="D25" s="21" t="s">
        <v>77</v>
      </c>
      <c r="E25" s="49">
        <v>0.22</v>
      </c>
      <c r="F25" s="49">
        <v>50.8</v>
      </c>
      <c r="G25" s="49">
        <v>0</v>
      </c>
      <c r="H25" s="49">
        <v>1.022</v>
      </c>
      <c r="I25" s="49">
        <v>0.19600000000000001</v>
      </c>
      <c r="J25" s="49">
        <v>0.26200000000000001</v>
      </c>
      <c r="K25" s="49">
        <v>1.27015292888</v>
      </c>
      <c r="L25" s="10">
        <f t="shared" si="0"/>
        <v>1.4087689518517708</v>
      </c>
      <c r="M25" s="10">
        <f t="shared" si="1"/>
        <v>3.9</v>
      </c>
      <c r="N25" s="10">
        <f t="shared" si="2"/>
        <v>1</v>
      </c>
    </row>
    <row r="26" spans="1:14" s="10" customFormat="1">
      <c r="A26" s="21" t="s">
        <v>84</v>
      </c>
      <c r="B26" s="21">
        <v>2130</v>
      </c>
      <c r="C26" s="21" t="s">
        <v>72</v>
      </c>
      <c r="D26" s="21" t="s">
        <v>76</v>
      </c>
      <c r="E26" s="49">
        <v>0.22</v>
      </c>
      <c r="F26" s="49">
        <v>50.8</v>
      </c>
      <c r="G26" s="49">
        <v>0</v>
      </c>
      <c r="H26" s="49">
        <v>1.022</v>
      </c>
      <c r="I26" s="49">
        <v>0.19600000000000001</v>
      </c>
      <c r="J26" s="49">
        <v>0.26200000000000001</v>
      </c>
      <c r="K26" s="49">
        <v>17.650452173400001</v>
      </c>
      <c r="L26" s="10">
        <f t="shared" si="0"/>
        <v>19.576704853923722</v>
      </c>
      <c r="M26" s="10">
        <f t="shared" si="1"/>
        <v>54.4</v>
      </c>
      <c r="N26" s="10">
        <f t="shared" si="2"/>
        <v>14.3</v>
      </c>
    </row>
    <row r="27" spans="1:14" s="10" customFormat="1">
      <c r="A27" s="21" t="s">
        <v>84</v>
      </c>
      <c r="B27" s="21">
        <v>2130</v>
      </c>
      <c r="C27" s="21" t="s">
        <v>72</v>
      </c>
      <c r="D27" s="21" t="s">
        <v>73</v>
      </c>
      <c r="E27" s="49">
        <v>0.22</v>
      </c>
      <c r="F27" s="49">
        <v>50.8</v>
      </c>
      <c r="G27" s="49">
        <v>0</v>
      </c>
      <c r="H27" s="49">
        <v>1.022</v>
      </c>
      <c r="I27" s="49">
        <v>0.19600000000000001</v>
      </c>
      <c r="J27" s="49">
        <v>0.26200000000000001</v>
      </c>
      <c r="K27" s="49">
        <v>511.62700023799999</v>
      </c>
      <c r="L27" s="10">
        <f t="shared" si="0"/>
        <v>567.46256019730697</v>
      </c>
      <c r="M27" s="10">
        <f t="shared" si="1"/>
        <v>1578</v>
      </c>
      <c r="N27" s="10">
        <f t="shared" si="2"/>
        <v>415.2</v>
      </c>
    </row>
    <row r="28" spans="1:14" s="10" customFormat="1">
      <c r="A28" s="21" t="s">
        <v>84</v>
      </c>
      <c r="B28" s="21">
        <v>2140</v>
      </c>
      <c r="C28" s="21" t="s">
        <v>72</v>
      </c>
      <c r="D28" s="21"/>
      <c r="E28" s="49">
        <v>0.22</v>
      </c>
      <c r="F28" s="49">
        <v>50.8</v>
      </c>
      <c r="G28" s="49">
        <v>0</v>
      </c>
      <c r="H28" s="49">
        <v>1.744</v>
      </c>
      <c r="I28" s="49">
        <v>0.57999999999999996</v>
      </c>
      <c r="J28" s="49">
        <v>0.36699999999999999</v>
      </c>
      <c r="K28" s="49">
        <v>1.3469785248699999E-4</v>
      </c>
      <c r="L28" s="10">
        <f t="shared" si="0"/>
        <v>2.0927107355221943E-4</v>
      </c>
      <c r="M28" s="10">
        <f t="shared" si="1"/>
        <v>0</v>
      </c>
      <c r="N28" s="10">
        <f t="shared" si="2"/>
        <v>0</v>
      </c>
    </row>
    <row r="29" spans="1:14" s="10" customFormat="1">
      <c r="A29" s="21" t="s">
        <v>84</v>
      </c>
      <c r="B29" s="21">
        <v>2140</v>
      </c>
      <c r="C29" s="21" t="s">
        <v>72</v>
      </c>
      <c r="D29" s="21" t="s">
        <v>76</v>
      </c>
      <c r="E29" s="49">
        <v>0.22</v>
      </c>
      <c r="F29" s="49">
        <v>50.8</v>
      </c>
      <c r="G29" s="49">
        <v>0</v>
      </c>
      <c r="H29" s="49">
        <v>1.744</v>
      </c>
      <c r="I29" s="49">
        <v>0.57999999999999996</v>
      </c>
      <c r="J29" s="49">
        <v>0.36699999999999999</v>
      </c>
      <c r="K29" s="49">
        <v>0.61781494675899995</v>
      </c>
      <c r="L29" s="10">
        <f t="shared" si="0"/>
        <v>0.9598578951163409</v>
      </c>
      <c r="M29" s="10">
        <f t="shared" si="1"/>
        <v>4.5999999999999996</v>
      </c>
      <c r="N29" s="10">
        <f t="shared" si="2"/>
        <v>1.7</v>
      </c>
    </row>
    <row r="30" spans="1:14" s="10" customFormat="1">
      <c r="A30" s="21" t="s">
        <v>84</v>
      </c>
      <c r="B30" s="21">
        <v>2140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1.744</v>
      </c>
      <c r="I30" s="49">
        <v>0.57999999999999996</v>
      </c>
      <c r="J30" s="49">
        <v>0.36699999999999999</v>
      </c>
      <c r="K30" s="49">
        <v>10.7657133051</v>
      </c>
      <c r="L30" s="10">
        <f t="shared" si="0"/>
        <v>16.725971047913529</v>
      </c>
      <c r="M30" s="10">
        <f t="shared" si="1"/>
        <v>79.400000000000006</v>
      </c>
      <c r="N30" s="10">
        <f t="shared" si="2"/>
        <v>28.8</v>
      </c>
    </row>
    <row r="31" spans="1:14" s="10" customFormat="1">
      <c r="A31" s="21" t="s">
        <v>84</v>
      </c>
      <c r="B31" s="21">
        <v>2210</v>
      </c>
      <c r="C31" s="21" t="s">
        <v>72</v>
      </c>
      <c r="D31" s="21"/>
      <c r="E31" s="49">
        <v>0.22</v>
      </c>
      <c r="F31" s="49">
        <v>50.8</v>
      </c>
      <c r="G31" s="49">
        <v>0</v>
      </c>
      <c r="H31" s="49">
        <v>1.347</v>
      </c>
      <c r="I31" s="49">
        <v>0.27400000000000002</v>
      </c>
      <c r="J31" s="49">
        <v>0.315</v>
      </c>
      <c r="K31" s="49">
        <v>13.573288123899999</v>
      </c>
      <c r="L31" s="10">
        <f t="shared" si="0"/>
        <v>18.099979713220648</v>
      </c>
      <c r="M31" s="10">
        <f t="shared" si="1"/>
        <v>66.3</v>
      </c>
      <c r="N31" s="10">
        <f t="shared" si="2"/>
        <v>16.5</v>
      </c>
    </row>
    <row r="32" spans="1:14" s="10" customFormat="1">
      <c r="A32" s="21" t="s">
        <v>84</v>
      </c>
      <c r="B32" s="21">
        <v>2210</v>
      </c>
      <c r="C32" s="21" t="s">
        <v>72</v>
      </c>
      <c r="D32" s="21" t="s">
        <v>77</v>
      </c>
      <c r="E32" s="49">
        <v>0.22</v>
      </c>
      <c r="F32" s="49">
        <v>50.8</v>
      </c>
      <c r="G32" s="49">
        <v>0</v>
      </c>
      <c r="H32" s="49">
        <v>1.347</v>
      </c>
      <c r="I32" s="49">
        <v>0.27400000000000002</v>
      </c>
      <c r="J32" s="49">
        <v>0.315</v>
      </c>
      <c r="K32" s="49">
        <v>57.098576101699997</v>
      </c>
      <c r="L32" s="10">
        <f t="shared" si="0"/>
        <v>76.140951231616938</v>
      </c>
      <c r="M32" s="10">
        <f t="shared" si="1"/>
        <v>279.10000000000002</v>
      </c>
      <c r="N32" s="10">
        <f t="shared" si="2"/>
        <v>69.3</v>
      </c>
    </row>
    <row r="33" spans="1:14" s="10" customFormat="1">
      <c r="A33" s="21" t="s">
        <v>84</v>
      </c>
      <c r="B33" s="21">
        <v>2210</v>
      </c>
      <c r="C33" s="21" t="s">
        <v>72</v>
      </c>
      <c r="D33" s="21" t="s">
        <v>76</v>
      </c>
      <c r="E33" s="49">
        <v>0.22</v>
      </c>
      <c r="F33" s="49">
        <v>50.8</v>
      </c>
      <c r="G33" s="49">
        <v>0</v>
      </c>
      <c r="H33" s="49">
        <v>1.347</v>
      </c>
      <c r="I33" s="49">
        <v>0.27400000000000002</v>
      </c>
      <c r="J33" s="49">
        <v>0.315</v>
      </c>
      <c r="K33" s="49">
        <v>89.541536257800004</v>
      </c>
      <c r="L33" s="10">
        <f t="shared" si="0"/>
        <v>119.4036385997763</v>
      </c>
      <c r="M33" s="10">
        <f t="shared" si="1"/>
        <v>437.6</v>
      </c>
      <c r="N33" s="10">
        <f t="shared" si="2"/>
        <v>108.7</v>
      </c>
    </row>
    <row r="34" spans="1:14" s="10" customFormat="1">
      <c r="A34" s="21" t="s">
        <v>84</v>
      </c>
      <c r="B34" s="21">
        <v>2210</v>
      </c>
      <c r="C34" s="21" t="s">
        <v>72</v>
      </c>
      <c r="D34" s="21" t="s">
        <v>75</v>
      </c>
      <c r="E34" s="49">
        <v>0.22</v>
      </c>
      <c r="F34" s="49">
        <v>50.8</v>
      </c>
      <c r="G34" s="49">
        <v>0</v>
      </c>
      <c r="H34" s="49">
        <v>1.347</v>
      </c>
      <c r="I34" s="49">
        <v>0.27400000000000002</v>
      </c>
      <c r="J34" s="49">
        <v>0.315</v>
      </c>
      <c r="K34" s="49">
        <v>42.440886289200002</v>
      </c>
      <c r="L34" s="10">
        <f t="shared" si="0"/>
        <v>56.5949218666482</v>
      </c>
      <c r="M34" s="10">
        <f t="shared" si="1"/>
        <v>207.4</v>
      </c>
      <c r="N34" s="10">
        <f t="shared" si="2"/>
        <v>51.5</v>
      </c>
    </row>
    <row r="35" spans="1:14" s="10" customFormat="1">
      <c r="A35" s="21" t="s">
        <v>84</v>
      </c>
      <c r="B35" s="21">
        <v>2210</v>
      </c>
      <c r="C35" s="21" t="s">
        <v>72</v>
      </c>
      <c r="D35" s="21" t="s">
        <v>73</v>
      </c>
      <c r="E35" s="49">
        <v>0.22</v>
      </c>
      <c r="F35" s="49">
        <v>50.8</v>
      </c>
      <c r="G35" s="49">
        <v>0</v>
      </c>
      <c r="H35" s="49">
        <v>1.347</v>
      </c>
      <c r="I35" s="49">
        <v>0.27400000000000002</v>
      </c>
      <c r="J35" s="49">
        <v>0.315</v>
      </c>
      <c r="K35" s="49">
        <v>18916.865669300001</v>
      </c>
      <c r="L35" s="10">
        <f t="shared" si="0"/>
        <v>25225.640370011548</v>
      </c>
      <c r="M35" s="10">
        <f t="shared" si="1"/>
        <v>92456.7</v>
      </c>
      <c r="N35" s="10">
        <f t="shared" si="2"/>
        <v>22968.799999999999</v>
      </c>
    </row>
    <row r="36" spans="1:14" s="10" customFormat="1">
      <c r="A36" s="21" t="s">
        <v>84</v>
      </c>
      <c r="B36" s="21">
        <v>2210</v>
      </c>
      <c r="C36" s="21" t="s">
        <v>72</v>
      </c>
      <c r="D36" s="21" t="s">
        <v>78</v>
      </c>
      <c r="E36" s="49">
        <v>0.22</v>
      </c>
      <c r="F36" s="49">
        <v>50.8</v>
      </c>
      <c r="G36" s="49">
        <v>0</v>
      </c>
      <c r="H36" s="49">
        <v>1.347</v>
      </c>
      <c r="I36" s="49">
        <v>0.27400000000000002</v>
      </c>
      <c r="J36" s="49">
        <v>0.315</v>
      </c>
      <c r="K36" s="49">
        <v>42.346262211999999</v>
      </c>
      <c r="L36" s="10">
        <f t="shared" si="0"/>
        <v>56.468740659702</v>
      </c>
      <c r="M36" s="10">
        <f t="shared" si="1"/>
        <v>207</v>
      </c>
      <c r="N36" s="10">
        <f t="shared" si="2"/>
        <v>51.4</v>
      </c>
    </row>
    <row r="37" spans="1:14" s="10" customFormat="1">
      <c r="A37" s="21" t="s">
        <v>84</v>
      </c>
      <c r="B37" s="21">
        <v>2410</v>
      </c>
      <c r="C37" s="21" t="s">
        <v>72</v>
      </c>
      <c r="D37" s="21" t="s">
        <v>77</v>
      </c>
      <c r="E37" s="49">
        <v>0.22</v>
      </c>
      <c r="F37" s="49">
        <v>50.8</v>
      </c>
      <c r="G37" s="49">
        <v>0</v>
      </c>
      <c r="H37" s="49">
        <v>1.677</v>
      </c>
      <c r="I37" s="49">
        <v>0.48899999999999999</v>
      </c>
      <c r="J37" s="49">
        <v>0.28899999999999998</v>
      </c>
      <c r="K37" s="49">
        <v>5.6214409948500004</v>
      </c>
      <c r="L37" s="10">
        <f t="shared" si="0"/>
        <v>6.8774582944659848</v>
      </c>
      <c r="M37" s="10">
        <f t="shared" si="1"/>
        <v>31.4</v>
      </c>
      <c r="N37" s="10">
        <f t="shared" si="2"/>
        <v>10.4</v>
      </c>
    </row>
    <row r="38" spans="1:14" s="10" customFormat="1">
      <c r="A38" s="21" t="s">
        <v>84</v>
      </c>
      <c r="B38" s="21">
        <v>2410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1.677</v>
      </c>
      <c r="I38" s="49">
        <v>0.48899999999999999</v>
      </c>
      <c r="J38" s="49">
        <v>0.28899999999999998</v>
      </c>
      <c r="K38" s="49">
        <v>34.746774202099999</v>
      </c>
      <c r="L38" s="10">
        <f t="shared" si="0"/>
        <v>42.510361784655871</v>
      </c>
      <c r="M38" s="10">
        <f t="shared" si="1"/>
        <v>194</v>
      </c>
      <c r="N38" s="10">
        <f t="shared" si="2"/>
        <v>64.2</v>
      </c>
    </row>
    <row r="39" spans="1:14" s="10" customFormat="1">
      <c r="A39" s="21" t="s">
        <v>84</v>
      </c>
      <c r="B39" s="21">
        <v>2430</v>
      </c>
      <c r="C39" s="21" t="s">
        <v>72</v>
      </c>
      <c r="D39" s="21" t="s">
        <v>77</v>
      </c>
      <c r="E39" s="49">
        <v>0.22</v>
      </c>
      <c r="F39" s="49">
        <v>50.8</v>
      </c>
      <c r="G39" s="49">
        <v>0</v>
      </c>
      <c r="H39" s="49">
        <v>1.677</v>
      </c>
      <c r="I39" s="49">
        <v>0.48899999999999999</v>
      </c>
      <c r="J39" s="49">
        <v>0.28899999999999998</v>
      </c>
      <c r="K39" s="49">
        <v>1.7715216164700001</v>
      </c>
      <c r="L39" s="10">
        <f t="shared" si="0"/>
        <v>2.1673385963099467</v>
      </c>
      <c r="M39" s="10">
        <f t="shared" si="1"/>
        <v>9.9</v>
      </c>
      <c r="N39" s="10">
        <f t="shared" si="2"/>
        <v>3.3</v>
      </c>
    </row>
    <row r="40" spans="1:14" s="10" customFormat="1">
      <c r="A40" s="21" t="s">
        <v>84</v>
      </c>
      <c r="B40" s="21">
        <v>2430</v>
      </c>
      <c r="C40" s="21" t="s">
        <v>72</v>
      </c>
      <c r="D40" s="21" t="s">
        <v>76</v>
      </c>
      <c r="E40" s="49">
        <v>0.22</v>
      </c>
      <c r="F40" s="49">
        <v>50.8</v>
      </c>
      <c r="G40" s="49">
        <v>0</v>
      </c>
      <c r="H40" s="49">
        <v>1.677</v>
      </c>
      <c r="I40" s="49">
        <v>0.48899999999999999</v>
      </c>
      <c r="J40" s="49">
        <v>0.28899999999999998</v>
      </c>
      <c r="K40" s="49">
        <v>2.7024052138400001</v>
      </c>
      <c r="L40" s="10">
        <f t="shared" si="0"/>
        <v>3.3062126187856506</v>
      </c>
      <c r="M40" s="10">
        <f t="shared" si="1"/>
        <v>15.1</v>
      </c>
      <c r="N40" s="10">
        <f t="shared" si="2"/>
        <v>5</v>
      </c>
    </row>
    <row r="41" spans="1:14" s="10" customFormat="1">
      <c r="A41" s="21" t="s">
        <v>84</v>
      </c>
      <c r="B41" s="21">
        <v>2430</v>
      </c>
      <c r="C41" s="21" t="s">
        <v>72</v>
      </c>
      <c r="D41" s="21" t="s">
        <v>73</v>
      </c>
      <c r="E41" s="49">
        <v>0.22</v>
      </c>
      <c r="F41" s="49">
        <v>50.8</v>
      </c>
      <c r="G41" s="49">
        <v>0</v>
      </c>
      <c r="H41" s="49">
        <v>1.677</v>
      </c>
      <c r="I41" s="49">
        <v>0.48899999999999999</v>
      </c>
      <c r="J41" s="49">
        <v>0.28899999999999998</v>
      </c>
      <c r="K41" s="49">
        <v>132.74448997499999</v>
      </c>
      <c r="L41" s="10">
        <f t="shared" si="0"/>
        <v>162.40403385174747</v>
      </c>
      <c r="M41" s="10">
        <f t="shared" si="1"/>
        <v>741.1</v>
      </c>
      <c r="N41" s="10">
        <f t="shared" si="2"/>
        <v>245.3</v>
      </c>
    </row>
    <row r="42" spans="1:14" s="10" customFormat="1">
      <c r="A42" s="21" t="s">
        <v>84</v>
      </c>
      <c r="B42" s="21">
        <v>2500</v>
      </c>
      <c r="C42" s="21" t="s">
        <v>72</v>
      </c>
      <c r="D42" s="21" t="s">
        <v>73</v>
      </c>
      <c r="E42" s="49">
        <v>0.22</v>
      </c>
      <c r="F42" s="49">
        <v>50.8</v>
      </c>
      <c r="G42" s="49">
        <v>0</v>
      </c>
      <c r="H42" s="49">
        <v>1.677</v>
      </c>
      <c r="I42" s="49">
        <v>0.48899999999999999</v>
      </c>
      <c r="J42" s="49">
        <v>0.28899999999999998</v>
      </c>
      <c r="K42" s="49">
        <v>23.908508448399999</v>
      </c>
      <c r="L42" s="10">
        <f t="shared" si="0"/>
        <v>29.250466186054169</v>
      </c>
      <c r="M42" s="10">
        <f t="shared" si="1"/>
        <v>133.5</v>
      </c>
      <c r="N42" s="10">
        <f t="shared" si="2"/>
        <v>44.2</v>
      </c>
    </row>
    <row r="43" spans="1:14" s="10" customFormat="1">
      <c r="A43" s="21" t="s">
        <v>84</v>
      </c>
      <c r="B43" s="21">
        <v>3100</v>
      </c>
      <c r="C43" s="21" t="s">
        <v>72</v>
      </c>
      <c r="D43" s="21"/>
      <c r="E43" s="49">
        <v>0.22</v>
      </c>
      <c r="F43" s="49">
        <v>50.8</v>
      </c>
      <c r="G43" s="49">
        <v>0</v>
      </c>
      <c r="H43" s="49">
        <v>0.69099999999999995</v>
      </c>
      <c r="I43" s="49">
        <v>3.5999999999999997E-2</v>
      </c>
      <c r="J43" s="49">
        <v>0.26200000000000001</v>
      </c>
      <c r="K43" s="49">
        <v>0.72670259935799997</v>
      </c>
      <c r="L43" s="10">
        <f t="shared" si="0"/>
        <v>0.80601007636793642</v>
      </c>
      <c r="M43" s="10">
        <f t="shared" si="1"/>
        <v>1.5</v>
      </c>
      <c r="N43" s="10">
        <f t="shared" si="2"/>
        <v>0.2</v>
      </c>
    </row>
    <row r="44" spans="1:14" s="10" customFormat="1">
      <c r="A44" s="21" t="s">
        <v>84</v>
      </c>
      <c r="B44" s="21">
        <v>3100</v>
      </c>
      <c r="C44" s="21" t="s">
        <v>72</v>
      </c>
      <c r="D44" s="21" t="s">
        <v>77</v>
      </c>
      <c r="E44" s="49">
        <v>0.22</v>
      </c>
      <c r="F44" s="49">
        <v>50.8</v>
      </c>
      <c r="G44" s="49">
        <v>0</v>
      </c>
      <c r="H44" s="49">
        <v>0.69099999999999995</v>
      </c>
      <c r="I44" s="49">
        <v>3.5999999999999997E-2</v>
      </c>
      <c r="J44" s="49">
        <v>0.26200000000000001</v>
      </c>
      <c r="K44" s="49">
        <v>3.70735444513</v>
      </c>
      <c r="L44" s="10">
        <f t="shared" si="0"/>
        <v>4.1119503935751878</v>
      </c>
      <c r="M44" s="10">
        <f t="shared" si="1"/>
        <v>7.7</v>
      </c>
      <c r="N44" s="10">
        <f t="shared" si="2"/>
        <v>1.2</v>
      </c>
    </row>
    <row r="45" spans="1:14" s="10" customFormat="1">
      <c r="A45" s="21" t="s">
        <v>84</v>
      </c>
      <c r="B45" s="21">
        <v>3100</v>
      </c>
      <c r="C45" s="21" t="s">
        <v>72</v>
      </c>
      <c r="D45" s="21" t="s">
        <v>76</v>
      </c>
      <c r="E45" s="49">
        <v>0.22</v>
      </c>
      <c r="F45" s="49">
        <v>50.8</v>
      </c>
      <c r="G45" s="49">
        <v>0</v>
      </c>
      <c r="H45" s="49">
        <v>0.69099999999999995</v>
      </c>
      <c r="I45" s="49">
        <v>3.5999999999999997E-2</v>
      </c>
      <c r="J45" s="49">
        <v>0.26200000000000001</v>
      </c>
      <c r="K45" s="49">
        <v>39.618823653</v>
      </c>
      <c r="L45" s="10">
        <f t="shared" si="0"/>
        <v>43.942557940997396</v>
      </c>
      <c r="M45" s="10">
        <f t="shared" si="1"/>
        <v>82.6</v>
      </c>
      <c r="N45" s="10">
        <f t="shared" si="2"/>
        <v>13</v>
      </c>
    </row>
    <row r="46" spans="1:14" s="10" customFormat="1">
      <c r="A46" s="21" t="s">
        <v>84</v>
      </c>
      <c r="B46" s="21">
        <v>3100</v>
      </c>
      <c r="C46" s="21" t="s">
        <v>72</v>
      </c>
      <c r="D46" s="21" t="s">
        <v>73</v>
      </c>
      <c r="E46" s="49">
        <v>0.22</v>
      </c>
      <c r="F46" s="49">
        <v>50.8</v>
      </c>
      <c r="G46" s="49">
        <v>0</v>
      </c>
      <c r="H46" s="49">
        <v>0.69099999999999995</v>
      </c>
      <c r="I46" s="49">
        <v>3.5999999999999997E-2</v>
      </c>
      <c r="J46" s="49">
        <v>0.26200000000000001</v>
      </c>
      <c r="K46" s="49">
        <v>994.51136345500004</v>
      </c>
      <c r="L46" s="10">
        <f t="shared" si="0"/>
        <v>1103.0457035867223</v>
      </c>
      <c r="M46" s="10">
        <f t="shared" si="1"/>
        <v>2074</v>
      </c>
      <c r="N46" s="10">
        <f t="shared" si="2"/>
        <v>326.8</v>
      </c>
    </row>
    <row r="47" spans="1:14" s="10" customFormat="1">
      <c r="A47" s="21" t="s">
        <v>84</v>
      </c>
      <c r="B47" s="21">
        <v>3100</v>
      </c>
      <c r="C47" s="21" t="s">
        <v>72</v>
      </c>
      <c r="D47" s="21" t="s">
        <v>78</v>
      </c>
      <c r="E47" s="49">
        <v>0.22</v>
      </c>
      <c r="F47" s="49">
        <v>50.8</v>
      </c>
      <c r="G47" s="49">
        <v>0</v>
      </c>
      <c r="H47" s="49">
        <v>0.69099999999999995</v>
      </c>
      <c r="I47" s="49">
        <v>3.5999999999999997E-2</v>
      </c>
      <c r="J47" s="49">
        <v>0.26200000000000001</v>
      </c>
      <c r="K47" s="49">
        <v>8.7468414970200001</v>
      </c>
      <c r="L47" s="10">
        <f t="shared" si="0"/>
        <v>9.7014134657281161</v>
      </c>
      <c r="M47" s="10">
        <f t="shared" si="1"/>
        <v>18.2</v>
      </c>
      <c r="N47" s="10">
        <f t="shared" si="2"/>
        <v>2.9</v>
      </c>
    </row>
    <row r="48" spans="1:14" s="10" customFormat="1">
      <c r="A48" s="21" t="s">
        <v>84</v>
      </c>
      <c r="B48" s="21">
        <v>3200</v>
      </c>
      <c r="C48" s="21" t="s">
        <v>72</v>
      </c>
      <c r="D48" s="21"/>
      <c r="E48" s="49">
        <v>0.22</v>
      </c>
      <c r="F48" s="49">
        <v>50.8</v>
      </c>
      <c r="G48" s="49">
        <v>0</v>
      </c>
      <c r="H48" s="49">
        <v>0.69099999999999995</v>
      </c>
      <c r="I48" s="49">
        <v>3.5999999999999997E-2</v>
      </c>
      <c r="J48" s="49">
        <v>0.26200000000000001</v>
      </c>
      <c r="K48" s="49">
        <v>12.4691178491</v>
      </c>
      <c r="L48" s="10">
        <f t="shared" si="0"/>
        <v>13.829914243698447</v>
      </c>
      <c r="M48" s="10">
        <f t="shared" si="1"/>
        <v>26</v>
      </c>
      <c r="N48" s="10">
        <f t="shared" si="2"/>
        <v>4.0999999999999996</v>
      </c>
    </row>
    <row r="49" spans="1:14" s="10" customFormat="1">
      <c r="A49" s="21" t="s">
        <v>84</v>
      </c>
      <c r="B49" s="21">
        <v>3200</v>
      </c>
      <c r="C49" s="21" t="s">
        <v>72</v>
      </c>
      <c r="D49" s="21" t="s">
        <v>76</v>
      </c>
      <c r="E49" s="49">
        <v>0.22</v>
      </c>
      <c r="F49" s="49">
        <v>50.8</v>
      </c>
      <c r="G49" s="49">
        <v>0</v>
      </c>
      <c r="H49" s="49">
        <v>0.69099999999999995</v>
      </c>
      <c r="I49" s="49">
        <v>3.5999999999999997E-2</v>
      </c>
      <c r="J49" s="49">
        <v>0.26200000000000001</v>
      </c>
      <c r="K49" s="49">
        <v>21.548860358999999</v>
      </c>
      <c r="L49" s="10">
        <f t="shared" si="0"/>
        <v>23.900559319512197</v>
      </c>
      <c r="M49" s="10">
        <f t="shared" si="1"/>
        <v>44.9</v>
      </c>
      <c r="N49" s="10">
        <f t="shared" si="2"/>
        <v>7.1</v>
      </c>
    </row>
    <row r="50" spans="1:14" s="10" customFormat="1">
      <c r="A50" s="21" t="s">
        <v>84</v>
      </c>
      <c r="B50" s="21">
        <v>3200</v>
      </c>
      <c r="C50" s="21" t="s">
        <v>72</v>
      </c>
      <c r="D50" s="21" t="s">
        <v>73</v>
      </c>
      <c r="E50" s="49">
        <v>0.22</v>
      </c>
      <c r="F50" s="49">
        <v>50.8</v>
      </c>
      <c r="G50" s="49">
        <v>0</v>
      </c>
      <c r="H50" s="49">
        <v>0.69099999999999995</v>
      </c>
      <c r="I50" s="49">
        <v>3.5999999999999997E-2</v>
      </c>
      <c r="J50" s="49">
        <v>0.26200000000000001</v>
      </c>
      <c r="K50" s="49">
        <v>47.821125908299997</v>
      </c>
      <c r="L50" s="10">
        <f t="shared" si="0"/>
        <v>53.040004782425804</v>
      </c>
      <c r="M50" s="10">
        <f t="shared" si="1"/>
        <v>99.7</v>
      </c>
      <c r="N50" s="10">
        <f t="shared" si="2"/>
        <v>15.7</v>
      </c>
    </row>
    <row r="51" spans="1:14" s="10" customFormat="1">
      <c r="A51" s="21" t="s">
        <v>84</v>
      </c>
      <c r="B51" s="21">
        <v>3200</v>
      </c>
      <c r="C51" s="21" t="s">
        <v>72</v>
      </c>
      <c r="D51" s="21" t="s">
        <v>78</v>
      </c>
      <c r="E51" s="49">
        <v>0.22</v>
      </c>
      <c r="F51" s="49">
        <v>50.8</v>
      </c>
      <c r="G51" s="49">
        <v>0</v>
      </c>
      <c r="H51" s="49">
        <v>0.69099999999999995</v>
      </c>
      <c r="I51" s="49">
        <v>3.5999999999999997E-2</v>
      </c>
      <c r="J51" s="49">
        <v>0.26200000000000001</v>
      </c>
      <c r="K51" s="49">
        <v>1.37919480992</v>
      </c>
      <c r="L51" s="10">
        <f t="shared" si="0"/>
        <v>1.5297109368426025</v>
      </c>
      <c r="M51" s="10">
        <f t="shared" si="1"/>
        <v>2.9</v>
      </c>
      <c r="N51" s="10">
        <f t="shared" si="2"/>
        <v>0.5</v>
      </c>
    </row>
    <row r="52" spans="1:14" s="10" customFormat="1">
      <c r="A52" s="21" t="s">
        <v>84</v>
      </c>
      <c r="B52" s="21">
        <v>3230</v>
      </c>
      <c r="C52" s="21" t="s">
        <v>72</v>
      </c>
      <c r="D52" s="21"/>
      <c r="E52" s="49">
        <v>0.22</v>
      </c>
      <c r="F52" s="49">
        <v>50.8</v>
      </c>
      <c r="G52" s="49">
        <v>0</v>
      </c>
      <c r="H52" s="49">
        <v>0.69099999999999995</v>
      </c>
      <c r="I52" s="49">
        <v>3.5999999999999997E-2</v>
      </c>
      <c r="J52" s="49">
        <v>0.26200000000000001</v>
      </c>
      <c r="K52" s="49">
        <v>0.107989713296</v>
      </c>
      <c r="L52" s="10">
        <f t="shared" si="0"/>
        <v>0.11977499067370347</v>
      </c>
      <c r="M52" s="10">
        <f t="shared" si="1"/>
        <v>0.2</v>
      </c>
      <c r="N52" s="10">
        <f t="shared" si="2"/>
        <v>0</v>
      </c>
    </row>
    <row r="53" spans="1:14" s="10" customFormat="1">
      <c r="A53" s="21" t="s">
        <v>84</v>
      </c>
      <c r="B53" s="21">
        <v>3230</v>
      </c>
      <c r="C53" s="21" t="s">
        <v>72</v>
      </c>
      <c r="D53" s="21" t="s">
        <v>76</v>
      </c>
      <c r="E53" s="49">
        <v>0.22</v>
      </c>
      <c r="F53" s="49">
        <v>50.8</v>
      </c>
      <c r="G53" s="49">
        <v>0</v>
      </c>
      <c r="H53" s="49">
        <v>0.69099999999999995</v>
      </c>
      <c r="I53" s="49">
        <v>3.5999999999999997E-2</v>
      </c>
      <c r="J53" s="49">
        <v>0.26200000000000001</v>
      </c>
      <c r="K53" s="49">
        <v>1.2113604064800001</v>
      </c>
      <c r="L53" s="10">
        <f t="shared" si="0"/>
        <v>1.343560205507184</v>
      </c>
      <c r="M53" s="10">
        <f t="shared" si="1"/>
        <v>2.5</v>
      </c>
      <c r="N53" s="10">
        <f t="shared" si="2"/>
        <v>0.4</v>
      </c>
    </row>
    <row r="54" spans="1:14" s="10" customFormat="1">
      <c r="A54" s="21" t="s">
        <v>84</v>
      </c>
      <c r="B54" s="21">
        <v>3230</v>
      </c>
      <c r="C54" s="21" t="s">
        <v>72</v>
      </c>
      <c r="D54" s="21" t="s">
        <v>73</v>
      </c>
      <c r="E54" s="49">
        <v>0.22</v>
      </c>
      <c r="F54" s="49">
        <v>50.8</v>
      </c>
      <c r="G54" s="49">
        <v>0</v>
      </c>
      <c r="H54" s="49">
        <v>0.69099999999999995</v>
      </c>
      <c r="I54" s="49">
        <v>3.5999999999999997E-2</v>
      </c>
      <c r="J54" s="49">
        <v>0.26200000000000001</v>
      </c>
      <c r="K54" s="49">
        <v>207.15943129999999</v>
      </c>
      <c r="L54" s="10">
        <f t="shared" si="0"/>
        <v>229.76743056920665</v>
      </c>
      <c r="M54" s="10">
        <f t="shared" si="1"/>
        <v>432</v>
      </c>
      <c r="N54" s="10">
        <f t="shared" si="2"/>
        <v>68.099999999999994</v>
      </c>
    </row>
    <row r="55" spans="1:14" s="10" customFormat="1">
      <c r="A55" s="21" t="s">
        <v>84</v>
      </c>
      <c r="B55" s="21">
        <v>3230</v>
      </c>
      <c r="C55" s="21" t="s">
        <v>72</v>
      </c>
      <c r="D55" s="21" t="s">
        <v>78</v>
      </c>
      <c r="E55" s="49">
        <v>0.22</v>
      </c>
      <c r="F55" s="49">
        <v>50.8</v>
      </c>
      <c r="G55" s="49">
        <v>0</v>
      </c>
      <c r="H55" s="49">
        <v>0.69099999999999995</v>
      </c>
      <c r="I55" s="49">
        <v>3.5999999999999997E-2</v>
      </c>
      <c r="J55" s="49">
        <v>0.26200000000000001</v>
      </c>
      <c r="K55" s="49">
        <v>9.2767235015199994</v>
      </c>
      <c r="L55" s="10">
        <f t="shared" si="0"/>
        <v>10.289123259652548</v>
      </c>
      <c r="M55" s="10">
        <f t="shared" si="1"/>
        <v>19.3</v>
      </c>
      <c r="N55" s="10">
        <f t="shared" si="2"/>
        <v>3</v>
      </c>
    </row>
    <row r="56" spans="1:14" s="10" customFormat="1">
      <c r="A56" s="21" t="s">
        <v>84</v>
      </c>
      <c r="B56" s="21">
        <v>3300</v>
      </c>
      <c r="C56" s="21" t="s">
        <v>72</v>
      </c>
      <c r="D56" s="21"/>
      <c r="E56" s="49">
        <v>0.22</v>
      </c>
      <c r="F56" s="49">
        <v>50.8</v>
      </c>
      <c r="G56" s="49">
        <v>0</v>
      </c>
      <c r="H56" s="49">
        <v>0.69099999999999995</v>
      </c>
      <c r="I56" s="49">
        <v>3.5999999999999997E-2</v>
      </c>
      <c r="J56" s="49">
        <v>0.26200000000000001</v>
      </c>
      <c r="K56" s="49">
        <v>3.5824589917499997E-2</v>
      </c>
      <c r="L56" s="10">
        <f t="shared" si="0"/>
        <v>3.9734246830496499E-2</v>
      </c>
      <c r="M56" s="10">
        <f t="shared" si="1"/>
        <v>0.1</v>
      </c>
      <c r="N56" s="10">
        <f t="shared" si="2"/>
        <v>0</v>
      </c>
    </row>
    <row r="57" spans="1:14" s="10" customFormat="1">
      <c r="A57" s="21" t="s">
        <v>84</v>
      </c>
      <c r="B57" s="21">
        <v>3300</v>
      </c>
      <c r="C57" s="21" t="s">
        <v>72</v>
      </c>
      <c r="D57" s="21" t="s">
        <v>75</v>
      </c>
      <c r="E57" s="49">
        <v>0.22</v>
      </c>
      <c r="F57" s="49">
        <v>50.8</v>
      </c>
      <c r="G57" s="49">
        <v>0</v>
      </c>
      <c r="H57" s="49">
        <v>0.69099999999999995</v>
      </c>
      <c r="I57" s="49">
        <v>3.5999999999999997E-2</v>
      </c>
      <c r="J57" s="49">
        <v>0.26200000000000001</v>
      </c>
      <c r="K57" s="49">
        <v>7.9344230626399996</v>
      </c>
      <c r="L57" s="10">
        <f t="shared" si="0"/>
        <v>8.8003330995427778</v>
      </c>
      <c r="M57" s="10">
        <f t="shared" si="1"/>
        <v>16.5</v>
      </c>
      <c r="N57" s="10">
        <f t="shared" si="2"/>
        <v>2.6</v>
      </c>
    </row>
    <row r="58" spans="1:14" s="10" customFormat="1">
      <c r="A58" s="21" t="s">
        <v>84</v>
      </c>
      <c r="B58" s="21">
        <v>3300</v>
      </c>
      <c r="C58" s="21" t="s">
        <v>72</v>
      </c>
      <c r="D58" s="21" t="s">
        <v>73</v>
      </c>
      <c r="E58" s="49">
        <v>0.22</v>
      </c>
      <c r="F58" s="49">
        <v>50.8</v>
      </c>
      <c r="G58" s="49">
        <v>0</v>
      </c>
      <c r="H58" s="49">
        <v>0.69099999999999995</v>
      </c>
      <c r="I58" s="49">
        <v>3.5999999999999997E-2</v>
      </c>
      <c r="J58" s="49">
        <v>0.26200000000000001</v>
      </c>
      <c r="K58" s="49">
        <v>118.79422332</v>
      </c>
      <c r="L58" s="10">
        <f t="shared" si="0"/>
        <v>131.75863289165599</v>
      </c>
      <c r="M58" s="10">
        <f t="shared" si="1"/>
        <v>247.7</v>
      </c>
      <c r="N58" s="10">
        <f t="shared" si="2"/>
        <v>39</v>
      </c>
    </row>
    <row r="59" spans="1:14" s="10" customFormat="1">
      <c r="A59" s="21" t="s">
        <v>84</v>
      </c>
      <c r="B59" s="21">
        <v>3300</v>
      </c>
      <c r="C59" s="21" t="s">
        <v>72</v>
      </c>
      <c r="D59" s="21" t="s">
        <v>78</v>
      </c>
      <c r="E59" s="49">
        <v>0.22</v>
      </c>
      <c r="F59" s="49">
        <v>50.8</v>
      </c>
      <c r="G59" s="49">
        <v>0</v>
      </c>
      <c r="H59" s="49">
        <v>0.69099999999999995</v>
      </c>
      <c r="I59" s="49">
        <v>3.5999999999999997E-2</v>
      </c>
      <c r="J59" s="49">
        <v>0.26200000000000001</v>
      </c>
      <c r="K59" s="49">
        <v>0.83526122620599996</v>
      </c>
      <c r="L59" s="10">
        <f t="shared" si="0"/>
        <v>0.92641606802594811</v>
      </c>
      <c r="M59" s="10">
        <f t="shared" si="1"/>
        <v>1.7</v>
      </c>
      <c r="N59" s="10">
        <f t="shared" si="2"/>
        <v>0.3</v>
      </c>
    </row>
    <row r="60" spans="1:14" s="10" customFormat="1">
      <c r="A60" s="21" t="s">
        <v>84</v>
      </c>
      <c r="B60" s="21">
        <v>4110</v>
      </c>
      <c r="C60" s="21" t="s">
        <v>72</v>
      </c>
      <c r="D60" s="21"/>
      <c r="E60" s="49">
        <v>0.22</v>
      </c>
      <c r="F60" s="49">
        <v>50.8</v>
      </c>
      <c r="G60" s="49">
        <v>0</v>
      </c>
      <c r="H60" s="49">
        <v>0.69099999999999995</v>
      </c>
      <c r="I60" s="49">
        <v>3.5999999999999997E-2</v>
      </c>
      <c r="J60" s="49">
        <v>0.26200000000000001</v>
      </c>
      <c r="K60" s="49">
        <v>0.43422004311500001</v>
      </c>
      <c r="L60" s="10">
        <f t="shared" si="0"/>
        <v>0.48160792382028367</v>
      </c>
      <c r="M60" s="10">
        <f t="shared" si="1"/>
        <v>0.9</v>
      </c>
      <c r="N60" s="10">
        <f t="shared" si="2"/>
        <v>0.1</v>
      </c>
    </row>
    <row r="61" spans="1:14" s="10" customFormat="1">
      <c r="A61" s="21" t="s">
        <v>84</v>
      </c>
      <c r="B61" s="21">
        <v>4110</v>
      </c>
      <c r="C61" s="21" t="s">
        <v>72</v>
      </c>
      <c r="D61" s="21" t="s">
        <v>77</v>
      </c>
      <c r="E61" s="49">
        <v>0.22</v>
      </c>
      <c r="F61" s="49">
        <v>50.8</v>
      </c>
      <c r="G61" s="49">
        <v>0</v>
      </c>
      <c r="H61" s="49">
        <v>0.69099999999999995</v>
      </c>
      <c r="I61" s="49">
        <v>3.5999999999999997E-2</v>
      </c>
      <c r="J61" s="49">
        <v>0.26200000000000001</v>
      </c>
      <c r="K61" s="49">
        <v>1.4768385287900001</v>
      </c>
      <c r="L61" s="10">
        <f t="shared" si="0"/>
        <v>1.6380108402319487</v>
      </c>
      <c r="M61" s="10">
        <f t="shared" si="1"/>
        <v>3.1</v>
      </c>
      <c r="N61" s="10">
        <f t="shared" si="2"/>
        <v>0.5</v>
      </c>
    </row>
    <row r="62" spans="1:14" s="10" customFormat="1">
      <c r="A62" s="21" t="s">
        <v>84</v>
      </c>
      <c r="B62" s="21">
        <v>4110</v>
      </c>
      <c r="C62" s="21" t="s">
        <v>72</v>
      </c>
      <c r="D62" s="21" t="s">
        <v>76</v>
      </c>
      <c r="E62" s="49">
        <v>0.22</v>
      </c>
      <c r="F62" s="49">
        <v>50.8</v>
      </c>
      <c r="G62" s="49">
        <v>0</v>
      </c>
      <c r="H62" s="49">
        <v>0.69099999999999995</v>
      </c>
      <c r="I62" s="49">
        <v>3.5999999999999997E-2</v>
      </c>
      <c r="J62" s="49">
        <v>0.26200000000000001</v>
      </c>
      <c r="K62" s="49">
        <v>34.102729699500003</v>
      </c>
      <c r="L62" s="10">
        <f t="shared" si="0"/>
        <v>37.824474267372103</v>
      </c>
      <c r="M62" s="10">
        <f t="shared" si="1"/>
        <v>71.099999999999994</v>
      </c>
      <c r="N62" s="10">
        <f t="shared" si="2"/>
        <v>11.2</v>
      </c>
    </row>
    <row r="63" spans="1:14" s="10" customFormat="1">
      <c r="A63" s="21" t="s">
        <v>84</v>
      </c>
      <c r="B63" s="21">
        <v>4110</v>
      </c>
      <c r="C63" s="21" t="s">
        <v>72</v>
      </c>
      <c r="D63" s="21" t="s">
        <v>75</v>
      </c>
      <c r="E63" s="49">
        <v>0.22</v>
      </c>
      <c r="F63" s="49">
        <v>50.8</v>
      </c>
      <c r="G63" s="49">
        <v>0</v>
      </c>
      <c r="H63" s="49">
        <v>0.69099999999999995</v>
      </c>
      <c r="I63" s="49">
        <v>3.5999999999999997E-2</v>
      </c>
      <c r="J63" s="49">
        <v>0.26200000000000001</v>
      </c>
      <c r="K63" s="49">
        <v>3.6919023582400001</v>
      </c>
      <c r="L63" s="10">
        <f t="shared" si="0"/>
        <v>4.0948119689359253</v>
      </c>
      <c r="M63" s="10">
        <f t="shared" si="1"/>
        <v>7.7</v>
      </c>
      <c r="N63" s="10">
        <f t="shared" si="2"/>
        <v>1.2</v>
      </c>
    </row>
    <row r="64" spans="1:14" s="10" customFormat="1">
      <c r="A64" s="21" t="s">
        <v>84</v>
      </c>
      <c r="B64" s="21">
        <v>4110</v>
      </c>
      <c r="C64" s="21" t="s">
        <v>72</v>
      </c>
      <c r="D64" s="21" t="s">
        <v>73</v>
      </c>
      <c r="E64" s="49">
        <v>0.22</v>
      </c>
      <c r="F64" s="49">
        <v>50.8</v>
      </c>
      <c r="G64" s="49">
        <v>0</v>
      </c>
      <c r="H64" s="49">
        <v>0.69099999999999995</v>
      </c>
      <c r="I64" s="49">
        <v>3.5999999999999997E-2</v>
      </c>
      <c r="J64" s="49">
        <v>0.26200000000000001</v>
      </c>
      <c r="K64" s="49">
        <v>303.51151069500003</v>
      </c>
      <c r="L64" s="10">
        <f t="shared" si="0"/>
        <v>336.634733562181</v>
      </c>
      <c r="M64" s="10">
        <f t="shared" si="1"/>
        <v>632.9</v>
      </c>
      <c r="N64" s="10">
        <f t="shared" si="2"/>
        <v>99.7</v>
      </c>
    </row>
    <row r="65" spans="1:14" s="10" customFormat="1">
      <c r="A65" s="21" t="s">
        <v>84</v>
      </c>
      <c r="B65" s="21">
        <v>4140</v>
      </c>
      <c r="C65" s="21" t="s">
        <v>72</v>
      </c>
      <c r="D65" s="21" t="s">
        <v>76</v>
      </c>
      <c r="E65" s="49">
        <v>0.22</v>
      </c>
      <c r="F65" s="49">
        <v>50.8</v>
      </c>
      <c r="G65" s="49">
        <v>0</v>
      </c>
      <c r="H65" s="49">
        <v>0.69099999999999995</v>
      </c>
      <c r="I65" s="49">
        <v>3.5999999999999997E-2</v>
      </c>
      <c r="J65" s="49">
        <v>0.26200000000000001</v>
      </c>
      <c r="K65" s="49">
        <v>19.418236895</v>
      </c>
      <c r="L65" s="10">
        <f t="shared" si="0"/>
        <v>21.537413814807664</v>
      </c>
      <c r="M65" s="10">
        <f t="shared" si="1"/>
        <v>40.5</v>
      </c>
      <c r="N65" s="10">
        <f t="shared" si="2"/>
        <v>6.4</v>
      </c>
    </row>
    <row r="66" spans="1:14" s="10" customFormat="1">
      <c r="A66" s="21" t="s">
        <v>84</v>
      </c>
      <c r="B66" s="21">
        <v>4140</v>
      </c>
      <c r="C66" s="21" t="s">
        <v>72</v>
      </c>
      <c r="D66" s="21" t="s">
        <v>73</v>
      </c>
      <c r="E66" s="49">
        <v>0.22</v>
      </c>
      <c r="F66" s="49">
        <v>50.8</v>
      </c>
      <c r="G66" s="49">
        <v>0</v>
      </c>
      <c r="H66" s="49">
        <v>0.69099999999999995</v>
      </c>
      <c r="I66" s="49">
        <v>3.5999999999999997E-2</v>
      </c>
      <c r="J66" s="49">
        <v>0.26200000000000001</v>
      </c>
      <c r="K66" s="49">
        <v>41.108633711899998</v>
      </c>
      <c r="L66" s="10">
        <f t="shared" si="0"/>
        <v>45.594955937658682</v>
      </c>
      <c r="M66" s="10">
        <f t="shared" si="1"/>
        <v>85.7</v>
      </c>
      <c r="N66" s="10">
        <f t="shared" si="2"/>
        <v>13.5</v>
      </c>
    </row>
    <row r="67" spans="1:14" s="10" customFormat="1">
      <c r="A67" s="21" t="s">
        <v>84</v>
      </c>
      <c r="B67" s="21">
        <v>4200</v>
      </c>
      <c r="C67" s="21" t="s">
        <v>72</v>
      </c>
      <c r="D67" s="21"/>
      <c r="E67" s="49">
        <v>0.22</v>
      </c>
      <c r="F67" s="49">
        <v>50.8</v>
      </c>
      <c r="G67" s="49">
        <v>0</v>
      </c>
      <c r="H67" s="49">
        <v>0.69099999999999995</v>
      </c>
      <c r="I67" s="49">
        <v>3.5999999999999997E-2</v>
      </c>
      <c r="J67" s="49">
        <v>0.26200000000000001</v>
      </c>
      <c r="K67" s="49">
        <v>34.7414567963</v>
      </c>
      <c r="L67" s="10">
        <f t="shared" ref="L67:L129" si="3">F67*J67*K67/12</f>
        <v>38.532907781336206</v>
      </c>
      <c r="M67" s="10">
        <f t="shared" ref="M67:M131" si="4">ROUND(2.721*H67*L67,1)</f>
        <v>72.400000000000006</v>
      </c>
      <c r="N67" s="10">
        <f t="shared" ref="N67:N131" si="5">ROUND((2.721*I67*L67)+(E67*K67),1)</f>
        <v>11.4</v>
      </c>
    </row>
    <row r="68" spans="1:14" s="10" customFormat="1">
      <c r="A68" s="21" t="s">
        <v>84</v>
      </c>
      <c r="B68" s="21">
        <v>4200</v>
      </c>
      <c r="C68" s="21" t="s">
        <v>72</v>
      </c>
      <c r="D68" s="21" t="s">
        <v>77</v>
      </c>
      <c r="E68" s="49">
        <v>0.22</v>
      </c>
      <c r="F68" s="49">
        <v>50.8</v>
      </c>
      <c r="G68" s="49">
        <v>0</v>
      </c>
      <c r="H68" s="49">
        <v>0.69099999999999995</v>
      </c>
      <c r="I68" s="49">
        <v>3.5999999999999997E-2</v>
      </c>
      <c r="J68" s="49">
        <v>0.26200000000000001</v>
      </c>
      <c r="K68" s="49">
        <v>2.5339710900100001</v>
      </c>
      <c r="L68" s="10">
        <f t="shared" si="3"/>
        <v>2.810511801633091</v>
      </c>
      <c r="M68" s="10">
        <f t="shared" si="4"/>
        <v>5.3</v>
      </c>
      <c r="N68" s="10">
        <f t="shared" si="5"/>
        <v>0.8</v>
      </c>
    </row>
    <row r="69" spans="1:14" s="10" customFormat="1">
      <c r="A69" s="21" t="s">
        <v>84</v>
      </c>
      <c r="B69" s="21">
        <v>4200</v>
      </c>
      <c r="C69" s="21" t="s">
        <v>72</v>
      </c>
      <c r="D69" s="21" t="s">
        <v>76</v>
      </c>
      <c r="E69" s="49">
        <v>0.22</v>
      </c>
      <c r="F69" s="49">
        <v>50.8</v>
      </c>
      <c r="G69" s="49">
        <v>0</v>
      </c>
      <c r="H69" s="49">
        <v>0.69099999999999995</v>
      </c>
      <c r="I69" s="49">
        <v>3.5999999999999997E-2</v>
      </c>
      <c r="J69" s="49">
        <v>0.26200000000000001</v>
      </c>
      <c r="K69" s="49">
        <v>3.16550209571</v>
      </c>
      <c r="L69" s="10">
        <f t="shared" si="3"/>
        <v>3.5109638910884846</v>
      </c>
      <c r="M69" s="10">
        <f t="shared" si="4"/>
        <v>6.6</v>
      </c>
      <c r="N69" s="10">
        <f t="shared" si="5"/>
        <v>1</v>
      </c>
    </row>
    <row r="70" spans="1:14" s="10" customFormat="1">
      <c r="A70" s="21" t="s">
        <v>84</v>
      </c>
      <c r="B70" s="21">
        <v>4200</v>
      </c>
      <c r="C70" s="21" t="s">
        <v>72</v>
      </c>
      <c r="D70" s="21" t="s">
        <v>73</v>
      </c>
      <c r="E70" s="49">
        <v>0.22</v>
      </c>
      <c r="F70" s="49">
        <v>50.8</v>
      </c>
      <c r="G70" s="49">
        <v>0</v>
      </c>
      <c r="H70" s="49">
        <v>0.69099999999999995</v>
      </c>
      <c r="I70" s="49">
        <v>3.5999999999999997E-2</v>
      </c>
      <c r="J70" s="49">
        <v>0.26200000000000001</v>
      </c>
      <c r="K70" s="49">
        <v>44.847883833499999</v>
      </c>
      <c r="L70" s="10">
        <f t="shared" si="3"/>
        <v>49.742282889195963</v>
      </c>
      <c r="M70" s="10">
        <f t="shared" si="4"/>
        <v>93.5</v>
      </c>
      <c r="N70" s="10">
        <f t="shared" si="5"/>
        <v>14.7</v>
      </c>
    </row>
    <row r="71" spans="1:14" s="10" customFormat="1">
      <c r="A71" s="21" t="s">
        <v>84</v>
      </c>
      <c r="B71" s="21">
        <v>4200</v>
      </c>
      <c r="C71" s="21" t="s">
        <v>72</v>
      </c>
      <c r="D71" s="21" t="s">
        <v>78</v>
      </c>
      <c r="E71" s="49">
        <v>0.22</v>
      </c>
      <c r="F71" s="49">
        <v>50.8</v>
      </c>
      <c r="G71" s="49">
        <v>0</v>
      </c>
      <c r="H71" s="49">
        <v>0.69099999999999995</v>
      </c>
      <c r="I71" s="49">
        <v>3.5999999999999997E-2</v>
      </c>
      <c r="J71" s="49">
        <v>0.26200000000000001</v>
      </c>
      <c r="K71" s="49">
        <v>1.1008466642900001</v>
      </c>
      <c r="L71" s="10">
        <f t="shared" si="3"/>
        <v>1.2209857302528488</v>
      </c>
      <c r="M71" s="10">
        <f t="shared" si="4"/>
        <v>2.2999999999999998</v>
      </c>
      <c r="N71" s="10">
        <f t="shared" si="5"/>
        <v>0.4</v>
      </c>
    </row>
    <row r="72" spans="1:14" s="10" customFormat="1">
      <c r="A72" s="21" t="s">
        <v>84</v>
      </c>
      <c r="B72" s="21">
        <v>4220</v>
      </c>
      <c r="C72" s="21" t="s">
        <v>72</v>
      </c>
      <c r="D72" s="21"/>
      <c r="E72" s="49">
        <v>0.22</v>
      </c>
      <c r="F72" s="49">
        <v>50.8</v>
      </c>
      <c r="G72" s="49">
        <v>0</v>
      </c>
      <c r="H72" s="49">
        <v>0.69099999999999995</v>
      </c>
      <c r="I72" s="49">
        <v>3.5999999999999997E-2</v>
      </c>
      <c r="J72" s="49">
        <v>0.26200000000000001</v>
      </c>
      <c r="K72" s="49">
        <v>0.33567993809899999</v>
      </c>
      <c r="L72" s="10">
        <f t="shared" si="3"/>
        <v>0.37231380867687086</v>
      </c>
      <c r="M72" s="10">
        <f t="shared" si="4"/>
        <v>0.7</v>
      </c>
      <c r="N72" s="10">
        <f t="shared" si="5"/>
        <v>0.1</v>
      </c>
    </row>
    <row r="73" spans="1:14" s="10" customFormat="1">
      <c r="A73" s="21" t="s">
        <v>84</v>
      </c>
      <c r="B73" s="21">
        <v>4220</v>
      </c>
      <c r="C73" s="21" t="s">
        <v>72</v>
      </c>
      <c r="D73" s="21" t="s">
        <v>73</v>
      </c>
      <c r="E73" s="49">
        <v>0.22</v>
      </c>
      <c r="F73" s="49">
        <v>50.8</v>
      </c>
      <c r="G73" s="49">
        <v>0</v>
      </c>
      <c r="H73" s="49">
        <v>0.69099999999999995</v>
      </c>
      <c r="I73" s="49">
        <v>3.5999999999999997E-2</v>
      </c>
      <c r="J73" s="49">
        <v>0.26200000000000001</v>
      </c>
      <c r="K73" s="49">
        <v>83.534935525600005</v>
      </c>
      <c r="L73" s="10">
        <f t="shared" si="3"/>
        <v>92.651381489293826</v>
      </c>
      <c r="M73" s="10">
        <f t="shared" si="4"/>
        <v>174.2</v>
      </c>
      <c r="N73" s="10">
        <f t="shared" si="5"/>
        <v>27.5</v>
      </c>
    </row>
    <row r="74" spans="1:14" s="10" customFormat="1">
      <c r="A74" s="21" t="s">
        <v>84</v>
      </c>
      <c r="B74" s="21">
        <v>4220</v>
      </c>
      <c r="C74" s="21" t="s">
        <v>72</v>
      </c>
      <c r="D74" s="21" t="s">
        <v>78</v>
      </c>
      <c r="E74" s="49">
        <v>0.22</v>
      </c>
      <c r="F74" s="49">
        <v>50.8</v>
      </c>
      <c r="G74" s="49">
        <v>0</v>
      </c>
      <c r="H74" s="49">
        <v>0.69099999999999995</v>
      </c>
      <c r="I74" s="49">
        <v>3.5999999999999997E-2</v>
      </c>
      <c r="J74" s="49">
        <v>0.26200000000000001</v>
      </c>
      <c r="K74" s="49">
        <v>4.5173448769200002</v>
      </c>
      <c r="L74" s="10">
        <f t="shared" si="3"/>
        <v>5.0103377811545355</v>
      </c>
      <c r="M74" s="10">
        <f t="shared" si="4"/>
        <v>9.4</v>
      </c>
      <c r="N74" s="10">
        <f t="shared" si="5"/>
        <v>1.5</v>
      </c>
    </row>
    <row r="75" spans="1:14" s="10" customFormat="1">
      <c r="A75" s="21" t="s">
        <v>84</v>
      </c>
      <c r="B75" s="21">
        <v>4240</v>
      </c>
      <c r="C75" s="21" t="s">
        <v>72</v>
      </c>
      <c r="D75" s="21" t="s">
        <v>76</v>
      </c>
      <c r="E75" s="49">
        <v>0.22</v>
      </c>
      <c r="F75" s="49">
        <v>50.8</v>
      </c>
      <c r="G75" s="49">
        <v>0</v>
      </c>
      <c r="H75" s="49">
        <v>0.69099999999999995</v>
      </c>
      <c r="I75" s="49">
        <v>3.5999999999999997E-2</v>
      </c>
      <c r="J75" s="49">
        <v>0.26200000000000001</v>
      </c>
      <c r="K75" s="49">
        <v>0.83451437819399998</v>
      </c>
      <c r="L75" s="10">
        <f t="shared" si="3"/>
        <v>0.92558771400090523</v>
      </c>
      <c r="M75" s="10">
        <f t="shared" si="4"/>
        <v>1.7</v>
      </c>
      <c r="N75" s="10">
        <f t="shared" si="5"/>
        <v>0.3</v>
      </c>
    </row>
    <row r="76" spans="1:14" s="10" customFormat="1">
      <c r="A76" s="21" t="s">
        <v>84</v>
      </c>
      <c r="B76" s="21">
        <v>4240</v>
      </c>
      <c r="C76" s="21" t="s">
        <v>72</v>
      </c>
      <c r="D76" s="21" t="s">
        <v>73</v>
      </c>
      <c r="E76" s="49">
        <v>0.22</v>
      </c>
      <c r="F76" s="49">
        <v>50.8</v>
      </c>
      <c r="G76" s="49">
        <v>0</v>
      </c>
      <c r="H76" s="49">
        <v>0.69099999999999995</v>
      </c>
      <c r="I76" s="49">
        <v>3.5999999999999997E-2</v>
      </c>
      <c r="J76" s="49">
        <v>0.26200000000000001</v>
      </c>
      <c r="K76" s="49">
        <v>18.453627515800001</v>
      </c>
      <c r="L76" s="10">
        <f t="shared" si="3"/>
        <v>20.467533398690975</v>
      </c>
      <c r="M76" s="10">
        <f t="shared" si="4"/>
        <v>38.5</v>
      </c>
      <c r="N76" s="10">
        <f t="shared" si="5"/>
        <v>6.1</v>
      </c>
    </row>
    <row r="77" spans="1:14" s="10" customFormat="1">
      <c r="A77" s="21" t="s">
        <v>84</v>
      </c>
      <c r="B77" s="21">
        <v>4240</v>
      </c>
      <c r="C77" s="21" t="s">
        <v>72</v>
      </c>
      <c r="D77" s="21" t="s">
        <v>78</v>
      </c>
      <c r="E77" s="49">
        <v>0.22</v>
      </c>
      <c r="F77" s="49">
        <v>50.8</v>
      </c>
      <c r="G77" s="49">
        <v>0</v>
      </c>
      <c r="H77" s="49">
        <v>0.69099999999999995</v>
      </c>
      <c r="I77" s="49">
        <v>3.5999999999999997E-2</v>
      </c>
      <c r="J77" s="49">
        <v>0.26200000000000001</v>
      </c>
      <c r="K77" s="49">
        <v>1.6095700642299999</v>
      </c>
      <c r="L77" s="10">
        <f t="shared" si="3"/>
        <v>1.7852278105729671</v>
      </c>
      <c r="M77" s="10">
        <f t="shared" si="4"/>
        <v>3.4</v>
      </c>
      <c r="N77" s="10">
        <f t="shared" si="5"/>
        <v>0.5</v>
      </c>
    </row>
    <row r="78" spans="1:14" s="10" customFormat="1">
      <c r="A78" s="21" t="s">
        <v>84</v>
      </c>
      <c r="B78" s="21">
        <v>4270</v>
      </c>
      <c r="C78" s="21" t="s">
        <v>72</v>
      </c>
      <c r="D78" s="21" t="s">
        <v>76</v>
      </c>
      <c r="E78" s="49">
        <v>0.22</v>
      </c>
      <c r="F78" s="49">
        <v>50.8</v>
      </c>
      <c r="G78" s="49">
        <v>0</v>
      </c>
      <c r="H78" s="49">
        <v>0.69099999999999995</v>
      </c>
      <c r="I78" s="49">
        <v>3.5999999999999997E-2</v>
      </c>
      <c r="J78" s="49">
        <v>0.26200000000000001</v>
      </c>
      <c r="K78" s="49">
        <v>0.26440130258700001</v>
      </c>
      <c r="L78" s="10">
        <f t="shared" si="3"/>
        <v>0.29325629807599457</v>
      </c>
      <c r="M78" s="10">
        <f t="shared" si="4"/>
        <v>0.6</v>
      </c>
      <c r="N78" s="10">
        <f t="shared" si="5"/>
        <v>0.1</v>
      </c>
    </row>
    <row r="79" spans="1:14" s="10" customFormat="1">
      <c r="A79" s="21" t="s">
        <v>84</v>
      </c>
      <c r="B79" s="21">
        <v>4270</v>
      </c>
      <c r="C79" s="21" t="s">
        <v>72</v>
      </c>
      <c r="D79" s="21" t="s">
        <v>73</v>
      </c>
      <c r="E79" s="49">
        <v>0.22</v>
      </c>
      <c r="F79" s="49">
        <v>50.8</v>
      </c>
      <c r="G79" s="49">
        <v>0</v>
      </c>
      <c r="H79" s="49">
        <v>0.69099999999999995</v>
      </c>
      <c r="I79" s="49">
        <v>3.5999999999999997E-2</v>
      </c>
      <c r="J79" s="49">
        <v>0.26200000000000001</v>
      </c>
      <c r="K79" s="49">
        <v>25.7734233473</v>
      </c>
      <c r="L79" s="10">
        <f t="shared" si="3"/>
        <v>28.586162948602006</v>
      </c>
      <c r="M79" s="10">
        <f t="shared" si="4"/>
        <v>53.7</v>
      </c>
      <c r="N79" s="10">
        <f t="shared" si="5"/>
        <v>8.5</v>
      </c>
    </row>
    <row r="80" spans="1:14" s="10" customFormat="1">
      <c r="A80" s="21" t="s">
        <v>84</v>
      </c>
      <c r="B80" s="21">
        <v>4340</v>
      </c>
      <c r="C80" s="21" t="s">
        <v>72</v>
      </c>
      <c r="D80" s="21" t="s">
        <v>77</v>
      </c>
      <c r="E80" s="49">
        <v>0.22</v>
      </c>
      <c r="F80" s="49">
        <v>50.8</v>
      </c>
      <c r="G80" s="49">
        <v>0</v>
      </c>
      <c r="H80" s="49">
        <v>0.69099999999999995</v>
      </c>
      <c r="I80" s="49">
        <v>3.5999999999999997E-2</v>
      </c>
      <c r="J80" s="49">
        <v>0.26200000000000001</v>
      </c>
      <c r="K80" s="49">
        <v>3.5836077457300002</v>
      </c>
      <c r="L80" s="10">
        <f t="shared" si="3"/>
        <v>3.9746988043806675</v>
      </c>
      <c r="M80" s="10">
        <f t="shared" si="4"/>
        <v>7.5</v>
      </c>
      <c r="N80" s="10">
        <f t="shared" si="5"/>
        <v>1.2</v>
      </c>
    </row>
    <row r="81" spans="1:14" s="10" customFormat="1">
      <c r="A81" s="21" t="s">
        <v>84</v>
      </c>
      <c r="B81" s="21">
        <v>4340</v>
      </c>
      <c r="C81" s="21" t="s">
        <v>72</v>
      </c>
      <c r="D81" s="21" t="s">
        <v>76</v>
      </c>
      <c r="E81" s="49">
        <v>0.22</v>
      </c>
      <c r="F81" s="49">
        <v>50.8</v>
      </c>
      <c r="G81" s="49">
        <v>0</v>
      </c>
      <c r="H81" s="49">
        <v>0.69099999999999995</v>
      </c>
      <c r="I81" s="49">
        <v>3.5999999999999997E-2</v>
      </c>
      <c r="J81" s="49">
        <v>0.26200000000000001</v>
      </c>
      <c r="K81" s="49">
        <v>2.63146784483</v>
      </c>
      <c r="L81" s="10">
        <f t="shared" si="3"/>
        <v>2.9186487022957803</v>
      </c>
      <c r="M81" s="10">
        <f t="shared" si="4"/>
        <v>5.5</v>
      </c>
      <c r="N81" s="10">
        <f t="shared" si="5"/>
        <v>0.9</v>
      </c>
    </row>
    <row r="82" spans="1:14" s="10" customFormat="1">
      <c r="A82" s="21" t="s">
        <v>84</v>
      </c>
      <c r="B82" s="21">
        <v>4340</v>
      </c>
      <c r="C82" s="21" t="s">
        <v>72</v>
      </c>
      <c r="D82" s="21" t="s">
        <v>73</v>
      </c>
      <c r="E82" s="49">
        <v>0.22</v>
      </c>
      <c r="F82" s="49">
        <v>50.8</v>
      </c>
      <c r="G82" s="49">
        <v>0</v>
      </c>
      <c r="H82" s="49">
        <v>0.69099999999999995</v>
      </c>
      <c r="I82" s="49">
        <v>3.5999999999999997E-2</v>
      </c>
      <c r="J82" s="49">
        <v>0.26200000000000001</v>
      </c>
      <c r="K82" s="49">
        <v>55.737677827600002</v>
      </c>
      <c r="L82" s="10">
        <f t="shared" si="3"/>
        <v>61.820516401185415</v>
      </c>
      <c r="M82" s="10">
        <f t="shared" si="4"/>
        <v>116.2</v>
      </c>
      <c r="N82" s="10">
        <f t="shared" si="5"/>
        <v>18.3</v>
      </c>
    </row>
    <row r="83" spans="1:14" s="10" customFormat="1">
      <c r="A83" s="21" t="s">
        <v>84</v>
      </c>
      <c r="B83" s="21">
        <v>4340</v>
      </c>
      <c r="C83" s="21" t="s">
        <v>72</v>
      </c>
      <c r="D83" s="21" t="s">
        <v>78</v>
      </c>
      <c r="E83" s="49">
        <v>0.22</v>
      </c>
      <c r="F83" s="49">
        <v>50.8</v>
      </c>
      <c r="G83" s="49">
        <v>0</v>
      </c>
      <c r="H83" s="49">
        <v>0.69099999999999995</v>
      </c>
      <c r="I83" s="49">
        <v>3.5999999999999997E-2</v>
      </c>
      <c r="J83" s="49">
        <v>0.26200000000000001</v>
      </c>
      <c r="K83" s="49">
        <v>4.9347683821499997</v>
      </c>
      <c r="L83" s="10">
        <f t="shared" si="3"/>
        <v>5.4733161049219694</v>
      </c>
      <c r="M83" s="10">
        <f t="shared" si="4"/>
        <v>10.3</v>
      </c>
      <c r="N83" s="10">
        <f t="shared" si="5"/>
        <v>1.6</v>
      </c>
    </row>
    <row r="84" spans="1:14" s="10" customFormat="1">
      <c r="A84" s="21" t="s">
        <v>84</v>
      </c>
      <c r="B84" s="21">
        <v>5120</v>
      </c>
      <c r="C84" s="21" t="s">
        <v>72</v>
      </c>
      <c r="D84" s="21"/>
      <c r="E84" s="49">
        <v>0.22</v>
      </c>
      <c r="F84" s="49">
        <v>50.8</v>
      </c>
      <c r="G84" s="49">
        <v>0</v>
      </c>
      <c r="H84" s="49">
        <v>0.505</v>
      </c>
      <c r="I84" s="49">
        <v>6.8000000000000005E-2</v>
      </c>
      <c r="J84" s="49">
        <v>5.2999999999999999E-2</v>
      </c>
      <c r="K84" s="49">
        <v>81.715187108500004</v>
      </c>
      <c r="L84" s="10">
        <f t="shared" si="3"/>
        <v>18.334164147577116</v>
      </c>
      <c r="M84" s="10">
        <f t="shared" si="4"/>
        <v>25.2</v>
      </c>
      <c r="N84" s="10">
        <f t="shared" si="5"/>
        <v>21.4</v>
      </c>
    </row>
    <row r="85" spans="1:14" s="10" customFormat="1">
      <c r="A85" s="21" t="s">
        <v>84</v>
      </c>
      <c r="B85" s="21">
        <v>5120</v>
      </c>
      <c r="C85" s="21" t="s">
        <v>72</v>
      </c>
      <c r="D85" s="21" t="s">
        <v>77</v>
      </c>
      <c r="E85" s="49">
        <v>0.22</v>
      </c>
      <c r="F85" s="49">
        <v>50.8</v>
      </c>
      <c r="G85" s="49">
        <v>0</v>
      </c>
      <c r="H85" s="49">
        <v>0.505</v>
      </c>
      <c r="I85" s="49">
        <v>6.8000000000000005E-2</v>
      </c>
      <c r="J85" s="49">
        <v>5.2999999999999999E-2</v>
      </c>
      <c r="K85" s="49">
        <v>0.28223611262699999</v>
      </c>
      <c r="L85" s="10">
        <f t="shared" si="3"/>
        <v>6.3324375803077884E-2</v>
      </c>
      <c r="M85" s="10">
        <f t="shared" si="4"/>
        <v>0.1</v>
      </c>
      <c r="N85" s="10">
        <f t="shared" si="5"/>
        <v>0.1</v>
      </c>
    </row>
    <row r="86" spans="1:14" s="10" customFormat="1">
      <c r="A86" s="21" t="s">
        <v>84</v>
      </c>
      <c r="B86" s="21">
        <v>5120</v>
      </c>
      <c r="C86" s="21" t="s">
        <v>72</v>
      </c>
      <c r="D86" s="21" t="s">
        <v>76</v>
      </c>
      <c r="E86" s="49">
        <v>0.22</v>
      </c>
      <c r="F86" s="49">
        <v>50.8</v>
      </c>
      <c r="G86" s="49">
        <v>0</v>
      </c>
      <c r="H86" s="49">
        <v>0.505</v>
      </c>
      <c r="I86" s="49">
        <v>6.8000000000000005E-2</v>
      </c>
      <c r="J86" s="49">
        <v>5.2999999999999999E-2</v>
      </c>
      <c r="K86" s="49">
        <v>0.59117937366700002</v>
      </c>
      <c r="L86" s="10">
        <f t="shared" si="3"/>
        <v>0.13264094547175256</v>
      </c>
      <c r="M86" s="10">
        <f t="shared" si="4"/>
        <v>0.2</v>
      </c>
      <c r="N86" s="10">
        <f t="shared" si="5"/>
        <v>0.2</v>
      </c>
    </row>
    <row r="87" spans="1:14" s="10" customFormat="1">
      <c r="A87" s="21" t="s">
        <v>84</v>
      </c>
      <c r="B87" s="21">
        <v>5120</v>
      </c>
      <c r="C87" s="21" t="s">
        <v>72</v>
      </c>
      <c r="D87" s="21" t="s">
        <v>73</v>
      </c>
      <c r="E87" s="49">
        <v>0.22</v>
      </c>
      <c r="F87" s="49">
        <v>50.8</v>
      </c>
      <c r="G87" s="49">
        <v>0</v>
      </c>
      <c r="H87" s="49">
        <v>0.505</v>
      </c>
      <c r="I87" s="49">
        <v>6.8000000000000005E-2</v>
      </c>
      <c r="J87" s="49">
        <v>5.2999999999999999E-2</v>
      </c>
      <c r="K87" s="49">
        <v>32.556204442000002</v>
      </c>
      <c r="L87" s="10">
        <f t="shared" si="3"/>
        <v>7.3045270699700664</v>
      </c>
      <c r="M87" s="10">
        <f t="shared" si="4"/>
        <v>10</v>
      </c>
      <c r="N87" s="10">
        <f t="shared" si="5"/>
        <v>8.5</v>
      </c>
    </row>
    <row r="88" spans="1:14" s="10" customFormat="1">
      <c r="A88" s="21" t="s">
        <v>84</v>
      </c>
      <c r="B88" s="21">
        <v>5120</v>
      </c>
      <c r="C88" s="21" t="s">
        <v>72</v>
      </c>
      <c r="D88" s="21" t="s">
        <v>78</v>
      </c>
      <c r="E88" s="49">
        <v>0.22</v>
      </c>
      <c r="F88" s="49">
        <v>50.8</v>
      </c>
      <c r="G88" s="49">
        <v>0</v>
      </c>
      <c r="H88" s="49">
        <v>0.505</v>
      </c>
      <c r="I88" s="49">
        <v>6.8000000000000005E-2</v>
      </c>
      <c r="J88" s="49">
        <v>5.2999999999999999E-2</v>
      </c>
      <c r="K88" s="49">
        <v>14.2128617258</v>
      </c>
      <c r="L88" s="10">
        <f t="shared" si="3"/>
        <v>3.1888924092119928</v>
      </c>
      <c r="M88" s="10">
        <f t="shared" si="4"/>
        <v>4.4000000000000004</v>
      </c>
      <c r="N88" s="10">
        <f t="shared" si="5"/>
        <v>3.7</v>
      </c>
    </row>
    <row r="89" spans="1:14" s="10" customFormat="1">
      <c r="A89" s="21" t="s">
        <v>84</v>
      </c>
      <c r="B89" s="21">
        <v>5300</v>
      </c>
      <c r="C89" s="21" t="s">
        <v>72</v>
      </c>
      <c r="D89" s="21"/>
      <c r="E89" s="49">
        <v>0.22</v>
      </c>
      <c r="F89" s="49">
        <v>50.8</v>
      </c>
      <c r="G89" s="49">
        <v>0</v>
      </c>
      <c r="H89" s="49">
        <v>0.505</v>
      </c>
      <c r="I89" s="49">
        <v>6.8000000000000005E-2</v>
      </c>
      <c r="J89" s="49">
        <v>5.2999999999999999E-2</v>
      </c>
      <c r="K89" s="49">
        <v>53.207924075699999</v>
      </c>
      <c r="L89" s="10">
        <f t="shared" si="3"/>
        <v>11.938084565117888</v>
      </c>
      <c r="M89" s="10">
        <f t="shared" si="4"/>
        <v>16.399999999999999</v>
      </c>
      <c r="N89" s="10">
        <f t="shared" si="5"/>
        <v>13.9</v>
      </c>
    </row>
    <row r="90" spans="1:14" s="10" customFormat="1">
      <c r="A90" s="21" t="s">
        <v>84</v>
      </c>
      <c r="B90" s="21">
        <v>5300</v>
      </c>
      <c r="C90" s="21" t="s">
        <v>72</v>
      </c>
      <c r="D90" s="21" t="s">
        <v>77</v>
      </c>
      <c r="E90" s="49">
        <v>0.22</v>
      </c>
      <c r="F90" s="49">
        <v>50.8</v>
      </c>
      <c r="G90" s="49">
        <v>0</v>
      </c>
      <c r="H90" s="49">
        <v>0.505</v>
      </c>
      <c r="I90" s="49">
        <v>6.8000000000000005E-2</v>
      </c>
      <c r="J90" s="49">
        <v>5.2999999999999999E-2</v>
      </c>
      <c r="K90" s="49">
        <v>3.4146416008</v>
      </c>
      <c r="L90" s="10">
        <f t="shared" si="3"/>
        <v>0.76613175383282661</v>
      </c>
      <c r="M90" s="10">
        <f t="shared" si="4"/>
        <v>1.1000000000000001</v>
      </c>
      <c r="N90" s="10">
        <f t="shared" si="5"/>
        <v>0.9</v>
      </c>
    </row>
    <row r="91" spans="1:14" s="10" customFormat="1">
      <c r="A91" s="21" t="s">
        <v>84</v>
      </c>
      <c r="B91" s="21">
        <v>5300</v>
      </c>
      <c r="C91" s="21" t="s">
        <v>72</v>
      </c>
      <c r="D91" s="21" t="s">
        <v>76</v>
      </c>
      <c r="E91" s="49">
        <v>0.22</v>
      </c>
      <c r="F91" s="49">
        <v>50.8</v>
      </c>
      <c r="G91" s="49">
        <v>0</v>
      </c>
      <c r="H91" s="49">
        <v>0.505</v>
      </c>
      <c r="I91" s="49">
        <v>6.8000000000000005E-2</v>
      </c>
      <c r="J91" s="49">
        <v>5.2999999999999999E-2</v>
      </c>
      <c r="K91" s="49">
        <v>6.2988323944399998</v>
      </c>
      <c r="L91" s="10">
        <f t="shared" si="3"/>
        <v>1.4132480282325213</v>
      </c>
      <c r="M91" s="10">
        <f t="shared" si="4"/>
        <v>1.9</v>
      </c>
      <c r="N91" s="10">
        <f t="shared" si="5"/>
        <v>1.6</v>
      </c>
    </row>
    <row r="92" spans="1:14" s="10" customFormat="1">
      <c r="A92" s="21" t="s">
        <v>84</v>
      </c>
      <c r="B92" s="21">
        <v>5300</v>
      </c>
      <c r="C92" s="21" t="s">
        <v>72</v>
      </c>
      <c r="D92" s="21" t="s">
        <v>73</v>
      </c>
      <c r="E92" s="49">
        <v>0.22</v>
      </c>
      <c r="F92" s="49">
        <v>50.8</v>
      </c>
      <c r="G92" s="49">
        <v>0</v>
      </c>
      <c r="H92" s="49">
        <v>0.505</v>
      </c>
      <c r="I92" s="49">
        <v>6.8000000000000005E-2</v>
      </c>
      <c r="J92" s="49">
        <v>5.2999999999999999E-2</v>
      </c>
      <c r="K92" s="49">
        <v>68.894811823699996</v>
      </c>
      <c r="L92" s="10">
        <f t="shared" si="3"/>
        <v>15.45769927951082</v>
      </c>
      <c r="M92" s="10">
        <f t="shared" si="4"/>
        <v>21.2</v>
      </c>
      <c r="N92" s="10">
        <f t="shared" si="5"/>
        <v>18</v>
      </c>
    </row>
    <row r="93" spans="1:14" s="10" customFormat="1">
      <c r="A93" s="21" t="s">
        <v>84</v>
      </c>
      <c r="B93" s="21">
        <v>5300</v>
      </c>
      <c r="C93" s="21" t="s">
        <v>72</v>
      </c>
      <c r="D93" s="21" t="s">
        <v>78</v>
      </c>
      <c r="E93" s="49">
        <v>0.22</v>
      </c>
      <c r="F93" s="49">
        <v>50.8</v>
      </c>
      <c r="G93" s="49">
        <v>0</v>
      </c>
      <c r="H93" s="49">
        <v>0.505</v>
      </c>
      <c r="I93" s="49">
        <v>6.8000000000000005E-2</v>
      </c>
      <c r="J93" s="49">
        <v>5.2999999999999999E-2</v>
      </c>
      <c r="K93" s="49">
        <v>7.9639052540800002</v>
      </c>
      <c r="L93" s="10">
        <f t="shared" si="3"/>
        <v>1.7868348755070824</v>
      </c>
      <c r="M93" s="10">
        <f t="shared" si="4"/>
        <v>2.5</v>
      </c>
      <c r="N93" s="10">
        <f t="shared" si="5"/>
        <v>2.1</v>
      </c>
    </row>
    <row r="94" spans="1:14" s="10" customFormat="1">
      <c r="A94" s="21" t="s">
        <v>84</v>
      </c>
      <c r="B94" s="21">
        <v>6170</v>
      </c>
      <c r="C94" s="21" t="s">
        <v>72</v>
      </c>
      <c r="D94" s="21"/>
      <c r="E94" s="49">
        <v>0.22</v>
      </c>
      <c r="F94" s="49">
        <v>50.8</v>
      </c>
      <c r="G94" s="49">
        <v>0</v>
      </c>
      <c r="H94" s="49">
        <v>0.60699999999999998</v>
      </c>
      <c r="I94" s="49">
        <v>3.3000000000000002E-2</v>
      </c>
      <c r="J94" s="49">
        <v>2.5999999999999999E-2</v>
      </c>
      <c r="K94" s="49">
        <v>2.49942956205</v>
      </c>
      <c r="L94" s="10">
        <f t="shared" si="3"/>
        <v>0.27510388046297002</v>
      </c>
      <c r="M94" s="10">
        <f t="shared" si="4"/>
        <v>0.5</v>
      </c>
      <c r="N94" s="10">
        <f t="shared" si="5"/>
        <v>0.6</v>
      </c>
    </row>
    <row r="95" spans="1:14" s="10" customFormat="1">
      <c r="A95" s="21" t="s">
        <v>84</v>
      </c>
      <c r="B95" s="21">
        <v>6170</v>
      </c>
      <c r="C95" s="21" t="s">
        <v>72</v>
      </c>
      <c r="D95" s="21" t="s">
        <v>77</v>
      </c>
      <c r="E95" s="49">
        <v>0.22</v>
      </c>
      <c r="F95" s="49">
        <v>50.8</v>
      </c>
      <c r="G95" s="49">
        <v>0</v>
      </c>
      <c r="H95" s="49">
        <v>0.60699999999999998</v>
      </c>
      <c r="I95" s="49">
        <v>3.3000000000000002E-2</v>
      </c>
      <c r="J95" s="49">
        <v>2.5999999999999999E-2</v>
      </c>
      <c r="K95" s="49">
        <v>6.5384109161000001</v>
      </c>
      <c r="L95" s="10">
        <f t="shared" si="3"/>
        <v>0.7196610948320733</v>
      </c>
      <c r="M95" s="10">
        <f t="shared" si="4"/>
        <v>1.2</v>
      </c>
      <c r="N95" s="10">
        <f t="shared" si="5"/>
        <v>1.5</v>
      </c>
    </row>
    <row r="96" spans="1:14" s="10" customFormat="1">
      <c r="A96" s="21" t="s">
        <v>84</v>
      </c>
      <c r="B96" s="21">
        <v>6170</v>
      </c>
      <c r="C96" s="21" t="s">
        <v>72</v>
      </c>
      <c r="D96" s="21" t="s">
        <v>76</v>
      </c>
      <c r="E96" s="49">
        <v>0.22</v>
      </c>
      <c r="F96" s="49">
        <v>50.8</v>
      </c>
      <c r="G96" s="49">
        <v>0</v>
      </c>
      <c r="H96" s="49">
        <v>0.60699999999999998</v>
      </c>
      <c r="I96" s="49">
        <v>3.3000000000000002E-2</v>
      </c>
      <c r="J96" s="49">
        <v>2.5999999999999999E-2</v>
      </c>
      <c r="K96" s="49">
        <v>2.5817163988599998</v>
      </c>
      <c r="L96" s="10">
        <f t="shared" si="3"/>
        <v>0.28416091830119067</v>
      </c>
      <c r="M96" s="10">
        <f t="shared" si="4"/>
        <v>0.5</v>
      </c>
      <c r="N96" s="10">
        <f t="shared" si="5"/>
        <v>0.6</v>
      </c>
    </row>
    <row r="97" spans="1:14" s="10" customFormat="1">
      <c r="A97" s="21" t="s">
        <v>84</v>
      </c>
      <c r="B97" s="21">
        <v>6170</v>
      </c>
      <c r="C97" s="21" t="s">
        <v>72</v>
      </c>
      <c r="D97" s="21" t="s">
        <v>73</v>
      </c>
      <c r="E97" s="49">
        <v>0.22</v>
      </c>
      <c r="F97" s="49">
        <v>50.8</v>
      </c>
      <c r="G97" s="49">
        <v>0</v>
      </c>
      <c r="H97" s="49">
        <v>0.60699999999999998</v>
      </c>
      <c r="I97" s="49">
        <v>3.3000000000000002E-2</v>
      </c>
      <c r="J97" s="49">
        <v>2.5999999999999999E-2</v>
      </c>
      <c r="K97" s="49">
        <v>97.0756993392</v>
      </c>
      <c r="L97" s="10">
        <f t="shared" si="3"/>
        <v>10.684798640601279</v>
      </c>
      <c r="M97" s="10">
        <f t="shared" si="4"/>
        <v>17.600000000000001</v>
      </c>
      <c r="N97" s="10">
        <f t="shared" si="5"/>
        <v>22.3</v>
      </c>
    </row>
    <row r="98" spans="1:14" s="10" customFormat="1">
      <c r="A98" s="21" t="s">
        <v>84</v>
      </c>
      <c r="B98" s="21">
        <v>6170</v>
      </c>
      <c r="C98" s="21" t="s">
        <v>72</v>
      </c>
      <c r="D98" s="21" t="s">
        <v>78</v>
      </c>
      <c r="E98" s="49">
        <v>0.22</v>
      </c>
      <c r="F98" s="49">
        <v>50.8</v>
      </c>
      <c r="G98" s="49">
        <v>0</v>
      </c>
      <c r="H98" s="49">
        <v>0.60699999999999998</v>
      </c>
      <c r="I98" s="49">
        <v>3.3000000000000002E-2</v>
      </c>
      <c r="J98" s="49">
        <v>2.5999999999999999E-2</v>
      </c>
      <c r="K98" s="49">
        <v>227.46502569200001</v>
      </c>
      <c r="L98" s="10">
        <f t="shared" si="3"/>
        <v>25.036317161166135</v>
      </c>
      <c r="M98" s="10">
        <f t="shared" si="4"/>
        <v>41.4</v>
      </c>
      <c r="N98" s="10">
        <f t="shared" si="5"/>
        <v>52.3</v>
      </c>
    </row>
    <row r="99" spans="1:14" s="10" customFormat="1">
      <c r="A99" s="21" t="s">
        <v>84</v>
      </c>
      <c r="B99" s="21">
        <v>6172</v>
      </c>
      <c r="C99" s="21" t="s">
        <v>72</v>
      </c>
      <c r="D99" s="21" t="s">
        <v>76</v>
      </c>
      <c r="E99" s="49">
        <v>0.22</v>
      </c>
      <c r="F99" s="49">
        <v>50.8</v>
      </c>
      <c r="G99" s="49">
        <v>0</v>
      </c>
      <c r="H99" s="49">
        <v>0.60699999999999998</v>
      </c>
      <c r="I99" s="49">
        <v>3.3000000000000002E-2</v>
      </c>
      <c r="J99" s="49">
        <v>2.5999999999999999E-2</v>
      </c>
      <c r="K99" s="49">
        <v>8.6216879326499996</v>
      </c>
      <c r="L99" s="10">
        <f t="shared" si="3"/>
        <v>0.94896045178700994</v>
      </c>
      <c r="M99" s="10">
        <f t="shared" si="4"/>
        <v>1.6</v>
      </c>
      <c r="N99" s="10">
        <f t="shared" si="5"/>
        <v>2</v>
      </c>
    </row>
    <row r="100" spans="1:14" s="10" customFormat="1">
      <c r="A100" s="21" t="s">
        <v>84</v>
      </c>
      <c r="B100" s="21">
        <v>6172</v>
      </c>
      <c r="C100" s="21" t="s">
        <v>72</v>
      </c>
      <c r="D100" s="21" t="s">
        <v>73</v>
      </c>
      <c r="E100" s="49">
        <v>0.22</v>
      </c>
      <c r="F100" s="49">
        <v>50.8</v>
      </c>
      <c r="G100" s="49">
        <v>0</v>
      </c>
      <c r="H100" s="49">
        <v>0.60699999999999998</v>
      </c>
      <c r="I100" s="49">
        <v>3.3000000000000002E-2</v>
      </c>
      <c r="J100" s="49">
        <v>2.5999999999999999E-2</v>
      </c>
      <c r="K100" s="49">
        <v>30.156521267700001</v>
      </c>
      <c r="L100" s="10">
        <f t="shared" si="3"/>
        <v>3.3192277741981804</v>
      </c>
      <c r="M100" s="10">
        <f t="shared" si="4"/>
        <v>5.5</v>
      </c>
      <c r="N100" s="10">
        <f t="shared" si="5"/>
        <v>6.9</v>
      </c>
    </row>
    <row r="101" spans="1:14" s="10" customFormat="1">
      <c r="A101" s="21" t="s">
        <v>84</v>
      </c>
      <c r="B101" s="21">
        <v>6210</v>
      </c>
      <c r="C101" s="21" t="s">
        <v>72</v>
      </c>
      <c r="D101" s="21" t="s">
        <v>76</v>
      </c>
      <c r="E101" s="49">
        <v>0.22</v>
      </c>
      <c r="F101" s="49">
        <v>50.8</v>
      </c>
      <c r="G101" s="49">
        <v>0</v>
      </c>
      <c r="H101" s="49">
        <v>0.60699999999999998</v>
      </c>
      <c r="I101" s="49">
        <v>3.3000000000000002E-2</v>
      </c>
      <c r="J101" s="49">
        <v>2.5999999999999999E-2</v>
      </c>
      <c r="K101" s="49">
        <v>1.8961266622699999</v>
      </c>
      <c r="L101" s="10">
        <f t="shared" si="3"/>
        <v>0.20870034129385132</v>
      </c>
      <c r="M101" s="10">
        <f t="shared" si="4"/>
        <v>0.3</v>
      </c>
      <c r="N101" s="10">
        <f t="shared" si="5"/>
        <v>0.4</v>
      </c>
    </row>
    <row r="102" spans="1:14" s="10" customFormat="1">
      <c r="A102" s="21" t="s">
        <v>84</v>
      </c>
      <c r="B102" s="21">
        <v>6210</v>
      </c>
      <c r="C102" s="21" t="s">
        <v>72</v>
      </c>
      <c r="D102" s="21" t="s">
        <v>75</v>
      </c>
      <c r="E102" s="49">
        <v>0.22</v>
      </c>
      <c r="F102" s="49">
        <v>50.8</v>
      </c>
      <c r="G102" s="49">
        <v>0</v>
      </c>
      <c r="H102" s="49">
        <v>0.60699999999999998</v>
      </c>
      <c r="I102" s="49">
        <v>3.3000000000000002E-2</v>
      </c>
      <c r="J102" s="49">
        <v>2.5999999999999999E-2</v>
      </c>
      <c r="K102" s="49">
        <v>4.3803087388900002</v>
      </c>
      <c r="L102" s="10">
        <f t="shared" si="3"/>
        <v>0.48212598186049266</v>
      </c>
      <c r="M102" s="10">
        <f t="shared" si="4"/>
        <v>0.8</v>
      </c>
      <c r="N102" s="10">
        <f t="shared" si="5"/>
        <v>1</v>
      </c>
    </row>
    <row r="103" spans="1:14" s="10" customFormat="1">
      <c r="A103" s="21" t="s">
        <v>84</v>
      </c>
      <c r="B103" s="21">
        <v>6210</v>
      </c>
      <c r="C103" s="21" t="s">
        <v>72</v>
      </c>
      <c r="D103" s="21" t="s">
        <v>73</v>
      </c>
      <c r="E103" s="49">
        <v>0.22</v>
      </c>
      <c r="F103" s="49">
        <v>50.8</v>
      </c>
      <c r="G103" s="49">
        <v>0</v>
      </c>
      <c r="H103" s="49">
        <v>0.60699999999999998</v>
      </c>
      <c r="I103" s="49">
        <v>3.3000000000000002E-2</v>
      </c>
      <c r="J103" s="49">
        <v>2.5999999999999999E-2</v>
      </c>
      <c r="K103" s="49">
        <v>20.5415075294</v>
      </c>
      <c r="L103" s="10">
        <f t="shared" si="3"/>
        <v>2.2609352620692933</v>
      </c>
      <c r="M103" s="10">
        <f t="shared" si="4"/>
        <v>3.7</v>
      </c>
      <c r="N103" s="10">
        <f t="shared" si="5"/>
        <v>4.7</v>
      </c>
    </row>
    <row r="104" spans="1:14" s="10" customFormat="1">
      <c r="A104" s="21" t="s">
        <v>84</v>
      </c>
      <c r="B104" s="21">
        <v>6300</v>
      </c>
      <c r="C104" s="21" t="s">
        <v>72</v>
      </c>
      <c r="D104" s="21" t="s">
        <v>77</v>
      </c>
      <c r="E104" s="49">
        <v>0.22</v>
      </c>
      <c r="F104" s="49">
        <v>50.8</v>
      </c>
      <c r="G104" s="49">
        <v>0</v>
      </c>
      <c r="H104" s="49">
        <v>0.60699999999999998</v>
      </c>
      <c r="I104" s="49">
        <v>3.3000000000000002E-2</v>
      </c>
      <c r="J104" s="49">
        <v>2.5999999999999999E-2</v>
      </c>
      <c r="K104" s="49">
        <v>5.3204546733399999E-2</v>
      </c>
      <c r="L104" s="10">
        <f t="shared" si="3"/>
        <v>5.8560471104562263E-3</v>
      </c>
      <c r="M104" s="10">
        <f t="shared" si="4"/>
        <v>0</v>
      </c>
      <c r="N104" s="10">
        <f t="shared" si="5"/>
        <v>0</v>
      </c>
    </row>
    <row r="105" spans="1:14" s="10" customFormat="1">
      <c r="A105" s="21" t="s">
        <v>84</v>
      </c>
      <c r="B105" s="21">
        <v>6300</v>
      </c>
      <c r="C105" s="21" t="s">
        <v>72</v>
      </c>
      <c r="D105" s="21" t="s">
        <v>73</v>
      </c>
      <c r="E105" s="49">
        <v>0.22</v>
      </c>
      <c r="F105" s="49">
        <v>50.8</v>
      </c>
      <c r="G105" s="49">
        <v>0</v>
      </c>
      <c r="H105" s="49">
        <v>0.60699999999999998</v>
      </c>
      <c r="I105" s="49">
        <v>3.3000000000000002E-2</v>
      </c>
      <c r="J105" s="49">
        <v>2.5999999999999999E-2</v>
      </c>
      <c r="K105" s="49">
        <v>14.9031459581</v>
      </c>
      <c r="L105" s="10">
        <f t="shared" si="3"/>
        <v>1.6403395984548732</v>
      </c>
      <c r="M105" s="10">
        <f t="shared" si="4"/>
        <v>2.7</v>
      </c>
      <c r="N105" s="10">
        <f t="shared" si="5"/>
        <v>3.4</v>
      </c>
    </row>
    <row r="106" spans="1:14" s="10" customFormat="1">
      <c r="A106" s="21" t="s">
        <v>84</v>
      </c>
      <c r="B106" s="21">
        <v>6410</v>
      </c>
      <c r="C106" s="21" t="s">
        <v>72</v>
      </c>
      <c r="D106" s="21" t="s">
        <v>76</v>
      </c>
      <c r="E106" s="49">
        <v>0.22</v>
      </c>
      <c r="F106" s="49">
        <v>50.8</v>
      </c>
      <c r="G106" s="49">
        <v>0</v>
      </c>
      <c r="H106" s="49">
        <v>0.60699999999999998</v>
      </c>
      <c r="I106" s="49">
        <v>3.3000000000000002E-2</v>
      </c>
      <c r="J106" s="49">
        <v>2.5999999999999999E-2</v>
      </c>
      <c r="K106" s="49">
        <v>25.473687291200001</v>
      </c>
      <c r="L106" s="10">
        <f t="shared" si="3"/>
        <v>2.8038038478514138</v>
      </c>
      <c r="M106" s="10">
        <f t="shared" si="4"/>
        <v>4.5999999999999996</v>
      </c>
      <c r="N106" s="10">
        <f t="shared" si="5"/>
        <v>5.9</v>
      </c>
    </row>
    <row r="107" spans="1:14" s="10" customFormat="1">
      <c r="A107" s="21" t="s">
        <v>84</v>
      </c>
      <c r="B107" s="21">
        <v>6410</v>
      </c>
      <c r="C107" s="21" t="s">
        <v>72</v>
      </c>
      <c r="D107" s="21" t="s">
        <v>73</v>
      </c>
      <c r="E107" s="49">
        <v>0.22</v>
      </c>
      <c r="F107" s="49">
        <v>50.8</v>
      </c>
      <c r="G107" s="49">
        <v>0</v>
      </c>
      <c r="H107" s="49">
        <v>0.60699999999999998</v>
      </c>
      <c r="I107" s="49">
        <v>3.3000000000000002E-2</v>
      </c>
      <c r="J107" s="49">
        <v>2.5999999999999999E-2</v>
      </c>
      <c r="K107" s="49">
        <v>49.364115896599998</v>
      </c>
      <c r="L107" s="10">
        <f t="shared" si="3"/>
        <v>5.4333436896857732</v>
      </c>
      <c r="M107" s="10">
        <f t="shared" si="4"/>
        <v>9</v>
      </c>
      <c r="N107" s="10">
        <f t="shared" si="5"/>
        <v>11.3</v>
      </c>
    </row>
    <row r="108" spans="1:14" s="10" customFormat="1">
      <c r="A108" s="21" t="s">
        <v>84</v>
      </c>
      <c r="B108" s="21">
        <v>6410</v>
      </c>
      <c r="C108" s="21" t="s">
        <v>72</v>
      </c>
      <c r="D108" s="21" t="s">
        <v>78</v>
      </c>
      <c r="E108" s="49">
        <v>0.22</v>
      </c>
      <c r="F108" s="49">
        <v>50.8</v>
      </c>
      <c r="G108" s="49">
        <v>0</v>
      </c>
      <c r="H108" s="49">
        <v>0.60699999999999998</v>
      </c>
      <c r="I108" s="49">
        <v>3.3000000000000002E-2</v>
      </c>
      <c r="J108" s="49">
        <v>2.5999999999999999E-2</v>
      </c>
      <c r="K108" s="49">
        <v>4.7537085683999996</v>
      </c>
      <c r="L108" s="10">
        <f t="shared" si="3"/>
        <v>0.52322485642855987</v>
      </c>
      <c r="M108" s="10">
        <f t="shared" si="4"/>
        <v>0.9</v>
      </c>
      <c r="N108" s="10">
        <f t="shared" si="5"/>
        <v>1.1000000000000001</v>
      </c>
    </row>
    <row r="109" spans="1:14" s="10" customFormat="1">
      <c r="A109" s="21" t="s">
        <v>84</v>
      </c>
      <c r="B109" s="21">
        <v>6430</v>
      </c>
      <c r="C109" s="21" t="s">
        <v>72</v>
      </c>
      <c r="D109" s="21" t="s">
        <v>77</v>
      </c>
      <c r="E109" s="49">
        <v>0.22</v>
      </c>
      <c r="F109" s="49">
        <v>50.8</v>
      </c>
      <c r="G109" s="49">
        <v>0</v>
      </c>
      <c r="H109" s="49">
        <v>0.60699999999999998</v>
      </c>
      <c r="I109" s="49">
        <v>3.3000000000000002E-2</v>
      </c>
      <c r="J109" s="49">
        <v>2.5999999999999999E-2</v>
      </c>
      <c r="K109" s="49">
        <v>1.37797678313</v>
      </c>
      <c r="L109" s="10">
        <f t="shared" si="3"/>
        <v>0.15166931126317534</v>
      </c>
      <c r="M109" s="10">
        <f t="shared" si="4"/>
        <v>0.3</v>
      </c>
      <c r="N109" s="10">
        <f t="shared" si="5"/>
        <v>0.3</v>
      </c>
    </row>
    <row r="110" spans="1:14" s="10" customFormat="1">
      <c r="A110" s="21" t="s">
        <v>84</v>
      </c>
      <c r="B110" s="21">
        <v>6430</v>
      </c>
      <c r="C110" s="21" t="s">
        <v>72</v>
      </c>
      <c r="D110" s="21" t="s">
        <v>76</v>
      </c>
      <c r="E110" s="49">
        <v>0.22</v>
      </c>
      <c r="F110" s="49">
        <v>50.8</v>
      </c>
      <c r="G110" s="49">
        <v>0</v>
      </c>
      <c r="H110" s="49">
        <v>0.60699999999999998</v>
      </c>
      <c r="I110" s="49">
        <v>3.3000000000000002E-2</v>
      </c>
      <c r="J110" s="49">
        <v>2.5999999999999999E-2</v>
      </c>
      <c r="K110" s="49">
        <v>1.3492806182899999</v>
      </c>
      <c r="L110" s="10">
        <f t="shared" si="3"/>
        <v>0.1485108200531193</v>
      </c>
      <c r="M110" s="10">
        <f t="shared" si="4"/>
        <v>0.2</v>
      </c>
      <c r="N110" s="10">
        <f t="shared" si="5"/>
        <v>0.3</v>
      </c>
    </row>
    <row r="111" spans="1:14" s="10" customFormat="1">
      <c r="A111" s="21" t="s">
        <v>84</v>
      </c>
      <c r="B111" s="21">
        <v>6430</v>
      </c>
      <c r="C111" s="21" t="s">
        <v>72</v>
      </c>
      <c r="D111" s="21" t="s">
        <v>75</v>
      </c>
      <c r="E111" s="49">
        <v>0.22</v>
      </c>
      <c r="F111" s="49">
        <v>50.8</v>
      </c>
      <c r="G111" s="49">
        <v>0</v>
      </c>
      <c r="H111" s="49">
        <v>0.60699999999999998</v>
      </c>
      <c r="I111" s="49">
        <v>3.3000000000000002E-2</v>
      </c>
      <c r="J111" s="49">
        <v>2.5999999999999999E-2</v>
      </c>
      <c r="K111" s="49">
        <v>0.60348943293500001</v>
      </c>
      <c r="L111" s="10">
        <f t="shared" si="3"/>
        <v>6.6424070251712333E-2</v>
      </c>
      <c r="M111" s="10">
        <f t="shared" si="4"/>
        <v>0.1</v>
      </c>
      <c r="N111" s="10">
        <f t="shared" si="5"/>
        <v>0.1</v>
      </c>
    </row>
    <row r="112" spans="1:14" s="10" customFormat="1">
      <c r="A112" s="21" t="s">
        <v>84</v>
      </c>
      <c r="B112" s="21">
        <v>6430</v>
      </c>
      <c r="C112" s="21" t="s">
        <v>72</v>
      </c>
      <c r="D112" s="21" t="s">
        <v>73</v>
      </c>
      <c r="E112" s="49">
        <v>0.22</v>
      </c>
      <c r="F112" s="49">
        <v>50.8</v>
      </c>
      <c r="G112" s="49">
        <v>0</v>
      </c>
      <c r="H112" s="49">
        <v>0.60699999999999998</v>
      </c>
      <c r="I112" s="49">
        <v>3.3000000000000002E-2</v>
      </c>
      <c r="J112" s="49">
        <v>2.5999999999999999E-2</v>
      </c>
      <c r="K112" s="49">
        <v>46.562083888799997</v>
      </c>
      <c r="L112" s="10">
        <f t="shared" si="3"/>
        <v>5.1249333666939192</v>
      </c>
      <c r="M112" s="10">
        <f t="shared" si="4"/>
        <v>8.5</v>
      </c>
      <c r="N112" s="10">
        <f t="shared" si="5"/>
        <v>10.7</v>
      </c>
    </row>
    <row r="113" spans="1:14" s="10" customFormat="1">
      <c r="A113" s="21" t="s">
        <v>84</v>
      </c>
      <c r="B113" s="21">
        <v>6440</v>
      </c>
      <c r="C113" s="21" t="s">
        <v>72</v>
      </c>
      <c r="D113" s="21"/>
      <c r="E113" s="49">
        <v>0.22</v>
      </c>
      <c r="F113" s="49">
        <v>50.8</v>
      </c>
      <c r="G113" s="49">
        <v>0</v>
      </c>
      <c r="H113" s="49">
        <v>0.60699999999999998</v>
      </c>
      <c r="I113" s="49">
        <v>3.3000000000000002E-2</v>
      </c>
      <c r="J113" s="49">
        <v>2.5999999999999999E-2</v>
      </c>
      <c r="K113" s="49">
        <v>3.1208892996299999</v>
      </c>
      <c r="L113" s="10">
        <f t="shared" si="3"/>
        <v>0.34350588224594197</v>
      </c>
      <c r="M113" s="10">
        <f t="shared" si="4"/>
        <v>0.6</v>
      </c>
      <c r="N113" s="10">
        <f t="shared" si="5"/>
        <v>0.7</v>
      </c>
    </row>
    <row r="114" spans="1:14" s="10" customFormat="1">
      <c r="A114" s="21" t="s">
        <v>84</v>
      </c>
      <c r="B114" s="21">
        <v>6440</v>
      </c>
      <c r="C114" s="21" t="s">
        <v>72</v>
      </c>
      <c r="D114" s="21" t="s">
        <v>73</v>
      </c>
      <c r="E114" s="49">
        <v>0.22</v>
      </c>
      <c r="F114" s="49">
        <v>50.8</v>
      </c>
      <c r="G114" s="49">
        <v>0</v>
      </c>
      <c r="H114" s="49">
        <v>0.60699999999999998</v>
      </c>
      <c r="I114" s="49">
        <v>3.3000000000000002E-2</v>
      </c>
      <c r="J114" s="49">
        <v>2.5999999999999999E-2</v>
      </c>
      <c r="K114" s="49">
        <v>14.0635318418</v>
      </c>
      <c r="L114" s="10">
        <f t="shared" si="3"/>
        <v>1.5479260713874534</v>
      </c>
      <c r="M114" s="10">
        <f t="shared" si="4"/>
        <v>2.6</v>
      </c>
      <c r="N114" s="10">
        <f t="shared" si="5"/>
        <v>3.2</v>
      </c>
    </row>
    <row r="115" spans="1:14" s="10" customFormat="1">
      <c r="A115" s="21" t="s">
        <v>84</v>
      </c>
      <c r="B115" s="21">
        <v>6440</v>
      </c>
      <c r="C115" s="21" t="s">
        <v>72</v>
      </c>
      <c r="D115" s="21" t="s">
        <v>78</v>
      </c>
      <c r="E115" s="49">
        <v>0.22</v>
      </c>
      <c r="F115" s="49">
        <v>50.8</v>
      </c>
      <c r="G115" s="49">
        <v>0</v>
      </c>
      <c r="H115" s="49">
        <v>0.60699999999999998</v>
      </c>
      <c r="I115" s="49">
        <v>3.3000000000000002E-2</v>
      </c>
      <c r="J115" s="49">
        <v>2.5999999999999999E-2</v>
      </c>
      <c r="K115" s="49">
        <v>4.1796834297299998</v>
      </c>
      <c r="L115" s="10">
        <f t="shared" si="3"/>
        <v>0.46004382283228201</v>
      </c>
      <c r="M115" s="10">
        <f t="shared" si="4"/>
        <v>0.8</v>
      </c>
      <c r="N115" s="10">
        <f t="shared" si="5"/>
        <v>1</v>
      </c>
    </row>
    <row r="116" spans="1:14" s="10" customFormat="1">
      <c r="A116" s="21" t="s">
        <v>84</v>
      </c>
      <c r="B116" s="21">
        <v>7400</v>
      </c>
      <c r="C116" s="21" t="s">
        <v>72</v>
      </c>
      <c r="D116" s="21"/>
      <c r="E116" s="49">
        <v>0.22</v>
      </c>
      <c r="F116" s="49">
        <v>50.8</v>
      </c>
      <c r="G116" s="49">
        <v>0</v>
      </c>
      <c r="H116" s="49">
        <v>0.70899999999999996</v>
      </c>
      <c r="I116" s="49">
        <v>9.8000000000000004E-2</v>
      </c>
      <c r="J116" s="49">
        <v>0.26200000000000001</v>
      </c>
      <c r="K116" s="49">
        <v>0.69838565030499999</v>
      </c>
      <c r="L116" s="10">
        <f t="shared" si="3"/>
        <v>0.77460280427495232</v>
      </c>
      <c r="M116" s="10">
        <f t="shared" si="4"/>
        <v>1.5</v>
      </c>
      <c r="N116" s="10">
        <f t="shared" si="5"/>
        <v>0.4</v>
      </c>
    </row>
    <row r="117" spans="1:14" s="10" customFormat="1">
      <c r="A117" s="21" t="s">
        <v>84</v>
      </c>
      <c r="B117" s="21">
        <v>7400</v>
      </c>
      <c r="C117" s="21" t="s">
        <v>72</v>
      </c>
      <c r="D117" s="21" t="s">
        <v>76</v>
      </c>
      <c r="E117" s="49">
        <v>0.22</v>
      </c>
      <c r="F117" s="49">
        <v>50.8</v>
      </c>
      <c r="G117" s="49">
        <v>0</v>
      </c>
      <c r="H117" s="49">
        <v>0.70899999999999996</v>
      </c>
      <c r="I117" s="49">
        <v>9.8000000000000004E-2</v>
      </c>
      <c r="J117" s="49">
        <v>0.26200000000000001</v>
      </c>
      <c r="K117" s="49">
        <v>22.027065418700001</v>
      </c>
      <c r="L117" s="10">
        <f t="shared" si="3"/>
        <v>24.430952491394127</v>
      </c>
      <c r="M117" s="10">
        <f t="shared" si="4"/>
        <v>47.1</v>
      </c>
      <c r="N117" s="10">
        <f t="shared" si="5"/>
        <v>11.4</v>
      </c>
    </row>
    <row r="118" spans="1:14" s="10" customFormat="1">
      <c r="A118" s="21" t="s">
        <v>84</v>
      </c>
      <c r="B118" s="21">
        <v>7400</v>
      </c>
      <c r="C118" s="21" t="s">
        <v>72</v>
      </c>
      <c r="D118" s="21" t="s">
        <v>73</v>
      </c>
      <c r="E118" s="49">
        <v>0.22</v>
      </c>
      <c r="F118" s="49">
        <v>50.8</v>
      </c>
      <c r="G118" s="49">
        <v>0</v>
      </c>
      <c r="H118" s="49">
        <v>0.70899999999999996</v>
      </c>
      <c r="I118" s="49">
        <v>9.8000000000000004E-2</v>
      </c>
      <c r="J118" s="49">
        <v>0.26200000000000001</v>
      </c>
      <c r="K118" s="49">
        <v>355.87565246700001</v>
      </c>
      <c r="L118" s="10">
        <f t="shared" si="3"/>
        <v>394.71354867289864</v>
      </c>
      <c r="M118" s="10">
        <f t="shared" si="4"/>
        <v>761.5</v>
      </c>
      <c r="N118" s="10">
        <f t="shared" si="5"/>
        <v>183.5</v>
      </c>
    </row>
    <row r="119" spans="1:14" s="10" customFormat="1">
      <c r="A119" s="21" t="s">
        <v>84</v>
      </c>
      <c r="B119" s="21">
        <v>7400</v>
      </c>
      <c r="C119" s="21" t="s">
        <v>72</v>
      </c>
      <c r="D119" s="21" t="s">
        <v>78</v>
      </c>
      <c r="E119" s="49">
        <v>0.22</v>
      </c>
      <c r="F119" s="49">
        <v>50.8</v>
      </c>
      <c r="G119" s="49">
        <v>0</v>
      </c>
      <c r="H119" s="49">
        <v>0.70899999999999996</v>
      </c>
      <c r="I119" s="49">
        <v>9.8000000000000004E-2</v>
      </c>
      <c r="J119" s="49">
        <v>0.26200000000000001</v>
      </c>
      <c r="K119" s="49">
        <v>23.561033520100001</v>
      </c>
      <c r="L119" s="10">
        <f t="shared" si="3"/>
        <v>26.132327644926914</v>
      </c>
      <c r="M119" s="10">
        <f t="shared" si="4"/>
        <v>50.4</v>
      </c>
      <c r="N119" s="10">
        <f t="shared" si="5"/>
        <v>12.2</v>
      </c>
    </row>
    <row r="120" spans="1:14" s="10" customFormat="1">
      <c r="A120" s="21" t="s">
        <v>84</v>
      </c>
      <c r="B120" s="21">
        <v>8110</v>
      </c>
      <c r="C120" s="21" t="s">
        <v>72</v>
      </c>
      <c r="D120" s="21" t="s">
        <v>73</v>
      </c>
      <c r="E120" s="49">
        <v>0.22</v>
      </c>
      <c r="F120" s="49">
        <v>50.8</v>
      </c>
      <c r="G120" s="49">
        <v>0</v>
      </c>
      <c r="H120" s="49">
        <v>1.4430000000000001</v>
      </c>
      <c r="I120" s="49">
        <v>0.22500000000000001</v>
      </c>
      <c r="J120" s="49">
        <v>0.34100000000000003</v>
      </c>
      <c r="K120" s="49">
        <v>11.2134582458</v>
      </c>
      <c r="L120" s="10">
        <f t="shared" si="3"/>
        <v>16.187374541695355</v>
      </c>
      <c r="M120" s="10">
        <f t="shared" si="4"/>
        <v>63.6</v>
      </c>
      <c r="N120" s="10">
        <f t="shared" si="5"/>
        <v>12.4</v>
      </c>
    </row>
    <row r="121" spans="1:14" s="10" customFormat="1">
      <c r="A121" s="21" t="s">
        <v>84</v>
      </c>
      <c r="B121" s="21">
        <v>8115</v>
      </c>
      <c r="C121" s="21" t="s">
        <v>72</v>
      </c>
      <c r="D121" s="21" t="s">
        <v>76</v>
      </c>
      <c r="E121" s="49">
        <v>0.22</v>
      </c>
      <c r="F121" s="49">
        <v>50.8</v>
      </c>
      <c r="G121" s="49">
        <v>0</v>
      </c>
      <c r="H121" s="49">
        <v>0.96799999999999997</v>
      </c>
      <c r="I121" s="49">
        <v>0.125</v>
      </c>
      <c r="J121" s="49">
        <v>0.28799999999999998</v>
      </c>
      <c r="K121" s="49">
        <v>4.9740457519100003</v>
      </c>
      <c r="L121" s="10">
        <f t="shared" si="3"/>
        <v>6.0643565807286715</v>
      </c>
      <c r="M121" s="10">
        <f t="shared" si="4"/>
        <v>16</v>
      </c>
      <c r="N121" s="10">
        <f t="shared" si="5"/>
        <v>3.2</v>
      </c>
    </row>
    <row r="122" spans="1:14" s="10" customFormat="1">
      <c r="A122" s="21" t="s">
        <v>84</v>
      </c>
      <c r="B122" s="21">
        <v>8115</v>
      </c>
      <c r="C122" s="21" t="s">
        <v>72</v>
      </c>
      <c r="D122" s="21" t="s">
        <v>73</v>
      </c>
      <c r="E122" s="49">
        <v>0.22</v>
      </c>
      <c r="F122" s="49">
        <v>50.8</v>
      </c>
      <c r="G122" s="49">
        <v>0</v>
      </c>
      <c r="H122" s="49">
        <v>0.96799999999999997</v>
      </c>
      <c r="I122" s="49">
        <v>0.125</v>
      </c>
      <c r="J122" s="49">
        <v>0.28799999999999998</v>
      </c>
      <c r="K122" s="49">
        <v>7.0691796894500003</v>
      </c>
      <c r="L122" s="10">
        <f t="shared" si="3"/>
        <v>8.6187438773774385</v>
      </c>
      <c r="M122" s="10">
        <f t="shared" si="4"/>
        <v>22.7</v>
      </c>
      <c r="N122" s="10">
        <f t="shared" si="5"/>
        <v>4.5</v>
      </c>
    </row>
    <row r="123" spans="1:14" s="10" customFormat="1">
      <c r="A123" s="21" t="s">
        <v>84</v>
      </c>
      <c r="B123" s="21">
        <v>8140</v>
      </c>
      <c r="C123" s="21" t="s">
        <v>72</v>
      </c>
      <c r="D123" s="21"/>
      <c r="E123" s="49">
        <v>0.22</v>
      </c>
      <c r="F123" s="49">
        <v>50.8</v>
      </c>
      <c r="G123" s="49">
        <v>0</v>
      </c>
      <c r="H123" s="49">
        <v>0.98599999999999999</v>
      </c>
      <c r="I123" s="49">
        <v>0.14299999999999999</v>
      </c>
      <c r="J123" s="49">
        <v>0.44600000000000001</v>
      </c>
      <c r="K123" s="49">
        <v>0.67412502633899996</v>
      </c>
      <c r="L123" s="10">
        <f t="shared" si="3"/>
        <v>1.2727929913964544</v>
      </c>
      <c r="M123" s="10">
        <f t="shared" si="4"/>
        <v>3.4</v>
      </c>
      <c r="N123" s="10">
        <f t="shared" si="5"/>
        <v>0.6</v>
      </c>
    </row>
    <row r="124" spans="1:14" s="10" customFormat="1">
      <c r="A124" s="21" t="s">
        <v>84</v>
      </c>
      <c r="B124" s="21">
        <v>8140</v>
      </c>
      <c r="C124" s="21" t="s">
        <v>72</v>
      </c>
      <c r="D124" s="21" t="s">
        <v>77</v>
      </c>
      <c r="E124" s="49">
        <v>0.22</v>
      </c>
      <c r="F124" s="49">
        <v>50.8</v>
      </c>
      <c r="G124" s="49">
        <v>0</v>
      </c>
      <c r="H124" s="49">
        <v>0.98599999999999999</v>
      </c>
      <c r="I124" s="49">
        <v>0.14299999999999999</v>
      </c>
      <c r="J124" s="49">
        <v>0.44600000000000001</v>
      </c>
      <c r="K124" s="49">
        <v>13.6048887418</v>
      </c>
      <c r="L124" s="10">
        <f t="shared" si="3"/>
        <v>25.686936937101191</v>
      </c>
      <c r="M124" s="10">
        <f t="shared" si="4"/>
        <v>68.900000000000006</v>
      </c>
      <c r="N124" s="10">
        <f t="shared" si="5"/>
        <v>13</v>
      </c>
    </row>
    <row r="125" spans="1:14" s="10" customFormat="1">
      <c r="A125" s="21" t="s">
        <v>84</v>
      </c>
      <c r="B125" s="21">
        <v>8140</v>
      </c>
      <c r="C125" s="21" t="s">
        <v>72</v>
      </c>
      <c r="D125" s="21" t="s">
        <v>76</v>
      </c>
      <c r="E125" s="49">
        <v>0.22</v>
      </c>
      <c r="F125" s="49">
        <v>50.8</v>
      </c>
      <c r="G125" s="49">
        <v>0</v>
      </c>
      <c r="H125" s="49">
        <v>0.98599999999999999</v>
      </c>
      <c r="I125" s="49">
        <v>0.14299999999999999</v>
      </c>
      <c r="J125" s="49">
        <v>0.44600000000000001</v>
      </c>
      <c r="K125" s="49">
        <v>1.6509399253499999</v>
      </c>
      <c r="L125" s="10">
        <f t="shared" si="3"/>
        <v>3.11708464172249</v>
      </c>
      <c r="M125" s="10">
        <f t="shared" si="4"/>
        <v>8.4</v>
      </c>
      <c r="N125" s="10">
        <f t="shared" si="5"/>
        <v>1.6</v>
      </c>
    </row>
    <row r="126" spans="1:14" s="10" customFormat="1">
      <c r="A126" s="21" t="s">
        <v>84</v>
      </c>
      <c r="B126" s="21">
        <v>8140</v>
      </c>
      <c r="C126" s="21" t="s">
        <v>72</v>
      </c>
      <c r="D126" s="21" t="s">
        <v>73</v>
      </c>
      <c r="E126" s="49">
        <v>0.22</v>
      </c>
      <c r="F126" s="49">
        <v>50.8</v>
      </c>
      <c r="G126" s="49">
        <v>0</v>
      </c>
      <c r="H126" s="49">
        <v>0.98599999999999999</v>
      </c>
      <c r="I126" s="49">
        <v>0.14299999999999999</v>
      </c>
      <c r="J126" s="49">
        <v>0.44600000000000001</v>
      </c>
      <c r="K126" s="49">
        <v>47.876722734499999</v>
      </c>
      <c r="L126" s="10">
        <f t="shared" si="3"/>
        <v>90.394444304251635</v>
      </c>
      <c r="M126" s="10">
        <f t="shared" si="4"/>
        <v>242.5</v>
      </c>
      <c r="N126" s="10">
        <f t="shared" si="5"/>
        <v>45.7</v>
      </c>
    </row>
    <row r="127" spans="1:14" s="10" customFormat="1">
      <c r="A127" s="21" t="s">
        <v>84</v>
      </c>
      <c r="B127" s="21">
        <v>8140</v>
      </c>
      <c r="C127" s="21" t="s">
        <v>72</v>
      </c>
      <c r="D127" s="21" t="s">
        <v>78</v>
      </c>
      <c r="E127" s="49">
        <v>0.22</v>
      </c>
      <c r="F127" s="49">
        <v>50.8</v>
      </c>
      <c r="G127" s="49">
        <v>0</v>
      </c>
      <c r="H127" s="49">
        <v>0.98599999999999999</v>
      </c>
      <c r="I127" s="49">
        <v>0.14299999999999999</v>
      </c>
      <c r="J127" s="49">
        <v>0.44600000000000001</v>
      </c>
      <c r="K127" s="49">
        <v>2.7378748777400001E-6</v>
      </c>
      <c r="L127" s="10">
        <f t="shared" si="3"/>
        <v>5.1692902941649694E-6</v>
      </c>
      <c r="M127" s="10">
        <f t="shared" si="4"/>
        <v>0</v>
      </c>
      <c r="N127" s="10">
        <f t="shared" si="5"/>
        <v>0</v>
      </c>
    </row>
    <row r="128" spans="1:14" s="10" customFormat="1">
      <c r="A128" s="21" t="s">
        <v>84</v>
      </c>
      <c r="B128" s="21">
        <v>8200</v>
      </c>
      <c r="C128" s="21" t="s">
        <v>72</v>
      </c>
      <c r="D128" s="21" t="s">
        <v>73</v>
      </c>
      <c r="E128" s="49">
        <v>0.22</v>
      </c>
      <c r="F128" s="49">
        <v>50.8</v>
      </c>
      <c r="G128" s="49">
        <v>0</v>
      </c>
      <c r="H128" s="49">
        <v>0.72099999999999997</v>
      </c>
      <c r="I128" s="49">
        <v>0.17</v>
      </c>
      <c r="J128" s="49">
        <v>0.43099999999999999</v>
      </c>
      <c r="K128" s="49">
        <v>0.194469655475</v>
      </c>
      <c r="L128" s="10">
        <f t="shared" si="3"/>
        <v>0.35482285105783579</v>
      </c>
      <c r="M128" s="10">
        <f t="shared" si="4"/>
        <v>0.7</v>
      </c>
      <c r="N128" s="10">
        <f t="shared" si="5"/>
        <v>0.2</v>
      </c>
    </row>
    <row r="129" spans="1:14" s="10" customFormat="1">
      <c r="A129" s="21" t="s">
        <v>84</v>
      </c>
      <c r="B129" s="21">
        <v>8320</v>
      </c>
      <c r="C129" s="21" t="s">
        <v>72</v>
      </c>
      <c r="D129" s="21" t="s">
        <v>73</v>
      </c>
      <c r="E129" s="49">
        <v>0.22</v>
      </c>
      <c r="F129" s="49">
        <v>50.8</v>
      </c>
      <c r="G129" s="49">
        <v>0</v>
      </c>
      <c r="H129" s="49">
        <v>0.70899999999999996</v>
      </c>
      <c r="I129" s="49">
        <v>0.11700000000000001</v>
      </c>
      <c r="J129" s="49">
        <v>0.26200000000000001</v>
      </c>
      <c r="K129" s="49">
        <v>10.857088263</v>
      </c>
      <c r="L129" s="10">
        <f t="shared" si="3"/>
        <v>12.0419584954354</v>
      </c>
      <c r="M129" s="10">
        <f t="shared" si="4"/>
        <v>23.2</v>
      </c>
      <c r="N129" s="10">
        <f t="shared" si="5"/>
        <v>6.2</v>
      </c>
    </row>
    <row r="130" spans="1:14" s="10" customFormat="1">
      <c r="A130" s="21" t="s">
        <v>84</v>
      </c>
      <c r="B130" s="21">
        <v>1110</v>
      </c>
      <c r="C130" s="21" t="s">
        <v>80</v>
      </c>
      <c r="D130" s="21"/>
      <c r="E130" s="49">
        <v>0.63</v>
      </c>
      <c r="F130" s="49">
        <v>53.6</v>
      </c>
      <c r="G130" s="49">
        <v>0.66</v>
      </c>
      <c r="H130" s="49">
        <v>0.96799999999999997</v>
      </c>
      <c r="I130" s="49">
        <v>0.125</v>
      </c>
      <c r="J130" s="49">
        <v>0.28799999999999998</v>
      </c>
      <c r="K130" s="49">
        <v>4.5149653233899998E-3</v>
      </c>
      <c r="L130" s="10">
        <f t="shared" ref="L130:L164" si="6">(F130*J130*K130/12)+(G130*K130)</f>
        <v>8.7879285054462963E-3</v>
      </c>
      <c r="M130" s="10">
        <f t="shared" si="4"/>
        <v>0</v>
      </c>
      <c r="N130" s="10">
        <f t="shared" si="5"/>
        <v>0</v>
      </c>
    </row>
    <row r="131" spans="1:14" s="10" customFormat="1">
      <c r="A131" s="21" t="s">
        <v>84</v>
      </c>
      <c r="B131" s="21">
        <v>1110</v>
      </c>
      <c r="C131" s="21" t="s">
        <v>80</v>
      </c>
      <c r="D131" s="21" t="s">
        <v>77</v>
      </c>
      <c r="E131" s="49">
        <v>0.63</v>
      </c>
      <c r="F131" s="49">
        <v>53.6</v>
      </c>
      <c r="G131" s="49">
        <v>0.66</v>
      </c>
      <c r="H131" s="49">
        <v>0.96799999999999997</v>
      </c>
      <c r="I131" s="49">
        <v>0.125</v>
      </c>
      <c r="J131" s="49">
        <v>0.28799999999999998</v>
      </c>
      <c r="K131" s="49">
        <v>14.820919609600001</v>
      </c>
      <c r="L131" s="10">
        <f t="shared" si="6"/>
        <v>28.847437928125441</v>
      </c>
      <c r="M131" s="10">
        <f t="shared" si="4"/>
        <v>76</v>
      </c>
      <c r="N131" s="10">
        <f t="shared" si="5"/>
        <v>19.100000000000001</v>
      </c>
    </row>
    <row r="132" spans="1:14" s="10" customFormat="1">
      <c r="A132" s="21" t="s">
        <v>84</v>
      </c>
      <c r="B132" s="21">
        <v>1110</v>
      </c>
      <c r="C132" s="21" t="s">
        <v>80</v>
      </c>
      <c r="D132" s="21" t="s">
        <v>73</v>
      </c>
      <c r="E132" s="49">
        <v>0.63</v>
      </c>
      <c r="F132" s="49">
        <v>53.6</v>
      </c>
      <c r="G132" s="49">
        <v>0.66</v>
      </c>
      <c r="H132" s="49">
        <v>0.96799999999999997</v>
      </c>
      <c r="I132" s="49">
        <v>0.125</v>
      </c>
      <c r="J132" s="49">
        <v>0.28799999999999998</v>
      </c>
      <c r="K132" s="49">
        <v>144.78509836399999</v>
      </c>
      <c r="L132" s="10">
        <f t="shared" si="6"/>
        <v>281.80971545568957</v>
      </c>
      <c r="M132" s="10">
        <f t="shared" ref="M132:M164" si="7">ROUND(2.721*H132*L132,1)</f>
        <v>742.3</v>
      </c>
      <c r="N132" s="10">
        <f t="shared" ref="N132:N164" si="8">ROUND((2.721*I132*L132)+(E132*K132),1)</f>
        <v>187.1</v>
      </c>
    </row>
    <row r="133" spans="1:14" s="10" customFormat="1">
      <c r="A133" s="21" t="s">
        <v>84</v>
      </c>
      <c r="B133" s="21">
        <v>1190</v>
      </c>
      <c r="C133" s="21" t="s">
        <v>80</v>
      </c>
      <c r="D133" s="21" t="s">
        <v>73</v>
      </c>
      <c r="E133" s="49">
        <v>0.63</v>
      </c>
      <c r="F133" s="49">
        <v>53.6</v>
      </c>
      <c r="G133" s="49">
        <v>0.66</v>
      </c>
      <c r="H133" s="49">
        <v>0.96799999999999997</v>
      </c>
      <c r="I133" s="49">
        <v>0.125</v>
      </c>
      <c r="J133" s="49">
        <v>0.28799999999999998</v>
      </c>
      <c r="K133" s="49">
        <v>156.48719052499999</v>
      </c>
      <c r="L133" s="10">
        <f t="shared" si="6"/>
        <v>304.58666763785993</v>
      </c>
      <c r="M133" s="10">
        <f t="shared" si="7"/>
        <v>802.3</v>
      </c>
      <c r="N133" s="10">
        <f t="shared" si="8"/>
        <v>202.2</v>
      </c>
    </row>
    <row r="134" spans="1:14" s="10" customFormat="1">
      <c r="A134" s="21" t="s">
        <v>84</v>
      </c>
      <c r="B134" s="21">
        <v>2110</v>
      </c>
      <c r="C134" s="21" t="s">
        <v>80</v>
      </c>
      <c r="D134" s="21"/>
      <c r="E134" s="49">
        <v>0.63</v>
      </c>
      <c r="F134" s="49">
        <v>53.6</v>
      </c>
      <c r="G134" s="49">
        <v>0.66</v>
      </c>
      <c r="H134" s="49">
        <v>2.0139999999999998</v>
      </c>
      <c r="I134" s="49">
        <v>0.28699999999999998</v>
      </c>
      <c r="J134" s="49">
        <v>0.315</v>
      </c>
      <c r="K134" s="49">
        <v>0.42217239648600002</v>
      </c>
      <c r="L134" s="10">
        <f t="shared" si="6"/>
        <v>0.8726303435365621</v>
      </c>
      <c r="M134" s="10">
        <f t="shared" si="7"/>
        <v>4.8</v>
      </c>
      <c r="N134" s="10">
        <f t="shared" si="8"/>
        <v>0.9</v>
      </c>
    </row>
    <row r="135" spans="1:14" s="10" customFormat="1">
      <c r="A135" s="21" t="s">
        <v>84</v>
      </c>
      <c r="B135" s="21">
        <v>2110</v>
      </c>
      <c r="C135" s="21" t="s">
        <v>80</v>
      </c>
      <c r="D135" s="21" t="s">
        <v>76</v>
      </c>
      <c r="E135" s="49">
        <v>0.63</v>
      </c>
      <c r="F135" s="49">
        <v>53.6</v>
      </c>
      <c r="G135" s="49">
        <v>0.66</v>
      </c>
      <c r="H135" s="49">
        <v>2.0139999999999998</v>
      </c>
      <c r="I135" s="49">
        <v>0.28699999999999998</v>
      </c>
      <c r="J135" s="49">
        <v>0.315</v>
      </c>
      <c r="K135" s="49">
        <v>39.070595534100001</v>
      </c>
      <c r="L135" s="10">
        <f t="shared" si="6"/>
        <v>80.758920968984697</v>
      </c>
      <c r="M135" s="10">
        <f t="shared" si="7"/>
        <v>442.6</v>
      </c>
      <c r="N135" s="10">
        <f t="shared" si="8"/>
        <v>87.7</v>
      </c>
    </row>
    <row r="136" spans="1:14" s="10" customFormat="1">
      <c r="A136" s="21" t="s">
        <v>84</v>
      </c>
      <c r="B136" s="21">
        <v>2110</v>
      </c>
      <c r="C136" s="21" t="s">
        <v>80</v>
      </c>
      <c r="D136" s="21" t="s">
        <v>73</v>
      </c>
      <c r="E136" s="49">
        <v>0.63</v>
      </c>
      <c r="F136" s="49">
        <v>53.6</v>
      </c>
      <c r="G136" s="49">
        <v>0.66</v>
      </c>
      <c r="H136" s="49">
        <v>2.0139999999999998</v>
      </c>
      <c r="I136" s="49">
        <v>0.28699999999999998</v>
      </c>
      <c r="J136" s="49">
        <v>0.315</v>
      </c>
      <c r="K136" s="49">
        <v>1759.1599664099999</v>
      </c>
      <c r="L136" s="10">
        <f t="shared" si="6"/>
        <v>3636.18365056947</v>
      </c>
      <c r="M136" s="10">
        <f t="shared" si="7"/>
        <v>19926.599999999999</v>
      </c>
      <c r="N136" s="10">
        <f t="shared" si="8"/>
        <v>3947.9</v>
      </c>
    </row>
    <row r="137" spans="1:14" s="10" customFormat="1">
      <c r="A137" s="21" t="s">
        <v>84</v>
      </c>
      <c r="B137" s="21">
        <v>2110</v>
      </c>
      <c r="C137" s="21" t="s">
        <v>80</v>
      </c>
      <c r="D137" s="21" t="s">
        <v>78</v>
      </c>
      <c r="E137" s="49">
        <v>0.63</v>
      </c>
      <c r="F137" s="49">
        <v>53.6</v>
      </c>
      <c r="G137" s="49">
        <v>0.66</v>
      </c>
      <c r="H137" s="49">
        <v>2.0139999999999998</v>
      </c>
      <c r="I137" s="49">
        <v>0.28699999999999998</v>
      </c>
      <c r="J137" s="49">
        <v>0.315</v>
      </c>
      <c r="K137" s="49">
        <v>28.600944562599999</v>
      </c>
      <c r="L137" s="10">
        <f t="shared" si="6"/>
        <v>59.118152410894197</v>
      </c>
      <c r="M137" s="10">
        <f t="shared" si="7"/>
        <v>324</v>
      </c>
      <c r="N137" s="10">
        <f t="shared" si="8"/>
        <v>64.2</v>
      </c>
    </row>
    <row r="138" spans="1:14" s="10" customFormat="1">
      <c r="A138" s="21" t="s">
        <v>84</v>
      </c>
      <c r="B138" s="21">
        <v>2140</v>
      </c>
      <c r="C138" s="21" t="s">
        <v>80</v>
      </c>
      <c r="D138" s="21"/>
      <c r="E138" s="49">
        <v>0.63</v>
      </c>
      <c r="F138" s="49">
        <v>53.6</v>
      </c>
      <c r="G138" s="49">
        <v>0.66</v>
      </c>
      <c r="H138" s="49">
        <v>1.744</v>
      </c>
      <c r="I138" s="49">
        <v>0.57999999999999996</v>
      </c>
      <c r="J138" s="49">
        <v>0.36699999999999999</v>
      </c>
      <c r="K138" s="49">
        <v>7.1262363575199999E-3</v>
      </c>
      <c r="L138" s="10">
        <f t="shared" si="6"/>
        <v>1.6385117715633821E-2</v>
      </c>
      <c r="M138" s="10">
        <f t="shared" si="7"/>
        <v>0.1</v>
      </c>
      <c r="N138" s="10">
        <f t="shared" si="8"/>
        <v>0</v>
      </c>
    </row>
    <row r="139" spans="1:14" s="10" customFormat="1">
      <c r="A139" s="21" t="s">
        <v>84</v>
      </c>
      <c r="B139" s="21">
        <v>2140</v>
      </c>
      <c r="C139" s="21" t="s">
        <v>80</v>
      </c>
      <c r="D139" s="21" t="s">
        <v>77</v>
      </c>
      <c r="E139" s="49">
        <v>0.63</v>
      </c>
      <c r="F139" s="49">
        <v>53.6</v>
      </c>
      <c r="G139" s="49">
        <v>0.66</v>
      </c>
      <c r="H139" s="49">
        <v>1.744</v>
      </c>
      <c r="I139" s="49">
        <v>0.57999999999999996</v>
      </c>
      <c r="J139" s="49">
        <v>0.36699999999999999</v>
      </c>
      <c r="K139" s="49">
        <v>0.547788110504</v>
      </c>
      <c r="L139" s="10">
        <f t="shared" si="6"/>
        <v>1.2595109428781637</v>
      </c>
      <c r="M139" s="10">
        <f t="shared" si="7"/>
        <v>6</v>
      </c>
      <c r="N139" s="10">
        <f t="shared" si="8"/>
        <v>2.2999999999999998</v>
      </c>
    </row>
    <row r="140" spans="1:14" s="10" customFormat="1">
      <c r="A140" s="21" t="s">
        <v>84</v>
      </c>
      <c r="B140" s="21">
        <v>2140</v>
      </c>
      <c r="C140" s="21" t="s">
        <v>80</v>
      </c>
      <c r="D140" s="21" t="s">
        <v>73</v>
      </c>
      <c r="E140" s="49">
        <v>0.63</v>
      </c>
      <c r="F140" s="49">
        <v>53.6</v>
      </c>
      <c r="G140" s="49">
        <v>0.66</v>
      </c>
      <c r="H140" s="49">
        <v>1.744</v>
      </c>
      <c r="I140" s="49">
        <v>0.57999999999999996</v>
      </c>
      <c r="J140" s="49">
        <v>0.36699999999999999</v>
      </c>
      <c r="K140" s="49">
        <v>233.85741943799999</v>
      </c>
      <c r="L140" s="10">
        <f t="shared" si="6"/>
        <v>537.70056926647874</v>
      </c>
      <c r="M140" s="10">
        <f t="shared" si="7"/>
        <v>2551.6</v>
      </c>
      <c r="N140" s="10">
        <f t="shared" si="8"/>
        <v>995.9</v>
      </c>
    </row>
    <row r="141" spans="1:14" s="10" customFormat="1">
      <c r="A141" s="21" t="s">
        <v>84</v>
      </c>
      <c r="B141" s="21">
        <v>2210</v>
      </c>
      <c r="C141" s="21" t="s">
        <v>80</v>
      </c>
      <c r="D141" s="21"/>
      <c r="E141" s="49">
        <v>0.63</v>
      </c>
      <c r="F141" s="49">
        <v>53.6</v>
      </c>
      <c r="G141" s="49">
        <v>0.66</v>
      </c>
      <c r="H141" s="49">
        <v>1.347</v>
      </c>
      <c r="I141" s="49">
        <v>0.27400000000000002</v>
      </c>
      <c r="J141" s="49">
        <v>0.315</v>
      </c>
      <c r="K141" s="49">
        <v>2.2882938825800001</v>
      </c>
      <c r="L141" s="10">
        <f t="shared" si="6"/>
        <v>4.7299034552928605</v>
      </c>
      <c r="M141" s="10">
        <f t="shared" si="7"/>
        <v>17.3</v>
      </c>
      <c r="N141" s="10">
        <f t="shared" si="8"/>
        <v>5</v>
      </c>
    </row>
    <row r="142" spans="1:14" s="10" customFormat="1">
      <c r="A142" s="21" t="s">
        <v>84</v>
      </c>
      <c r="B142" s="21">
        <v>2210</v>
      </c>
      <c r="C142" s="21" t="s">
        <v>80</v>
      </c>
      <c r="D142" s="21" t="s">
        <v>77</v>
      </c>
      <c r="E142" s="49">
        <v>0.63</v>
      </c>
      <c r="F142" s="49">
        <v>53.6</v>
      </c>
      <c r="G142" s="49">
        <v>0.66</v>
      </c>
      <c r="H142" s="49">
        <v>1.347</v>
      </c>
      <c r="I142" s="49">
        <v>0.27400000000000002</v>
      </c>
      <c r="J142" s="49">
        <v>0.315</v>
      </c>
      <c r="K142" s="49">
        <v>19.8763048275</v>
      </c>
      <c r="L142" s="10">
        <f t="shared" si="6"/>
        <v>41.084322078442497</v>
      </c>
      <c r="M142" s="10">
        <f t="shared" si="7"/>
        <v>150.6</v>
      </c>
      <c r="N142" s="10">
        <f t="shared" si="8"/>
        <v>43.2</v>
      </c>
    </row>
    <row r="143" spans="1:14" s="10" customFormat="1">
      <c r="A143" s="21" t="s">
        <v>84</v>
      </c>
      <c r="B143" s="21">
        <v>2210</v>
      </c>
      <c r="C143" s="21" t="s">
        <v>80</v>
      </c>
      <c r="D143" s="21" t="s">
        <v>76</v>
      </c>
      <c r="E143" s="49">
        <v>0.63</v>
      </c>
      <c r="F143" s="49">
        <v>53.6</v>
      </c>
      <c r="G143" s="49">
        <v>0.66</v>
      </c>
      <c r="H143" s="49">
        <v>1.347</v>
      </c>
      <c r="I143" s="49">
        <v>0.27400000000000002</v>
      </c>
      <c r="J143" s="49">
        <v>0.315</v>
      </c>
      <c r="K143" s="49">
        <v>15.703624291800001</v>
      </c>
      <c r="L143" s="10">
        <f t="shared" si="6"/>
        <v>32.459391411150605</v>
      </c>
      <c r="M143" s="10">
        <f t="shared" si="7"/>
        <v>119</v>
      </c>
      <c r="N143" s="10">
        <f t="shared" si="8"/>
        <v>34.1</v>
      </c>
    </row>
    <row r="144" spans="1:14" s="10" customFormat="1">
      <c r="A144" s="21" t="s">
        <v>84</v>
      </c>
      <c r="B144" s="21">
        <v>2210</v>
      </c>
      <c r="C144" s="21" t="s">
        <v>80</v>
      </c>
      <c r="D144" s="21" t="s">
        <v>75</v>
      </c>
      <c r="E144" s="49">
        <v>0.63</v>
      </c>
      <c r="F144" s="49">
        <v>53.6</v>
      </c>
      <c r="G144" s="49">
        <v>0.66</v>
      </c>
      <c r="H144" s="49">
        <v>1.347</v>
      </c>
      <c r="I144" s="49">
        <v>0.27400000000000002</v>
      </c>
      <c r="J144" s="49">
        <v>0.315</v>
      </c>
      <c r="K144" s="49">
        <v>27.153248595299999</v>
      </c>
      <c r="L144" s="10">
        <f t="shared" si="6"/>
        <v>56.125764846485097</v>
      </c>
      <c r="M144" s="10">
        <f t="shared" si="7"/>
        <v>205.7</v>
      </c>
      <c r="N144" s="10">
        <f t="shared" si="8"/>
        <v>59</v>
      </c>
    </row>
    <row r="145" spans="1:14" s="10" customFormat="1">
      <c r="A145" s="21" t="s">
        <v>84</v>
      </c>
      <c r="B145" s="21">
        <v>2210</v>
      </c>
      <c r="C145" s="21" t="s">
        <v>80</v>
      </c>
      <c r="D145" s="21" t="s">
        <v>73</v>
      </c>
      <c r="E145" s="49">
        <v>0.63</v>
      </c>
      <c r="F145" s="49">
        <v>53.6</v>
      </c>
      <c r="G145" s="49">
        <v>0.66</v>
      </c>
      <c r="H145" s="49">
        <v>1.347</v>
      </c>
      <c r="I145" s="49">
        <v>0.27400000000000002</v>
      </c>
      <c r="J145" s="49">
        <v>0.315</v>
      </c>
      <c r="K145" s="49">
        <v>1592.32164906</v>
      </c>
      <c r="L145" s="10">
        <f t="shared" si="6"/>
        <v>3291.3288486070205</v>
      </c>
      <c r="M145" s="10">
        <f t="shared" si="7"/>
        <v>12063.3</v>
      </c>
      <c r="N145" s="10">
        <f t="shared" si="8"/>
        <v>3457</v>
      </c>
    </row>
    <row r="146" spans="1:14" s="10" customFormat="1">
      <c r="A146" s="21" t="s">
        <v>84</v>
      </c>
      <c r="B146" s="21">
        <v>3100</v>
      </c>
      <c r="C146" s="21" t="s">
        <v>80</v>
      </c>
      <c r="D146" s="21"/>
      <c r="E146" s="49">
        <v>0.63</v>
      </c>
      <c r="F146" s="49">
        <v>53.6</v>
      </c>
      <c r="G146" s="49">
        <v>0.66</v>
      </c>
      <c r="H146" s="49">
        <v>0.69099999999999995</v>
      </c>
      <c r="I146" s="49">
        <v>3.5999999999999997E-2</v>
      </c>
      <c r="J146" s="49">
        <v>0.26200000000000001</v>
      </c>
      <c r="K146" s="49">
        <v>0.230333226818</v>
      </c>
      <c r="L146" s="10">
        <f t="shared" si="6"/>
        <v>0.42157122727075813</v>
      </c>
      <c r="M146" s="10">
        <f t="shared" si="7"/>
        <v>0.8</v>
      </c>
      <c r="N146" s="10">
        <f t="shared" si="8"/>
        <v>0.2</v>
      </c>
    </row>
    <row r="147" spans="1:14" s="10" customFormat="1">
      <c r="A147" s="21" t="s">
        <v>84</v>
      </c>
      <c r="B147" s="21">
        <v>3100</v>
      </c>
      <c r="C147" s="21" t="s">
        <v>80</v>
      </c>
      <c r="D147" s="21" t="s">
        <v>73</v>
      </c>
      <c r="E147" s="49">
        <v>0.63</v>
      </c>
      <c r="F147" s="49">
        <v>53.6</v>
      </c>
      <c r="G147" s="49">
        <v>0.66</v>
      </c>
      <c r="H147" s="49">
        <v>0.69099999999999995</v>
      </c>
      <c r="I147" s="49">
        <v>3.5999999999999997E-2</v>
      </c>
      <c r="J147" s="49">
        <v>0.26200000000000001</v>
      </c>
      <c r="K147" s="49">
        <v>90.251140777100005</v>
      </c>
      <c r="L147" s="10">
        <f t="shared" si="6"/>
        <v>165.18365459296689</v>
      </c>
      <c r="M147" s="10">
        <f t="shared" si="7"/>
        <v>310.60000000000002</v>
      </c>
      <c r="N147" s="10">
        <f t="shared" si="8"/>
        <v>73</v>
      </c>
    </row>
    <row r="148" spans="1:14" s="10" customFormat="1">
      <c r="A148" s="21" t="s">
        <v>84</v>
      </c>
      <c r="B148" s="21">
        <v>4240</v>
      </c>
      <c r="C148" s="21" t="s">
        <v>80</v>
      </c>
      <c r="D148" s="21"/>
      <c r="E148" s="49">
        <v>0.63</v>
      </c>
      <c r="F148" s="49">
        <v>53.6</v>
      </c>
      <c r="G148" s="49">
        <v>0.66</v>
      </c>
      <c r="H148" s="49">
        <v>0.69099999999999995</v>
      </c>
      <c r="I148" s="49">
        <v>3.5999999999999997E-2</v>
      </c>
      <c r="J148" s="49">
        <v>0.26200000000000001</v>
      </c>
      <c r="K148" s="49">
        <v>2.2392336960600002E-3</v>
      </c>
      <c r="L148" s="10">
        <f t="shared" si="6"/>
        <v>4.0983947927754165E-3</v>
      </c>
      <c r="M148" s="10">
        <f t="shared" si="7"/>
        <v>0</v>
      </c>
      <c r="N148" s="10">
        <f t="shared" si="8"/>
        <v>0</v>
      </c>
    </row>
    <row r="149" spans="1:14" s="10" customFormat="1">
      <c r="A149" s="21" t="s">
        <v>84</v>
      </c>
      <c r="B149" s="21">
        <v>4240</v>
      </c>
      <c r="C149" s="21" t="s">
        <v>80</v>
      </c>
      <c r="D149" s="21" t="s">
        <v>73</v>
      </c>
      <c r="E149" s="49">
        <v>0.63</v>
      </c>
      <c r="F149" s="49">
        <v>53.6</v>
      </c>
      <c r="G149" s="49">
        <v>0.66</v>
      </c>
      <c r="H149" s="49">
        <v>0.69099999999999995</v>
      </c>
      <c r="I149" s="49">
        <v>3.5999999999999997E-2</v>
      </c>
      <c r="J149" s="49">
        <v>0.26200000000000001</v>
      </c>
      <c r="K149" s="49">
        <v>0.14353083239700001</v>
      </c>
      <c r="L149" s="10">
        <f t="shared" si="6"/>
        <v>0.26269969817514927</v>
      </c>
      <c r="M149" s="10">
        <f t="shared" si="7"/>
        <v>0.5</v>
      </c>
      <c r="N149" s="10">
        <f t="shared" si="8"/>
        <v>0.1</v>
      </c>
    </row>
    <row r="150" spans="1:14" s="10" customFormat="1">
      <c r="A150" s="21" t="s">
        <v>84</v>
      </c>
      <c r="B150" s="21">
        <v>4340</v>
      </c>
      <c r="C150" s="21" t="s">
        <v>80</v>
      </c>
      <c r="D150" s="21"/>
      <c r="E150" s="49">
        <v>0.63</v>
      </c>
      <c r="F150" s="49">
        <v>53.6</v>
      </c>
      <c r="G150" s="49">
        <v>0.66</v>
      </c>
      <c r="H150" s="49">
        <v>0.69099999999999995</v>
      </c>
      <c r="I150" s="49">
        <v>3.5999999999999997E-2</v>
      </c>
      <c r="J150" s="49">
        <v>0.26200000000000001</v>
      </c>
      <c r="K150" s="49">
        <v>0.121416666012</v>
      </c>
      <c r="L150" s="10">
        <f t="shared" si="6"/>
        <v>0.22222487657956322</v>
      </c>
      <c r="M150" s="10">
        <f t="shared" si="7"/>
        <v>0.4</v>
      </c>
      <c r="N150" s="10">
        <f t="shared" si="8"/>
        <v>0.1</v>
      </c>
    </row>
    <row r="151" spans="1:14" s="10" customFormat="1">
      <c r="A151" s="21" t="s">
        <v>84</v>
      </c>
      <c r="B151" s="21">
        <v>4340</v>
      </c>
      <c r="C151" s="21" t="s">
        <v>80</v>
      </c>
      <c r="D151" s="21" t="s">
        <v>73</v>
      </c>
      <c r="E151" s="49">
        <v>0.63</v>
      </c>
      <c r="F151" s="49">
        <v>53.6</v>
      </c>
      <c r="G151" s="49">
        <v>0.66</v>
      </c>
      <c r="H151" s="49">
        <v>0.69099999999999995</v>
      </c>
      <c r="I151" s="49">
        <v>3.5999999999999997E-2</v>
      </c>
      <c r="J151" s="49">
        <v>0.26200000000000001</v>
      </c>
      <c r="K151" s="49">
        <v>147.74315493500001</v>
      </c>
      <c r="L151" s="10">
        <f t="shared" si="6"/>
        <v>270.40937170569936</v>
      </c>
      <c r="M151" s="10">
        <f t="shared" si="7"/>
        <v>508.4</v>
      </c>
      <c r="N151" s="10">
        <f t="shared" si="8"/>
        <v>119.6</v>
      </c>
    </row>
    <row r="152" spans="1:14" s="10" customFormat="1">
      <c r="A152" s="21" t="s">
        <v>84</v>
      </c>
      <c r="B152" s="21">
        <v>4340</v>
      </c>
      <c r="C152" s="21" t="s">
        <v>80</v>
      </c>
      <c r="D152" s="21" t="s">
        <v>78</v>
      </c>
      <c r="E152" s="49">
        <v>0.63</v>
      </c>
      <c r="F152" s="49">
        <v>53.6</v>
      </c>
      <c r="G152" s="49">
        <v>0.66</v>
      </c>
      <c r="H152" s="49">
        <v>0.69099999999999995</v>
      </c>
      <c r="I152" s="49">
        <v>3.5999999999999997E-2</v>
      </c>
      <c r="J152" s="49">
        <v>0.26200000000000001</v>
      </c>
      <c r="K152" s="49">
        <v>3.0595659080900002</v>
      </c>
      <c r="L152" s="10">
        <f t="shared" si="6"/>
        <v>5.5998214960468573</v>
      </c>
      <c r="M152" s="10">
        <f t="shared" si="7"/>
        <v>10.5</v>
      </c>
      <c r="N152" s="10">
        <f t="shared" si="8"/>
        <v>2.5</v>
      </c>
    </row>
    <row r="153" spans="1:14" s="10" customFormat="1">
      <c r="A153" s="21" t="s">
        <v>84</v>
      </c>
      <c r="B153" s="21">
        <v>5120</v>
      </c>
      <c r="C153" s="21" t="s">
        <v>80</v>
      </c>
      <c r="D153" s="21"/>
      <c r="E153" s="49">
        <v>0.63</v>
      </c>
      <c r="F153" s="49">
        <v>53.6</v>
      </c>
      <c r="G153" s="49">
        <v>0.66</v>
      </c>
      <c r="H153" s="49">
        <v>0.505</v>
      </c>
      <c r="I153" s="49">
        <v>6.8000000000000005E-2</v>
      </c>
      <c r="J153" s="49">
        <v>5.2999999999999999E-2</v>
      </c>
      <c r="K153" s="49">
        <v>30.925546614600002</v>
      </c>
      <c r="L153" s="10">
        <f t="shared" si="6"/>
        <v>27.731968500865644</v>
      </c>
      <c r="M153" s="10">
        <f t="shared" si="7"/>
        <v>38.1</v>
      </c>
      <c r="N153" s="10">
        <f t="shared" si="8"/>
        <v>24.6</v>
      </c>
    </row>
    <row r="154" spans="1:14" s="10" customFormat="1">
      <c r="A154" s="21" t="s">
        <v>84</v>
      </c>
      <c r="B154" s="21">
        <v>5120</v>
      </c>
      <c r="C154" s="21" t="s">
        <v>80</v>
      </c>
      <c r="D154" s="21" t="s">
        <v>73</v>
      </c>
      <c r="E154" s="49">
        <v>0.63</v>
      </c>
      <c r="F154" s="49">
        <v>53.6</v>
      </c>
      <c r="G154" s="49">
        <v>0.66</v>
      </c>
      <c r="H154" s="49">
        <v>0.505</v>
      </c>
      <c r="I154" s="49">
        <v>6.8000000000000005E-2</v>
      </c>
      <c r="J154" s="49">
        <v>5.2999999999999999E-2</v>
      </c>
      <c r="K154" s="49">
        <v>3.59289652457</v>
      </c>
      <c r="L154" s="10">
        <f t="shared" si="6"/>
        <v>3.2218700767994051</v>
      </c>
      <c r="M154" s="10">
        <f t="shared" si="7"/>
        <v>4.4000000000000004</v>
      </c>
      <c r="N154" s="10">
        <f t="shared" si="8"/>
        <v>2.9</v>
      </c>
    </row>
    <row r="155" spans="1:14" s="10" customFormat="1">
      <c r="A155" s="21" t="s">
        <v>84</v>
      </c>
      <c r="B155" s="21">
        <v>5300</v>
      </c>
      <c r="C155" s="21" t="s">
        <v>80</v>
      </c>
      <c r="D155" s="21" t="s">
        <v>73</v>
      </c>
      <c r="E155" s="49">
        <v>0.63</v>
      </c>
      <c r="F155" s="49">
        <v>53.6</v>
      </c>
      <c r="G155" s="49">
        <v>0.66</v>
      </c>
      <c r="H155" s="49">
        <v>0.505</v>
      </c>
      <c r="I155" s="49">
        <v>6.8000000000000005E-2</v>
      </c>
      <c r="J155" s="49">
        <v>5.2999999999999999E-2</v>
      </c>
      <c r="K155" s="49">
        <v>4.48388981033</v>
      </c>
      <c r="L155" s="10">
        <f t="shared" si="6"/>
        <v>4.0208534559165887</v>
      </c>
      <c r="M155" s="10">
        <f t="shared" si="7"/>
        <v>5.5</v>
      </c>
      <c r="N155" s="10">
        <f t="shared" si="8"/>
        <v>3.6</v>
      </c>
    </row>
    <row r="156" spans="1:14" s="10" customFormat="1">
      <c r="A156" s="21" t="s">
        <v>84</v>
      </c>
      <c r="B156" s="21">
        <v>6172</v>
      </c>
      <c r="C156" s="21" t="s">
        <v>80</v>
      </c>
      <c r="D156" s="21" t="s">
        <v>75</v>
      </c>
      <c r="E156" s="49">
        <v>0.63</v>
      </c>
      <c r="F156" s="49">
        <v>53.6</v>
      </c>
      <c r="G156" s="49">
        <v>0.66</v>
      </c>
      <c r="H156" s="49">
        <v>0.60699999999999998</v>
      </c>
      <c r="I156" s="49">
        <v>3.3000000000000002E-2</v>
      </c>
      <c r="J156" s="49">
        <v>2.5999999999999999E-2</v>
      </c>
      <c r="K156" s="49">
        <v>4.2963182940699996E-3</v>
      </c>
      <c r="L156" s="10">
        <f t="shared" si="6"/>
        <v>3.3345158386375289E-3</v>
      </c>
      <c r="M156" s="10">
        <f t="shared" si="7"/>
        <v>0</v>
      </c>
      <c r="N156" s="10">
        <f t="shared" si="8"/>
        <v>0</v>
      </c>
    </row>
    <row r="157" spans="1:14" s="10" customFormat="1">
      <c r="A157" s="21" t="s">
        <v>84</v>
      </c>
      <c r="B157" s="21">
        <v>6172</v>
      </c>
      <c r="C157" s="21" t="s">
        <v>80</v>
      </c>
      <c r="D157" s="21" t="s">
        <v>73</v>
      </c>
      <c r="E157" s="49">
        <v>0.63</v>
      </c>
      <c r="F157" s="49">
        <v>53.6</v>
      </c>
      <c r="G157" s="49">
        <v>0.66</v>
      </c>
      <c r="H157" s="49">
        <v>0.60699999999999998</v>
      </c>
      <c r="I157" s="49">
        <v>3.3000000000000002E-2</v>
      </c>
      <c r="J157" s="49">
        <v>2.5999999999999999E-2</v>
      </c>
      <c r="K157" s="49">
        <v>7.6889032986299997</v>
      </c>
      <c r="L157" s="10">
        <f t="shared" si="6"/>
        <v>5.9676141468433643</v>
      </c>
      <c r="M157" s="10">
        <f t="shared" si="7"/>
        <v>9.9</v>
      </c>
      <c r="N157" s="10">
        <f t="shared" si="8"/>
        <v>5.4</v>
      </c>
    </row>
    <row r="158" spans="1:14" s="10" customFormat="1">
      <c r="A158" s="21" t="s">
        <v>84</v>
      </c>
      <c r="B158" s="21">
        <v>6210</v>
      </c>
      <c r="C158" s="21" t="s">
        <v>80</v>
      </c>
      <c r="D158" s="21" t="s">
        <v>73</v>
      </c>
      <c r="E158" s="49">
        <v>0.63</v>
      </c>
      <c r="F158" s="49">
        <v>53.6</v>
      </c>
      <c r="G158" s="49">
        <v>0.66</v>
      </c>
      <c r="H158" s="49">
        <v>0.60699999999999998</v>
      </c>
      <c r="I158" s="49">
        <v>3.3000000000000002E-2</v>
      </c>
      <c r="J158" s="49">
        <v>2.5999999999999999E-2</v>
      </c>
      <c r="K158" s="49">
        <v>3.39815017417</v>
      </c>
      <c r="L158" s="10">
        <f t="shared" si="6"/>
        <v>2.6374176218458096</v>
      </c>
      <c r="M158" s="10">
        <f t="shared" si="7"/>
        <v>4.4000000000000004</v>
      </c>
      <c r="N158" s="10">
        <f t="shared" si="8"/>
        <v>2.4</v>
      </c>
    </row>
    <row r="159" spans="1:14" s="10" customFormat="1">
      <c r="A159" s="21" t="s">
        <v>84</v>
      </c>
      <c r="B159" s="21">
        <v>6215</v>
      </c>
      <c r="C159" s="21" t="s">
        <v>80</v>
      </c>
      <c r="D159" s="21" t="s">
        <v>73</v>
      </c>
      <c r="E159" s="49">
        <v>0.63</v>
      </c>
      <c r="F159" s="49">
        <v>53.6</v>
      </c>
      <c r="G159" s="49">
        <v>0.66</v>
      </c>
      <c r="H159" s="49">
        <v>0.60699999999999998</v>
      </c>
      <c r="I159" s="49">
        <v>3.3000000000000002E-2</v>
      </c>
      <c r="J159" s="49">
        <v>2.5999999999999999E-2</v>
      </c>
      <c r="K159" s="49">
        <v>3.38258161641</v>
      </c>
      <c r="L159" s="10">
        <f t="shared" si="6"/>
        <v>2.625334345216348</v>
      </c>
      <c r="M159" s="10">
        <f t="shared" si="7"/>
        <v>4.3</v>
      </c>
      <c r="N159" s="10">
        <f t="shared" si="8"/>
        <v>2.4</v>
      </c>
    </row>
    <row r="160" spans="1:14" s="10" customFormat="1">
      <c r="A160" s="21" t="s">
        <v>84</v>
      </c>
      <c r="B160" s="21">
        <v>6410</v>
      </c>
      <c r="C160" s="21" t="s">
        <v>80</v>
      </c>
      <c r="D160" s="21" t="s">
        <v>76</v>
      </c>
      <c r="E160" s="49">
        <v>0.63</v>
      </c>
      <c r="F160" s="49">
        <v>53.6</v>
      </c>
      <c r="G160" s="49">
        <v>0.66</v>
      </c>
      <c r="H160" s="49">
        <v>0.60699999999999998</v>
      </c>
      <c r="I160" s="49">
        <v>3.3000000000000002E-2</v>
      </c>
      <c r="J160" s="49">
        <v>2.5999999999999999E-2</v>
      </c>
      <c r="K160" s="49">
        <v>0.10576906808600001</v>
      </c>
      <c r="L160" s="10">
        <f t="shared" si="6"/>
        <v>8.2090899377147475E-2</v>
      </c>
      <c r="M160" s="10">
        <f t="shared" si="7"/>
        <v>0.1</v>
      </c>
      <c r="N160" s="10">
        <f t="shared" si="8"/>
        <v>0.1</v>
      </c>
    </row>
    <row r="161" spans="1:14" s="10" customFormat="1">
      <c r="A161" s="21" t="s">
        <v>84</v>
      </c>
      <c r="B161" s="21">
        <v>6410</v>
      </c>
      <c r="C161" s="21" t="s">
        <v>80</v>
      </c>
      <c r="D161" s="21" t="s">
        <v>73</v>
      </c>
      <c r="E161" s="49">
        <v>0.63</v>
      </c>
      <c r="F161" s="49">
        <v>53.6</v>
      </c>
      <c r="G161" s="49">
        <v>0.66</v>
      </c>
      <c r="H161" s="49">
        <v>0.60699999999999998</v>
      </c>
      <c r="I161" s="49">
        <v>3.3000000000000002E-2</v>
      </c>
      <c r="J161" s="49">
        <v>2.5999999999999999E-2</v>
      </c>
      <c r="K161" s="49">
        <v>57.657380826400001</v>
      </c>
      <c r="L161" s="10">
        <f t="shared" si="6"/>
        <v>44.749815172063251</v>
      </c>
      <c r="M161" s="10">
        <f t="shared" si="7"/>
        <v>73.900000000000006</v>
      </c>
      <c r="N161" s="10">
        <f t="shared" si="8"/>
        <v>40.299999999999997</v>
      </c>
    </row>
    <row r="162" spans="1:14" s="10" customFormat="1">
      <c r="A162" s="21" t="s">
        <v>84</v>
      </c>
      <c r="B162" s="21">
        <v>6430</v>
      </c>
      <c r="C162" s="21" t="s">
        <v>80</v>
      </c>
      <c r="D162" s="21" t="s">
        <v>73</v>
      </c>
      <c r="E162" s="49">
        <v>0.63</v>
      </c>
      <c r="F162" s="49">
        <v>53.6</v>
      </c>
      <c r="G162" s="49">
        <v>0.66</v>
      </c>
      <c r="H162" s="49">
        <v>0.60699999999999998</v>
      </c>
      <c r="I162" s="49">
        <v>3.3000000000000002E-2</v>
      </c>
      <c r="J162" s="49">
        <v>2.5999999999999999E-2</v>
      </c>
      <c r="K162" s="49">
        <v>20.878417236200001</v>
      </c>
      <c r="L162" s="10">
        <f t="shared" si="6"/>
        <v>16.204435564256027</v>
      </c>
      <c r="M162" s="10">
        <f t="shared" si="7"/>
        <v>26.8</v>
      </c>
      <c r="N162" s="10">
        <f t="shared" si="8"/>
        <v>14.6</v>
      </c>
    </row>
    <row r="163" spans="1:14" s="10" customFormat="1">
      <c r="A163" s="21" t="s">
        <v>84</v>
      </c>
      <c r="B163" s="21">
        <v>7400</v>
      </c>
      <c r="C163" s="21" t="s">
        <v>80</v>
      </c>
      <c r="D163" s="21" t="s">
        <v>73</v>
      </c>
      <c r="E163" s="49">
        <v>0.63</v>
      </c>
      <c r="F163" s="49">
        <v>53.6</v>
      </c>
      <c r="G163" s="49">
        <v>0.66</v>
      </c>
      <c r="H163" s="49">
        <v>0.70899999999999996</v>
      </c>
      <c r="I163" s="49">
        <v>9.8000000000000004E-2</v>
      </c>
      <c r="J163" s="49">
        <v>0.26200000000000001</v>
      </c>
      <c r="K163" s="49">
        <v>6.8794394406699997</v>
      </c>
      <c r="L163" s="10">
        <f t="shared" si="6"/>
        <v>12.59120869361028</v>
      </c>
      <c r="M163" s="10">
        <f t="shared" si="7"/>
        <v>24.3</v>
      </c>
      <c r="N163" s="10">
        <f t="shared" si="8"/>
        <v>7.7</v>
      </c>
    </row>
    <row r="164" spans="1:14" s="10" customFormat="1">
      <c r="A164" s="21" t="s">
        <v>84</v>
      </c>
      <c r="B164" s="21">
        <v>8115</v>
      </c>
      <c r="C164" s="21" t="s">
        <v>80</v>
      </c>
      <c r="D164" s="21" t="s">
        <v>73</v>
      </c>
      <c r="E164" s="49">
        <v>0.63</v>
      </c>
      <c r="F164" s="49">
        <v>53.6</v>
      </c>
      <c r="G164" s="49">
        <v>0.66</v>
      </c>
      <c r="H164" s="49">
        <v>0.96799999999999997</v>
      </c>
      <c r="I164" s="49">
        <v>0.125</v>
      </c>
      <c r="J164" s="49">
        <v>0.28799999999999998</v>
      </c>
      <c r="K164" s="49">
        <v>20.302163134800001</v>
      </c>
      <c r="L164" s="10">
        <f t="shared" si="6"/>
        <v>39.516130325574721</v>
      </c>
      <c r="M164" s="10">
        <f t="shared" si="7"/>
        <v>104.1</v>
      </c>
      <c r="N164" s="10">
        <f t="shared" si="8"/>
        <v>26.2</v>
      </c>
    </row>
    <row r="165" spans="1:14">
      <c r="A165" s="21"/>
      <c r="B165" s="21"/>
      <c r="C165" s="21"/>
      <c r="D165" s="10"/>
      <c r="E165" s="21"/>
      <c r="I165" s="22"/>
      <c r="J165" s="24"/>
      <c r="K165" s="10">
        <f t="shared" ref="K165:M165" si="9">SUM(K2:K164)</f>
        <v>31459.812538020145</v>
      </c>
      <c r="L165" s="10">
        <f t="shared" si="9"/>
        <v>43330.721449614546</v>
      </c>
      <c r="M165" s="10">
        <f t="shared" si="9"/>
        <v>163152.39999999991</v>
      </c>
      <c r="N165">
        <f>SUM(N2:N164)</f>
        <v>38735.599999999991</v>
      </c>
    </row>
    <row r="166" spans="1:14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4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4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4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4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4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4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4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4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4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4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10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10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10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10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10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10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10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10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10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10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10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10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10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10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10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10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10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10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10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10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10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10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10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10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10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10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10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10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10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10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10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10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10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10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10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10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10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10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10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10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10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10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10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10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10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10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10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10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10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10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10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10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10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10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10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10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10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10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10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10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10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10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10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10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10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21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21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21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21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21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21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21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A1056" s="21"/>
      <c r="B1056" s="21"/>
      <c r="C1056" s="21"/>
      <c r="D1056" s="21"/>
      <c r="E1056" s="21"/>
      <c r="I1056" s="22"/>
      <c r="J1056" s="24"/>
      <c r="K1056" s="10"/>
      <c r="L1056" s="10"/>
    </row>
    <row r="1057" spans="1:12">
      <c r="A1057" s="21"/>
      <c r="B1057" s="21"/>
      <c r="C1057" s="21"/>
      <c r="D1057" s="21"/>
      <c r="E1057" s="21"/>
      <c r="I1057" s="22"/>
      <c r="J1057" s="24"/>
      <c r="K1057" s="10"/>
      <c r="L1057" s="10"/>
    </row>
    <row r="1058" spans="1:12">
      <c r="A1058" s="21"/>
      <c r="B1058" s="21"/>
      <c r="C1058" s="21"/>
      <c r="D1058" s="21"/>
      <c r="E1058" s="21"/>
      <c r="I1058" s="22"/>
      <c r="J1058" s="24"/>
      <c r="K1058" s="10"/>
      <c r="L1058" s="10"/>
    </row>
    <row r="1059" spans="1:12">
      <c r="A1059" s="21"/>
      <c r="B1059" s="21"/>
      <c r="C1059" s="21"/>
      <c r="D1059" s="21"/>
      <c r="E1059" s="21"/>
      <c r="I1059" s="22"/>
      <c r="J1059" s="24"/>
      <c r="K1059" s="10"/>
      <c r="L1059" s="10"/>
    </row>
    <row r="1060" spans="1:12">
      <c r="A1060" s="21"/>
      <c r="B1060" s="21"/>
      <c r="C1060" s="21"/>
      <c r="D1060" s="21"/>
      <c r="E1060" s="21"/>
      <c r="I1060" s="22"/>
      <c r="J1060" s="24"/>
      <c r="K1060" s="10"/>
      <c r="L1060" s="10"/>
    </row>
    <row r="1061" spans="1:12">
      <c r="A1061" s="21"/>
      <c r="B1061" s="21"/>
      <c r="C1061" s="21"/>
      <c r="D1061" s="21"/>
      <c r="E1061" s="21"/>
      <c r="I1061" s="22"/>
      <c r="J1061" s="24"/>
      <c r="K1061" s="10"/>
      <c r="L1061" s="10"/>
    </row>
    <row r="1062" spans="1:12">
      <c r="A1062" s="21"/>
      <c r="B1062" s="21"/>
      <c r="C1062" s="21"/>
      <c r="D1062" s="21"/>
      <c r="E1062" s="21"/>
      <c r="I1062" s="22"/>
      <c r="J1062" s="24"/>
      <c r="K1062" s="10"/>
      <c r="L1062" s="10"/>
    </row>
    <row r="1063" spans="1:12">
      <c r="A1063" s="21"/>
      <c r="B1063" s="21"/>
      <c r="C1063" s="21"/>
      <c r="D1063" s="21"/>
      <c r="E1063" s="21"/>
      <c r="I1063" s="22"/>
      <c r="J1063" s="24"/>
      <c r="K1063" s="10"/>
      <c r="L1063" s="10"/>
    </row>
    <row r="1064" spans="1:12">
      <c r="A1064" s="21"/>
      <c r="B1064" s="21"/>
      <c r="C1064" s="21"/>
      <c r="D1064" s="21"/>
      <c r="E1064" s="21"/>
      <c r="I1064" s="22"/>
      <c r="J1064" s="24"/>
      <c r="K1064" s="10"/>
      <c r="L1064" s="10"/>
    </row>
    <row r="1065" spans="1:12">
      <c r="A1065" s="21"/>
      <c r="B1065" s="21"/>
      <c r="C1065" s="21"/>
      <c r="D1065" s="21"/>
      <c r="E1065" s="21"/>
      <c r="I1065" s="22"/>
      <c r="J1065" s="24"/>
      <c r="K1065" s="10"/>
      <c r="L1065" s="10"/>
    </row>
    <row r="1066" spans="1:12">
      <c r="A1066" s="21"/>
      <c r="B1066" s="21"/>
      <c r="C1066" s="21"/>
      <c r="D1066" s="21"/>
      <c r="E1066" s="21"/>
      <c r="I1066" s="22"/>
      <c r="J1066" s="24"/>
      <c r="K1066" s="10"/>
      <c r="L1066" s="10"/>
    </row>
    <row r="1067" spans="1:12">
      <c r="A1067" s="21"/>
      <c r="B1067" s="21"/>
      <c r="C1067" s="21"/>
      <c r="D1067" s="21"/>
      <c r="E1067" s="21"/>
      <c r="I1067" s="22"/>
      <c r="J1067" s="24"/>
      <c r="K1067" s="10"/>
      <c r="L1067" s="10"/>
    </row>
    <row r="1068" spans="1:12">
      <c r="A1068" s="21"/>
      <c r="B1068" s="21"/>
      <c r="C1068" s="21"/>
      <c r="D1068" s="21"/>
      <c r="E1068" s="21"/>
      <c r="I1068" s="22"/>
      <c r="J1068" s="24"/>
      <c r="K1068" s="10"/>
      <c r="L1068" s="10"/>
    </row>
    <row r="1069" spans="1:12">
      <c r="A1069" s="21"/>
      <c r="B1069" s="21"/>
      <c r="C1069" s="21"/>
      <c r="D1069" s="21"/>
      <c r="E1069" s="21"/>
      <c r="I1069" s="22"/>
      <c r="J1069" s="24"/>
      <c r="K1069" s="10"/>
      <c r="L1069" s="10"/>
    </row>
    <row r="1070" spans="1:12">
      <c r="A1070" s="21"/>
      <c r="B1070" s="21"/>
      <c r="C1070" s="21"/>
      <c r="D1070" s="21"/>
      <c r="E1070" s="21"/>
      <c r="I1070" s="22"/>
      <c r="J1070" s="24"/>
      <c r="K1070" s="10"/>
      <c r="L1070" s="10"/>
    </row>
    <row r="1071" spans="1:12">
      <c r="A1071" s="21"/>
      <c r="B1071" s="21"/>
      <c r="C1071" s="21"/>
      <c r="D1071" s="21"/>
      <c r="E1071" s="21"/>
      <c r="I1071" s="22"/>
      <c r="J1071" s="24"/>
      <c r="K1071" s="10"/>
      <c r="L1071" s="10"/>
    </row>
    <row r="1072" spans="1:12">
      <c r="A1072" s="21"/>
      <c r="B1072" s="21"/>
      <c r="C1072" s="21"/>
      <c r="D1072" s="21"/>
      <c r="E1072" s="21"/>
      <c r="I1072" s="22"/>
      <c r="J1072" s="24"/>
      <c r="K1072" s="10"/>
      <c r="L1072" s="10"/>
    </row>
    <row r="1073" spans="1:12">
      <c r="A1073" s="21"/>
      <c r="B1073" s="21"/>
      <c r="C1073" s="21"/>
      <c r="D1073" s="21"/>
      <c r="E1073" s="21"/>
      <c r="I1073" s="22"/>
      <c r="J1073" s="24"/>
      <c r="K1073" s="10"/>
      <c r="L1073" s="10"/>
    </row>
    <row r="1074" spans="1:12">
      <c r="A1074" s="21"/>
      <c r="B1074" s="21"/>
      <c r="C1074" s="21"/>
      <c r="D1074" s="21"/>
      <c r="E1074" s="21"/>
      <c r="I1074" s="22"/>
      <c r="J1074" s="24"/>
      <c r="K1074" s="10"/>
      <c r="L1074" s="10"/>
    </row>
    <row r="1075" spans="1:12">
      <c r="A1075" s="21"/>
      <c r="B1075" s="21"/>
      <c r="C1075" s="21"/>
      <c r="D1075" s="21"/>
      <c r="E1075" s="21"/>
      <c r="I1075" s="22"/>
      <c r="J1075" s="24"/>
      <c r="K1075" s="10"/>
      <c r="L1075" s="10"/>
    </row>
    <row r="1076" spans="1:12">
      <c r="A1076" s="21"/>
      <c r="B1076" s="21"/>
      <c r="C1076" s="21"/>
      <c r="D1076" s="21"/>
      <c r="E1076" s="21"/>
      <c r="I1076" s="22"/>
      <c r="J1076" s="24"/>
      <c r="K1076" s="10"/>
      <c r="L1076" s="10"/>
    </row>
    <row r="1077" spans="1:12">
      <c r="A1077" s="21"/>
      <c r="B1077" s="21"/>
      <c r="C1077" s="21"/>
      <c r="D1077" s="21"/>
      <c r="E1077" s="21"/>
      <c r="I1077" s="22"/>
      <c r="J1077" s="24"/>
      <c r="K1077" s="10"/>
      <c r="L1077" s="10"/>
    </row>
    <row r="1078" spans="1:12">
      <c r="A1078" s="21"/>
      <c r="B1078" s="21"/>
      <c r="C1078" s="21"/>
      <c r="D1078" s="21"/>
      <c r="E1078" s="21"/>
      <c r="I1078" s="22"/>
      <c r="J1078" s="24"/>
      <c r="K1078" s="10"/>
      <c r="L1078" s="10"/>
    </row>
    <row r="1079" spans="1:12">
      <c r="A1079" s="21"/>
      <c r="B1079" s="21"/>
      <c r="C1079" s="21"/>
      <c r="D1079" s="21"/>
      <c r="E1079" s="21"/>
      <c r="I1079" s="22"/>
      <c r="J1079" s="24"/>
      <c r="K1079" s="10"/>
      <c r="L1079" s="10"/>
    </row>
    <row r="1080" spans="1:12">
      <c r="A1080" s="21"/>
      <c r="B1080" s="21"/>
      <c r="C1080" s="21"/>
      <c r="D1080" s="21"/>
      <c r="E1080" s="21"/>
      <c r="I1080" s="22"/>
      <c r="J1080" s="24"/>
      <c r="K1080" s="10"/>
      <c r="L1080" s="10"/>
    </row>
    <row r="1081" spans="1:12">
      <c r="A1081" s="21"/>
      <c r="B1081" s="21"/>
      <c r="C1081" s="21"/>
      <c r="D1081" s="21"/>
      <c r="E1081" s="21"/>
      <c r="I1081" s="22"/>
      <c r="J1081" s="24"/>
      <c r="K1081" s="10"/>
      <c r="L1081" s="10"/>
    </row>
    <row r="1082" spans="1:12">
      <c r="A1082" s="21"/>
      <c r="B1082" s="21"/>
      <c r="C1082" s="21"/>
      <c r="D1082" s="21"/>
      <c r="E1082" s="21"/>
      <c r="I1082" s="22"/>
      <c r="J1082" s="24"/>
      <c r="K1082" s="10"/>
      <c r="L1082" s="10"/>
    </row>
    <row r="1083" spans="1:12">
      <c r="A1083" s="21"/>
      <c r="B1083" s="21"/>
      <c r="C1083" s="21"/>
      <c r="D1083" s="21"/>
      <c r="E1083" s="21"/>
      <c r="I1083" s="22"/>
      <c r="J1083" s="24"/>
      <c r="K1083" s="10"/>
      <c r="L1083" s="10"/>
    </row>
    <row r="1084" spans="1:12">
      <c r="A1084" s="21"/>
      <c r="B1084" s="21"/>
      <c r="C1084" s="21"/>
      <c r="D1084" s="21"/>
      <c r="E1084" s="21"/>
      <c r="I1084" s="22"/>
      <c r="J1084" s="24"/>
      <c r="K1084" s="10"/>
      <c r="L1084" s="10"/>
    </row>
    <row r="1085" spans="1:12">
      <c r="A1085" s="21"/>
      <c r="B1085" s="21"/>
      <c r="C1085" s="21"/>
      <c r="D1085" s="21"/>
      <c r="E1085" s="21"/>
      <c r="I1085" s="22"/>
      <c r="J1085" s="24"/>
      <c r="K1085" s="10"/>
      <c r="L1085" s="10"/>
    </row>
    <row r="1086" spans="1:12">
      <c r="A1086" s="21"/>
      <c r="B1086" s="21"/>
      <c r="C1086" s="21"/>
      <c r="D1086" s="21"/>
      <c r="E1086" s="21"/>
      <c r="I1086" s="22"/>
      <c r="J1086" s="24"/>
      <c r="K1086" s="10"/>
      <c r="L1086" s="10"/>
    </row>
    <row r="1087" spans="1:12">
      <c r="A1087" s="21"/>
      <c r="B1087" s="21"/>
      <c r="C1087" s="21"/>
      <c r="D1087" s="21"/>
      <c r="E1087" s="21"/>
      <c r="I1087" s="22"/>
      <c r="J1087" s="24"/>
      <c r="K1087" s="10"/>
      <c r="L1087" s="10"/>
    </row>
    <row r="1088" spans="1:12">
      <c r="A1088" s="21"/>
      <c r="B1088" s="21"/>
      <c r="C1088" s="21"/>
      <c r="D1088" s="21"/>
      <c r="E1088" s="21"/>
      <c r="I1088" s="22"/>
      <c r="J1088" s="24"/>
      <c r="K1088" s="10"/>
      <c r="L1088" s="10"/>
    </row>
    <row r="1089" spans="1:12">
      <c r="A1089" s="21"/>
      <c r="B1089" s="21"/>
      <c r="C1089" s="21"/>
      <c r="D1089" s="21"/>
      <c r="E1089" s="21"/>
      <c r="I1089" s="22"/>
      <c r="J1089" s="24"/>
      <c r="K1089" s="10"/>
      <c r="L1089" s="10"/>
    </row>
    <row r="1090" spans="1:12">
      <c r="A1090" s="21"/>
      <c r="B1090" s="21"/>
      <c r="C1090" s="21"/>
      <c r="D1090" s="21"/>
      <c r="E1090" s="21"/>
      <c r="I1090" s="22"/>
      <c r="J1090" s="24"/>
      <c r="K1090" s="10"/>
      <c r="L1090" s="10"/>
    </row>
    <row r="1091" spans="1:12">
      <c r="A1091" s="21"/>
      <c r="B1091" s="21"/>
      <c r="C1091" s="21"/>
      <c r="D1091" s="21"/>
      <c r="E1091" s="21"/>
      <c r="I1091" s="22"/>
      <c r="J1091" s="24"/>
      <c r="K1091" s="10"/>
      <c r="L1091" s="10"/>
    </row>
    <row r="1092" spans="1:12">
      <c r="A1092" s="21"/>
      <c r="B1092" s="21"/>
      <c r="C1092" s="21"/>
      <c r="D1092" s="21"/>
      <c r="E1092" s="21"/>
      <c r="I1092" s="22"/>
      <c r="J1092" s="24"/>
      <c r="K1092" s="10"/>
      <c r="L1092" s="10"/>
    </row>
    <row r="1093" spans="1:12">
      <c r="A1093" s="21"/>
      <c r="B1093" s="21"/>
      <c r="C1093" s="21"/>
      <c r="D1093" s="21"/>
      <c r="E1093" s="21"/>
      <c r="I1093" s="22"/>
      <c r="J1093" s="24"/>
      <c r="K1093" s="10"/>
      <c r="L1093" s="10"/>
    </row>
    <row r="1094" spans="1:12">
      <c r="A1094" s="21"/>
      <c r="B1094" s="21"/>
      <c r="C1094" s="21"/>
      <c r="D1094" s="21"/>
      <c r="E1094" s="21"/>
      <c r="I1094" s="22"/>
      <c r="J1094" s="24"/>
      <c r="K1094" s="10"/>
      <c r="L1094" s="10"/>
    </row>
    <row r="1095" spans="1:12">
      <c r="A1095" s="21"/>
      <c r="B1095" s="21"/>
      <c r="C1095" s="21"/>
      <c r="D1095" s="21"/>
      <c r="E1095" s="21"/>
      <c r="I1095" s="22"/>
      <c r="J1095" s="24"/>
      <c r="K1095" s="10"/>
      <c r="L1095" s="10"/>
    </row>
    <row r="1096" spans="1:12">
      <c r="A1096" s="21"/>
      <c r="B1096" s="21"/>
      <c r="C1096" s="21"/>
      <c r="D1096" s="21"/>
      <c r="E1096" s="21"/>
      <c r="I1096" s="22"/>
      <c r="J1096" s="24"/>
      <c r="K1096" s="10"/>
      <c r="L1096" s="10"/>
    </row>
    <row r="1097" spans="1:12">
      <c r="A1097" s="21"/>
      <c r="B1097" s="21"/>
      <c r="C1097" s="21"/>
      <c r="D1097" s="21"/>
      <c r="E1097" s="21"/>
      <c r="I1097" s="22"/>
      <c r="J1097" s="24"/>
      <c r="K1097" s="10"/>
      <c r="L1097" s="10"/>
    </row>
    <row r="1098" spans="1:12">
      <c r="A1098" s="21"/>
      <c r="B1098" s="21"/>
      <c r="C1098" s="21"/>
      <c r="D1098" s="21"/>
      <c r="E1098" s="21"/>
      <c r="I1098" s="22"/>
      <c r="J1098" s="24"/>
      <c r="K1098" s="10"/>
      <c r="L1098" s="10"/>
    </row>
    <row r="1099" spans="1:12">
      <c r="A1099" s="21"/>
      <c r="B1099" s="21"/>
      <c r="C1099" s="21"/>
      <c r="D1099" s="21"/>
      <c r="E1099" s="21"/>
      <c r="I1099" s="22"/>
      <c r="J1099" s="24"/>
      <c r="K1099" s="10"/>
      <c r="L1099" s="10"/>
    </row>
    <row r="1100" spans="1:12">
      <c r="A1100" s="21"/>
      <c r="B1100" s="21"/>
      <c r="C1100" s="21"/>
      <c r="D1100" s="21"/>
      <c r="E1100" s="21"/>
      <c r="I1100" s="22"/>
      <c r="J1100" s="24"/>
      <c r="K1100" s="10"/>
      <c r="L1100" s="10"/>
    </row>
    <row r="1101" spans="1:12">
      <c r="A1101" s="21"/>
      <c r="B1101" s="21"/>
      <c r="C1101" s="21"/>
      <c r="D1101" s="21"/>
      <c r="E1101" s="21"/>
      <c r="I1101" s="22"/>
      <c r="J1101" s="24"/>
      <c r="K1101" s="10"/>
      <c r="L1101" s="10"/>
    </row>
    <row r="1102" spans="1:12">
      <c r="A1102" s="21"/>
      <c r="B1102" s="21"/>
      <c r="C1102" s="21"/>
      <c r="D1102" s="21"/>
      <c r="E1102" s="21"/>
      <c r="I1102" s="22"/>
      <c r="J1102" s="24"/>
      <c r="K1102" s="10"/>
      <c r="L1102" s="10"/>
    </row>
    <row r="1103" spans="1:12">
      <c r="A1103" s="21"/>
      <c r="B1103" s="21"/>
      <c r="C1103" s="21"/>
      <c r="D1103" s="21"/>
      <c r="E1103" s="21"/>
      <c r="I1103" s="22"/>
      <c r="J1103" s="24"/>
      <c r="K1103" s="10"/>
      <c r="L1103" s="10"/>
    </row>
    <row r="1104" spans="1:12">
      <c r="A1104" s="21"/>
      <c r="B1104" s="21"/>
      <c r="C1104" s="21"/>
      <c r="D1104" s="21"/>
      <c r="E1104" s="21"/>
      <c r="I1104" s="22"/>
      <c r="J1104" s="24"/>
      <c r="K1104" s="10"/>
      <c r="L1104" s="10"/>
    </row>
    <row r="1105" spans="1:12">
      <c r="A1105" s="21"/>
      <c r="B1105" s="21"/>
      <c r="C1105" s="21"/>
      <c r="D1105" s="21"/>
      <c r="E1105" s="21"/>
      <c r="I1105" s="22"/>
      <c r="J1105" s="24"/>
      <c r="K1105" s="10"/>
      <c r="L1105" s="10"/>
    </row>
    <row r="1106" spans="1:12">
      <c r="A1106" s="21"/>
      <c r="B1106" s="21"/>
      <c r="C1106" s="21"/>
      <c r="D1106" s="21"/>
      <c r="E1106" s="21"/>
      <c r="I1106" s="22"/>
      <c r="J1106" s="24"/>
      <c r="K1106" s="10"/>
      <c r="L1106" s="10"/>
    </row>
    <row r="1107" spans="1:12">
      <c r="A1107" s="21"/>
      <c r="B1107" s="21"/>
      <c r="C1107" s="21"/>
      <c r="D1107" s="21"/>
      <c r="E1107" s="21"/>
      <c r="I1107" s="22"/>
      <c r="J1107" s="24"/>
      <c r="K1107" s="10"/>
      <c r="L1107" s="10"/>
    </row>
    <row r="1108" spans="1:12">
      <c r="A1108" s="21"/>
      <c r="B1108" s="21"/>
      <c r="C1108" s="21"/>
      <c r="D1108" s="21"/>
      <c r="E1108" s="21"/>
      <c r="I1108" s="22"/>
      <c r="J1108" s="24"/>
      <c r="K1108" s="10"/>
      <c r="L1108" s="10"/>
    </row>
    <row r="1109" spans="1:12">
      <c r="A1109" s="21"/>
      <c r="B1109" s="21"/>
      <c r="C1109" s="21"/>
      <c r="D1109" s="21"/>
      <c r="E1109" s="21"/>
      <c r="I1109" s="22"/>
      <c r="J1109" s="24"/>
      <c r="K1109" s="10"/>
      <c r="L1109" s="10"/>
    </row>
    <row r="1110" spans="1:12">
      <c r="A1110" s="21"/>
      <c r="B1110" s="21"/>
      <c r="C1110" s="21"/>
      <c r="D1110" s="21"/>
      <c r="E1110" s="21"/>
      <c r="I1110" s="22"/>
      <c r="J1110" s="24"/>
      <c r="K1110" s="10"/>
      <c r="L1110" s="10"/>
    </row>
    <row r="1111" spans="1:12">
      <c r="A1111" s="21"/>
      <c r="B1111" s="21"/>
      <c r="C1111" s="21"/>
      <c r="D1111" s="21"/>
      <c r="E1111" s="21"/>
      <c r="I1111" s="22"/>
      <c r="J1111" s="24"/>
      <c r="K1111" s="10"/>
      <c r="L1111" s="10"/>
    </row>
    <row r="1112" spans="1:12">
      <c r="A1112" s="21"/>
      <c r="B1112" s="21"/>
      <c r="C1112" s="21"/>
      <c r="D1112" s="21"/>
      <c r="E1112" s="21"/>
      <c r="I1112" s="22"/>
      <c r="J1112" s="24"/>
      <c r="K1112" s="10"/>
      <c r="L1112" s="10"/>
    </row>
    <row r="1113" spans="1:12">
      <c r="A1113" s="21"/>
      <c r="B1113" s="21"/>
      <c r="C1113" s="21"/>
      <c r="D1113" s="21"/>
      <c r="E1113" s="21"/>
      <c r="I1113" s="22"/>
      <c r="J1113" s="24"/>
      <c r="K1113" s="10"/>
      <c r="L1113" s="10"/>
    </row>
    <row r="1114" spans="1:12">
      <c r="A1114" s="21"/>
      <c r="B1114" s="21"/>
      <c r="C1114" s="21"/>
      <c r="D1114" s="21"/>
      <c r="E1114" s="21"/>
      <c r="I1114" s="22"/>
      <c r="J1114" s="24"/>
      <c r="K1114" s="10"/>
      <c r="L1114" s="10"/>
    </row>
    <row r="1115" spans="1:12">
      <c r="A1115" s="21"/>
      <c r="B1115" s="21"/>
      <c r="C1115" s="21"/>
      <c r="D1115" s="21"/>
      <c r="E1115" s="21"/>
      <c r="I1115" s="22"/>
      <c r="J1115" s="24"/>
      <c r="K1115" s="10"/>
      <c r="L1115" s="10"/>
    </row>
    <row r="1116" spans="1:12">
      <c r="A1116" s="21"/>
      <c r="B1116" s="21"/>
      <c r="C1116" s="21"/>
      <c r="D1116" s="21"/>
      <c r="E1116" s="21"/>
      <c r="I1116" s="22"/>
      <c r="J1116" s="24"/>
      <c r="K1116" s="10"/>
      <c r="L1116" s="10"/>
    </row>
    <row r="1117" spans="1:12">
      <c r="A1117" s="21"/>
      <c r="B1117" s="21"/>
      <c r="C1117" s="21"/>
      <c r="D1117" s="21"/>
      <c r="E1117" s="21"/>
      <c r="I1117" s="22"/>
      <c r="J1117" s="24"/>
      <c r="K1117" s="10"/>
      <c r="L1117" s="10"/>
    </row>
    <row r="1118" spans="1:12">
      <c r="A1118" s="21"/>
      <c r="B1118" s="21"/>
      <c r="C1118" s="21"/>
      <c r="D1118" s="21"/>
      <c r="E1118" s="21"/>
      <c r="I1118" s="22"/>
      <c r="J1118" s="24"/>
      <c r="K1118" s="10"/>
      <c r="L1118" s="10"/>
    </row>
    <row r="1119" spans="1:12">
      <c r="A1119" s="21"/>
      <c r="B1119" s="21"/>
      <c r="C1119" s="21"/>
      <c r="D1119" s="21"/>
      <c r="E1119" s="21"/>
      <c r="I1119" s="22"/>
      <c r="J1119" s="24"/>
      <c r="K1119" s="10"/>
      <c r="L1119" s="10"/>
    </row>
    <row r="1120" spans="1:12">
      <c r="A1120" s="21"/>
      <c r="B1120" s="21"/>
      <c r="C1120" s="21"/>
      <c r="D1120" s="21"/>
      <c r="E1120" s="21"/>
      <c r="I1120" s="22"/>
      <c r="J1120" s="24"/>
      <c r="K1120" s="10"/>
      <c r="L1120" s="10"/>
    </row>
    <row r="1121" spans="1:12">
      <c r="A1121" s="21"/>
      <c r="B1121" s="21"/>
      <c r="C1121" s="21"/>
      <c r="D1121" s="21"/>
      <c r="E1121" s="21"/>
      <c r="I1121" s="22"/>
      <c r="J1121" s="24"/>
      <c r="K1121" s="10"/>
      <c r="L1121" s="10"/>
    </row>
    <row r="1122" spans="1:12">
      <c r="A1122" s="21"/>
      <c r="B1122" s="21"/>
      <c r="C1122" s="21"/>
      <c r="D1122" s="21"/>
      <c r="E1122" s="21"/>
      <c r="I1122" s="22"/>
      <c r="J1122" s="24"/>
      <c r="K1122" s="10"/>
      <c r="L1122" s="10"/>
    </row>
    <row r="1123" spans="1:12">
      <c r="A1123" s="21"/>
      <c r="B1123" s="21"/>
      <c r="C1123" s="21"/>
      <c r="D1123" s="21"/>
      <c r="E1123" s="21"/>
      <c r="I1123" s="22"/>
      <c r="J1123" s="24"/>
      <c r="K1123" s="10"/>
      <c r="L1123" s="10"/>
    </row>
    <row r="1124" spans="1:12">
      <c r="A1124" s="21"/>
      <c r="B1124" s="21"/>
      <c r="C1124" s="21"/>
      <c r="D1124" s="21"/>
      <c r="E1124" s="21"/>
      <c r="I1124" s="22"/>
      <c r="J1124" s="24"/>
      <c r="K1124" s="10"/>
      <c r="L1124" s="10"/>
    </row>
    <row r="1125" spans="1:12">
      <c r="A1125" s="21"/>
      <c r="B1125" s="21"/>
      <c r="C1125" s="21"/>
      <c r="D1125" s="21"/>
      <c r="E1125" s="21"/>
      <c r="I1125" s="22"/>
      <c r="J1125" s="24"/>
      <c r="K1125" s="10"/>
      <c r="L1125" s="10"/>
    </row>
    <row r="1126" spans="1:12">
      <c r="A1126" s="21"/>
      <c r="B1126" s="21"/>
      <c r="C1126" s="21"/>
      <c r="D1126" s="21"/>
      <c r="E1126" s="21"/>
      <c r="I1126" s="22"/>
      <c r="J1126" s="24"/>
      <c r="K1126" s="10"/>
      <c r="L1126" s="10"/>
    </row>
    <row r="1127" spans="1:12">
      <c r="A1127" s="21"/>
      <c r="B1127" s="21"/>
      <c r="C1127" s="21"/>
      <c r="D1127" s="21"/>
      <c r="E1127" s="21"/>
      <c r="I1127" s="22"/>
      <c r="J1127" s="24"/>
      <c r="K1127" s="10"/>
      <c r="L1127" s="10"/>
    </row>
    <row r="1128" spans="1:12">
      <c r="A1128" s="21"/>
      <c r="B1128" s="21"/>
      <c r="C1128" s="21"/>
      <c r="D1128" s="21"/>
      <c r="E1128" s="21"/>
      <c r="I1128" s="22"/>
      <c r="J1128" s="24"/>
      <c r="K1128" s="10"/>
      <c r="L1128" s="10"/>
    </row>
    <row r="1129" spans="1:12">
      <c r="A1129" s="21"/>
      <c r="B1129" s="21"/>
      <c r="C1129" s="21"/>
      <c r="D1129" s="21"/>
      <c r="E1129" s="21"/>
      <c r="I1129" s="22"/>
      <c r="J1129" s="24"/>
      <c r="K1129" s="10"/>
      <c r="L1129" s="10"/>
    </row>
    <row r="1130" spans="1:12">
      <c r="A1130" s="21"/>
      <c r="B1130" s="21"/>
      <c r="C1130" s="21"/>
      <c r="D1130" s="21"/>
      <c r="E1130" s="21"/>
      <c r="I1130" s="22"/>
      <c r="J1130" s="24"/>
      <c r="K1130" s="10"/>
      <c r="L1130" s="10"/>
    </row>
    <row r="1131" spans="1:12">
      <c r="A1131" s="21"/>
      <c r="B1131" s="21"/>
      <c r="C1131" s="21"/>
      <c r="D1131" s="21"/>
      <c r="E1131" s="21"/>
      <c r="I1131" s="22"/>
      <c r="J1131" s="24"/>
      <c r="K1131" s="10"/>
      <c r="L1131" s="10"/>
    </row>
    <row r="1132" spans="1:12">
      <c r="A1132" s="21"/>
      <c r="B1132" s="21"/>
      <c r="C1132" s="21"/>
      <c r="D1132" s="21"/>
      <c r="E1132" s="21"/>
      <c r="I1132" s="22"/>
      <c r="J1132" s="24"/>
      <c r="K1132" s="10"/>
      <c r="L1132" s="10"/>
    </row>
    <row r="1133" spans="1:12">
      <c r="A1133" s="21"/>
      <c r="B1133" s="21"/>
      <c r="C1133" s="21"/>
      <c r="D1133" s="21"/>
      <c r="E1133" s="21"/>
      <c r="I1133" s="22"/>
      <c r="J1133" s="24"/>
      <c r="K1133" s="10"/>
      <c r="L1133" s="10"/>
    </row>
    <row r="1134" spans="1:12">
      <c r="A1134" s="21"/>
      <c r="B1134" s="21"/>
      <c r="C1134" s="21"/>
      <c r="D1134" s="21"/>
      <c r="E1134" s="21"/>
      <c r="I1134" s="22"/>
      <c r="J1134" s="24"/>
      <c r="K1134" s="10"/>
      <c r="L1134" s="10"/>
    </row>
    <row r="1135" spans="1:12">
      <c r="A1135" s="21"/>
      <c r="B1135" s="21"/>
      <c r="C1135" s="21"/>
      <c r="D1135" s="21"/>
      <c r="E1135" s="21"/>
      <c r="I1135" s="22"/>
      <c r="J1135" s="24"/>
      <c r="K1135" s="10"/>
      <c r="L1135" s="10"/>
    </row>
    <row r="1136" spans="1:12">
      <c r="A1136" s="21"/>
      <c r="B1136" s="21"/>
      <c r="C1136" s="21"/>
      <c r="D1136" s="21"/>
      <c r="E1136" s="21"/>
      <c r="I1136" s="22"/>
      <c r="J1136" s="24"/>
      <c r="K1136" s="10"/>
      <c r="L1136" s="10"/>
    </row>
    <row r="1137" spans="1:12">
      <c r="A1137" s="21"/>
      <c r="B1137" s="21"/>
      <c r="C1137" s="21"/>
      <c r="D1137" s="21"/>
      <c r="E1137" s="21"/>
      <c r="I1137" s="22"/>
      <c r="J1137" s="24"/>
      <c r="K1137" s="10"/>
      <c r="L1137" s="10"/>
    </row>
    <row r="1138" spans="1:12">
      <c r="A1138" s="21"/>
      <c r="B1138" s="21"/>
      <c r="C1138" s="21"/>
      <c r="D1138" s="21"/>
      <c r="E1138" s="21"/>
      <c r="I1138" s="22"/>
      <c r="J1138" s="24"/>
      <c r="K1138" s="10"/>
      <c r="L1138" s="10"/>
    </row>
    <row r="1139" spans="1:12">
      <c r="A1139" s="21"/>
      <c r="B1139" s="21"/>
      <c r="C1139" s="21"/>
      <c r="D1139" s="21"/>
      <c r="E1139" s="21"/>
      <c r="I1139" s="22"/>
      <c r="J1139" s="24"/>
      <c r="K1139" s="10"/>
      <c r="L1139" s="10"/>
    </row>
    <row r="1140" spans="1:12">
      <c r="A1140" s="21"/>
      <c r="B1140" s="21"/>
      <c r="C1140" s="21"/>
      <c r="D1140" s="21"/>
      <c r="E1140" s="21"/>
      <c r="I1140" s="22"/>
      <c r="J1140" s="24"/>
      <c r="K1140" s="10"/>
      <c r="L1140" s="10"/>
    </row>
    <row r="1141" spans="1:12">
      <c r="A1141" s="21"/>
      <c r="B1141" s="21"/>
      <c r="C1141" s="21"/>
      <c r="D1141" s="21"/>
      <c r="E1141" s="21"/>
      <c r="I1141" s="22"/>
      <c r="J1141" s="24"/>
      <c r="K1141" s="10"/>
      <c r="L1141" s="10"/>
    </row>
    <row r="1142" spans="1:12">
      <c r="A1142" s="21"/>
      <c r="B1142" s="21"/>
      <c r="C1142" s="21"/>
      <c r="D1142" s="21"/>
      <c r="E1142" s="21"/>
      <c r="I1142" s="22"/>
      <c r="J1142" s="24"/>
      <c r="K1142" s="10"/>
      <c r="L1142" s="10"/>
    </row>
    <row r="1143" spans="1:12">
      <c r="A1143" s="21"/>
      <c r="B1143" s="21"/>
      <c r="C1143" s="21"/>
      <c r="D1143" s="21"/>
      <c r="E1143" s="21"/>
      <c r="I1143" s="22"/>
      <c r="J1143" s="24"/>
      <c r="K1143" s="10"/>
      <c r="L1143" s="10"/>
    </row>
    <row r="1144" spans="1:12">
      <c r="A1144" s="21"/>
      <c r="B1144" s="21"/>
      <c r="C1144" s="21"/>
      <c r="D1144" s="21"/>
      <c r="E1144" s="21"/>
      <c r="I1144" s="22"/>
      <c r="J1144" s="24"/>
      <c r="K1144" s="10"/>
      <c r="L1144" s="10"/>
    </row>
    <row r="1145" spans="1:12">
      <c r="A1145" s="21"/>
      <c r="B1145" s="21"/>
      <c r="C1145" s="21"/>
      <c r="D1145" s="21"/>
      <c r="E1145" s="21"/>
      <c r="I1145" s="22"/>
      <c r="J1145" s="24"/>
      <c r="K1145" s="10"/>
      <c r="L1145" s="10"/>
    </row>
    <row r="1146" spans="1:12">
      <c r="A1146" s="21"/>
      <c r="B1146" s="21"/>
      <c r="C1146" s="21"/>
      <c r="D1146" s="21"/>
      <c r="E1146" s="21"/>
      <c r="I1146" s="22"/>
      <c r="J1146" s="24"/>
      <c r="K1146" s="10"/>
      <c r="L1146" s="10"/>
    </row>
    <row r="1147" spans="1:12">
      <c r="A1147" s="21"/>
      <c r="B1147" s="21"/>
      <c r="C1147" s="21"/>
      <c r="D1147" s="21"/>
      <c r="E1147" s="21"/>
      <c r="I1147" s="22"/>
      <c r="J1147" s="24"/>
      <c r="K1147" s="10"/>
      <c r="L1147" s="10"/>
    </row>
    <row r="1148" spans="1:12">
      <c r="A1148" s="21"/>
      <c r="B1148" s="21"/>
      <c r="C1148" s="21"/>
      <c r="D1148" s="21"/>
      <c r="E1148" s="21"/>
      <c r="I1148" s="22"/>
      <c r="J1148" s="24"/>
      <c r="K1148" s="10"/>
      <c r="L1148" s="10"/>
    </row>
    <row r="1149" spans="1:12">
      <c r="A1149" s="21"/>
      <c r="B1149" s="21"/>
      <c r="C1149" s="21"/>
      <c r="D1149" s="21"/>
      <c r="E1149" s="21"/>
      <c r="I1149" s="22"/>
      <c r="J1149" s="24"/>
      <c r="K1149" s="10"/>
      <c r="L1149" s="10"/>
    </row>
    <row r="1150" spans="1:12">
      <c r="A1150" s="21"/>
      <c r="B1150" s="21"/>
      <c r="C1150" s="21"/>
      <c r="D1150" s="21"/>
      <c r="E1150" s="21"/>
      <c r="I1150" s="22"/>
      <c r="J1150" s="24"/>
      <c r="K1150" s="10"/>
      <c r="L1150" s="10"/>
    </row>
    <row r="1151" spans="1:12">
      <c r="A1151" s="21"/>
      <c r="B1151" s="21"/>
      <c r="C1151" s="21"/>
      <c r="D1151" s="21"/>
      <c r="E1151" s="21"/>
      <c r="I1151" s="22"/>
      <c r="J1151" s="24"/>
      <c r="K1151" s="10"/>
      <c r="L1151" s="10"/>
    </row>
    <row r="1152" spans="1:12">
      <c r="A1152" s="21"/>
      <c r="B1152" s="21"/>
      <c r="C1152" s="21"/>
      <c r="D1152" s="21"/>
      <c r="E1152" s="21"/>
      <c r="I1152" s="22"/>
      <c r="J1152" s="24"/>
      <c r="K1152" s="10"/>
      <c r="L1152" s="10"/>
    </row>
    <row r="1153" spans="1:12">
      <c r="A1153" s="21"/>
      <c r="B1153" s="21"/>
      <c r="C1153" s="21"/>
      <c r="D1153" s="21"/>
      <c r="E1153" s="21"/>
      <c r="I1153" s="22"/>
      <c r="J1153" s="24"/>
      <c r="K1153" s="10"/>
      <c r="L1153" s="10"/>
    </row>
    <row r="1154" spans="1:12">
      <c r="A1154" s="21"/>
      <c r="B1154" s="21"/>
      <c r="C1154" s="21"/>
      <c r="D1154" s="21"/>
      <c r="E1154" s="21"/>
      <c r="I1154" s="22"/>
      <c r="J1154" s="24"/>
      <c r="K1154" s="10"/>
      <c r="L1154" s="10"/>
    </row>
    <row r="1155" spans="1:12">
      <c r="A1155" s="21"/>
      <c r="B1155" s="21"/>
      <c r="C1155" s="21"/>
      <c r="D1155" s="21"/>
      <c r="E1155" s="21"/>
      <c r="I1155" s="22"/>
      <c r="J1155" s="24"/>
      <c r="K1155" s="10"/>
      <c r="L1155" s="10"/>
    </row>
    <row r="1156" spans="1:12">
      <c r="A1156" s="21"/>
      <c r="B1156" s="21"/>
      <c r="C1156" s="21"/>
      <c r="D1156" s="21"/>
      <c r="E1156" s="21"/>
      <c r="I1156" s="22"/>
      <c r="J1156" s="24"/>
      <c r="K1156" s="10"/>
      <c r="L1156" s="10"/>
    </row>
    <row r="1157" spans="1:12">
      <c r="A1157" s="21"/>
      <c r="B1157" s="21"/>
      <c r="C1157" s="21"/>
      <c r="D1157" s="21"/>
      <c r="E1157" s="21"/>
      <c r="I1157" s="22"/>
      <c r="J1157" s="24"/>
      <c r="K1157" s="10"/>
      <c r="L1157" s="10"/>
    </row>
    <row r="1158" spans="1:12">
      <c r="A1158" s="21"/>
      <c r="B1158" s="21"/>
      <c r="C1158" s="21"/>
      <c r="D1158" s="21"/>
      <c r="E1158" s="21"/>
      <c r="I1158" s="22"/>
      <c r="J1158" s="24"/>
      <c r="K1158" s="10"/>
      <c r="L1158" s="10"/>
    </row>
    <row r="1159" spans="1:12">
      <c r="A1159" s="21"/>
      <c r="B1159" s="21"/>
      <c r="C1159" s="21"/>
      <c r="D1159" s="21"/>
      <c r="E1159" s="21"/>
      <c r="I1159" s="22"/>
      <c r="J1159" s="24"/>
      <c r="K1159" s="10"/>
      <c r="L1159" s="10"/>
    </row>
    <row r="1160" spans="1:12">
      <c r="A1160" s="21"/>
      <c r="B1160" s="21"/>
      <c r="C1160" s="21"/>
      <c r="D1160" s="21"/>
      <c r="E1160" s="21"/>
      <c r="I1160" s="22"/>
      <c r="J1160" s="24"/>
      <c r="K1160" s="10"/>
      <c r="L1160" s="10"/>
    </row>
    <row r="1161" spans="1:12">
      <c r="A1161" s="21"/>
      <c r="B1161" s="21"/>
      <c r="C1161" s="21"/>
      <c r="D1161" s="21"/>
      <c r="E1161" s="21"/>
      <c r="I1161" s="22"/>
      <c r="J1161" s="24"/>
      <c r="K1161" s="10"/>
      <c r="L1161" s="10"/>
    </row>
    <row r="1162" spans="1:12">
      <c r="A1162" s="21"/>
      <c r="B1162" s="21"/>
      <c r="C1162" s="21"/>
      <c r="D1162" s="21"/>
      <c r="E1162" s="21"/>
      <c r="I1162" s="22"/>
      <c r="J1162" s="24"/>
      <c r="K1162" s="10"/>
      <c r="L1162" s="10"/>
    </row>
    <row r="1163" spans="1:12">
      <c r="A1163" s="21"/>
      <c r="B1163" s="21"/>
      <c r="C1163" s="21"/>
      <c r="D1163" s="21"/>
      <c r="E1163" s="21"/>
      <c r="I1163" s="22"/>
      <c r="J1163" s="24"/>
      <c r="K1163" s="10"/>
      <c r="L1163" s="10"/>
    </row>
    <row r="1164" spans="1:12">
      <c r="A1164" s="21"/>
      <c r="B1164" s="21"/>
      <c r="C1164" s="21"/>
      <c r="D1164" s="21"/>
      <c r="E1164" s="21"/>
      <c r="I1164" s="22"/>
      <c r="J1164" s="24"/>
      <c r="K1164" s="10"/>
      <c r="L1164" s="10"/>
    </row>
    <row r="1165" spans="1:12">
      <c r="A1165" s="21"/>
      <c r="B1165" s="21"/>
      <c r="C1165" s="21"/>
      <c r="D1165" s="21"/>
      <c r="E1165" s="21"/>
      <c r="I1165" s="22"/>
      <c r="J1165" s="24"/>
      <c r="K1165" s="10"/>
      <c r="L1165" s="10"/>
    </row>
    <row r="1166" spans="1:12">
      <c r="A1166" s="21"/>
      <c r="B1166" s="21"/>
      <c r="C1166" s="21"/>
      <c r="D1166" s="21"/>
      <c r="E1166" s="21"/>
      <c r="I1166" s="22"/>
      <c r="J1166" s="24"/>
      <c r="K1166" s="10"/>
      <c r="L1166" s="10"/>
    </row>
    <row r="1167" spans="1:12">
      <c r="A1167" s="21"/>
      <c r="B1167" s="21"/>
      <c r="C1167" s="21"/>
      <c r="D1167" s="21"/>
      <c r="E1167" s="21"/>
      <c r="I1167" s="22"/>
      <c r="J1167" s="24"/>
      <c r="K1167" s="10"/>
      <c r="L1167" s="10"/>
    </row>
    <row r="1168" spans="1:12">
      <c r="A1168" s="21"/>
      <c r="B1168" s="21"/>
      <c r="C1168" s="21"/>
      <c r="D1168" s="21"/>
      <c r="E1168" s="21"/>
      <c r="I1168" s="22"/>
      <c r="J1168" s="24"/>
      <c r="K1168" s="10"/>
      <c r="L1168" s="10"/>
    </row>
    <row r="1169" spans="1:12">
      <c r="A1169" s="21"/>
      <c r="B1169" s="21"/>
      <c r="C1169" s="21"/>
      <c r="D1169" s="21"/>
      <c r="E1169" s="21"/>
      <c r="I1169" s="22"/>
      <c r="J1169" s="24"/>
      <c r="K1169" s="10"/>
      <c r="L1169" s="10"/>
    </row>
    <row r="1170" spans="1:12">
      <c r="A1170" s="21"/>
      <c r="B1170" s="21"/>
      <c r="C1170" s="21"/>
      <c r="D1170" s="21"/>
      <c r="E1170" s="21"/>
      <c r="I1170" s="22"/>
      <c r="J1170" s="24"/>
      <c r="K1170" s="10"/>
      <c r="L1170" s="10"/>
    </row>
    <row r="1171" spans="1:12">
      <c r="A1171" s="21"/>
      <c r="B1171" s="21"/>
      <c r="C1171" s="21"/>
      <c r="D1171" s="21"/>
      <c r="E1171" s="21"/>
      <c r="I1171" s="22"/>
      <c r="J1171" s="24"/>
      <c r="K1171" s="10"/>
      <c r="L1171" s="10"/>
    </row>
    <row r="1172" spans="1:12">
      <c r="A1172" s="21"/>
      <c r="B1172" s="21"/>
      <c r="C1172" s="21"/>
      <c r="D1172" s="21"/>
      <c r="E1172" s="21"/>
      <c r="I1172" s="22"/>
      <c r="J1172" s="24"/>
      <c r="K1172" s="10"/>
      <c r="L1172" s="10"/>
    </row>
    <row r="1173" spans="1:12">
      <c r="A1173" s="21"/>
      <c r="B1173" s="21"/>
      <c r="C1173" s="21"/>
      <c r="D1173" s="21"/>
      <c r="E1173" s="21"/>
      <c r="I1173" s="22"/>
      <c r="J1173" s="24"/>
      <c r="K1173" s="10"/>
      <c r="L1173" s="10"/>
    </row>
    <row r="1174" spans="1:12">
      <c r="A1174" s="21"/>
      <c r="B1174" s="21"/>
      <c r="C1174" s="21"/>
      <c r="D1174" s="21"/>
      <c r="E1174" s="21"/>
      <c r="I1174" s="22"/>
      <c r="J1174" s="24"/>
      <c r="K1174" s="10"/>
      <c r="L1174" s="10"/>
    </row>
    <row r="1175" spans="1:12">
      <c r="A1175" s="21"/>
      <c r="B1175" s="21"/>
      <c r="C1175" s="21"/>
      <c r="D1175" s="21"/>
      <c r="E1175" s="21"/>
      <c r="I1175" s="22"/>
      <c r="J1175" s="24"/>
      <c r="K1175" s="10"/>
      <c r="L1175" s="10"/>
    </row>
    <row r="1176" spans="1:12">
      <c r="A1176" s="21"/>
      <c r="B1176" s="21"/>
      <c r="C1176" s="21"/>
      <c r="D1176" s="21"/>
      <c r="E1176" s="21"/>
      <c r="I1176" s="22"/>
      <c r="J1176" s="24"/>
      <c r="K1176" s="10"/>
      <c r="L1176" s="10"/>
    </row>
    <row r="1177" spans="1:12">
      <c r="A1177" s="21"/>
      <c r="B1177" s="21"/>
      <c r="C1177" s="21"/>
      <c r="D1177" s="21"/>
      <c r="E1177" s="21"/>
      <c r="I1177" s="22"/>
      <c r="J1177" s="24"/>
      <c r="K1177" s="10"/>
      <c r="L1177" s="10"/>
    </row>
    <row r="1178" spans="1:12">
      <c r="A1178" s="21"/>
      <c r="B1178" s="21"/>
      <c r="C1178" s="21"/>
      <c r="D1178" s="21"/>
      <c r="E1178" s="21"/>
      <c r="I1178" s="22"/>
      <c r="J1178" s="24"/>
      <c r="K1178" s="10"/>
      <c r="L1178" s="10"/>
    </row>
    <row r="1179" spans="1:12">
      <c r="A1179" s="21"/>
      <c r="B1179" s="21"/>
      <c r="C1179" s="21"/>
      <c r="D1179" s="21"/>
      <c r="E1179" s="21"/>
      <c r="I1179" s="22"/>
      <c r="J1179" s="24"/>
      <c r="K1179" s="10"/>
      <c r="L1179" s="10"/>
    </row>
    <row r="1180" spans="1:12">
      <c r="A1180" s="21"/>
      <c r="B1180" s="21"/>
      <c r="C1180" s="21"/>
      <c r="D1180" s="21"/>
      <c r="E1180" s="21"/>
      <c r="I1180" s="22"/>
      <c r="J1180" s="24"/>
      <c r="K1180" s="10"/>
      <c r="L1180" s="10"/>
    </row>
    <row r="1181" spans="1:12">
      <c r="A1181" s="21"/>
      <c r="B1181" s="21"/>
      <c r="C1181" s="21"/>
      <c r="D1181" s="21"/>
      <c r="E1181" s="21"/>
      <c r="I1181" s="22"/>
      <c r="J1181" s="24"/>
      <c r="K1181" s="10"/>
      <c r="L1181" s="10"/>
    </row>
    <row r="1182" spans="1:12">
      <c r="A1182" s="21"/>
      <c r="B1182" s="21"/>
      <c r="C1182" s="21"/>
      <c r="D1182" s="21"/>
      <c r="E1182" s="21"/>
      <c r="I1182" s="22"/>
      <c r="J1182" s="24"/>
      <c r="K1182" s="10"/>
      <c r="L1182" s="10"/>
    </row>
    <row r="1183" spans="1:12">
      <c r="A1183" s="21"/>
      <c r="B1183" s="21"/>
      <c r="C1183" s="21"/>
      <c r="D1183" s="21"/>
      <c r="E1183" s="21"/>
      <c r="I1183" s="22"/>
      <c r="J1183" s="24"/>
      <c r="K1183" s="10"/>
      <c r="L1183" s="10"/>
    </row>
    <row r="1184" spans="1:12">
      <c r="A1184" s="21"/>
      <c r="B1184" s="21"/>
      <c r="C1184" s="21"/>
      <c r="D1184" s="21"/>
      <c r="E1184" s="21"/>
      <c r="I1184" s="22"/>
      <c r="J1184" s="24"/>
      <c r="K1184" s="10"/>
      <c r="L1184" s="10"/>
    </row>
    <row r="1185" spans="1:12">
      <c r="A1185" s="21"/>
      <c r="B1185" s="21"/>
      <c r="C1185" s="21"/>
      <c r="D1185" s="21"/>
      <c r="E1185" s="21"/>
      <c r="I1185" s="22"/>
      <c r="J1185" s="24"/>
      <c r="K1185" s="10"/>
      <c r="L1185" s="10"/>
    </row>
    <row r="1186" spans="1:12">
      <c r="A1186" s="21"/>
      <c r="B1186" s="21"/>
      <c r="C1186" s="21"/>
      <c r="D1186" s="21"/>
      <c r="E1186" s="21"/>
      <c r="I1186" s="22"/>
      <c r="J1186" s="24"/>
      <c r="K1186" s="10"/>
      <c r="L1186" s="10"/>
    </row>
    <row r="1187" spans="1:12">
      <c r="A1187" s="21"/>
      <c r="B1187" s="21"/>
      <c r="C1187" s="21"/>
      <c r="D1187" s="21"/>
      <c r="E1187" s="21"/>
      <c r="I1187" s="22"/>
      <c r="J1187" s="24"/>
      <c r="K1187" s="10"/>
      <c r="L1187" s="10"/>
    </row>
    <row r="1188" spans="1:12">
      <c r="A1188" s="21"/>
      <c r="B1188" s="21"/>
      <c r="C1188" s="21"/>
      <c r="D1188" s="21"/>
      <c r="E1188" s="21"/>
      <c r="I1188" s="22"/>
      <c r="J1188" s="24"/>
      <c r="K1188" s="10"/>
      <c r="L1188" s="10"/>
    </row>
    <row r="1189" spans="1:12">
      <c r="A1189" s="21"/>
      <c r="B1189" s="21"/>
      <c r="C1189" s="21"/>
      <c r="D1189" s="21"/>
      <c r="E1189" s="21"/>
      <c r="I1189" s="22"/>
      <c r="J1189" s="24"/>
      <c r="K1189" s="10"/>
      <c r="L1189" s="10"/>
    </row>
    <row r="1190" spans="1:12">
      <c r="A1190" s="21"/>
      <c r="B1190" s="21"/>
      <c r="C1190" s="21"/>
      <c r="D1190" s="21"/>
      <c r="E1190" s="21"/>
      <c r="I1190" s="22"/>
      <c r="J1190" s="24"/>
      <c r="K1190" s="10"/>
      <c r="L1190" s="10"/>
    </row>
    <row r="1191" spans="1:12">
      <c r="A1191" s="21"/>
      <c r="B1191" s="21"/>
      <c r="C1191" s="21"/>
      <c r="D1191" s="21"/>
      <c r="E1191" s="21"/>
      <c r="I1191" s="22"/>
      <c r="J1191" s="24"/>
      <c r="K1191" s="10"/>
      <c r="L1191" s="10"/>
    </row>
    <row r="1192" spans="1:12">
      <c r="A1192" s="21"/>
      <c r="B1192" s="21"/>
      <c r="C1192" s="21"/>
      <c r="D1192" s="21"/>
      <c r="E1192" s="21"/>
      <c r="I1192" s="22"/>
      <c r="J1192" s="24"/>
      <c r="K1192" s="10"/>
      <c r="L1192" s="10"/>
    </row>
    <row r="1193" spans="1:12">
      <c r="A1193" s="21"/>
      <c r="B1193" s="21"/>
      <c r="C1193" s="21"/>
      <c r="D1193" s="21"/>
      <c r="E1193" s="21"/>
      <c r="I1193" s="22"/>
      <c r="J1193" s="24"/>
      <c r="K1193" s="10"/>
      <c r="L1193" s="10"/>
    </row>
    <row r="1194" spans="1:12">
      <c r="A1194" s="21"/>
      <c r="B1194" s="21"/>
      <c r="C1194" s="21"/>
      <c r="D1194" s="21"/>
      <c r="E1194" s="21"/>
      <c r="I1194" s="22"/>
      <c r="J1194" s="24"/>
      <c r="K1194" s="10"/>
      <c r="L1194" s="10"/>
    </row>
    <row r="1195" spans="1:12">
      <c r="A1195" s="21"/>
      <c r="B1195" s="21"/>
      <c r="C1195" s="21"/>
      <c r="D1195" s="21"/>
      <c r="E1195" s="21"/>
      <c r="I1195" s="22"/>
      <c r="J1195" s="24"/>
      <c r="K1195" s="10"/>
      <c r="L1195" s="10"/>
    </row>
    <row r="1196" spans="1:12">
      <c r="A1196" s="21"/>
      <c r="B1196" s="21"/>
      <c r="C1196" s="21"/>
      <c r="D1196" s="21"/>
      <c r="E1196" s="21"/>
      <c r="I1196" s="22"/>
      <c r="J1196" s="24"/>
      <c r="K1196" s="10"/>
      <c r="L1196" s="10"/>
    </row>
    <row r="1197" spans="1:12">
      <c r="A1197" s="21"/>
      <c r="B1197" s="21"/>
      <c r="C1197" s="21"/>
      <c r="D1197" s="21"/>
      <c r="E1197" s="21"/>
      <c r="I1197" s="22"/>
      <c r="J1197" s="24"/>
      <c r="K1197" s="10"/>
      <c r="L1197" s="10"/>
    </row>
    <row r="1198" spans="1:12">
      <c r="A1198" s="21"/>
      <c r="B1198" s="21"/>
      <c r="C1198" s="21"/>
      <c r="D1198" s="21"/>
      <c r="E1198" s="21"/>
      <c r="I1198" s="22"/>
      <c r="J1198" s="24"/>
      <c r="K1198" s="10"/>
      <c r="L1198" s="10"/>
    </row>
    <row r="1199" spans="1:12">
      <c r="A1199" s="21"/>
      <c r="B1199" s="21"/>
      <c r="C1199" s="21"/>
      <c r="D1199" s="21"/>
      <c r="E1199" s="21"/>
      <c r="I1199" s="22"/>
      <c r="J1199" s="24"/>
      <c r="K1199" s="10"/>
      <c r="L1199" s="10"/>
    </row>
    <row r="1200" spans="1:12">
      <c r="A1200" s="21"/>
      <c r="B1200" s="21"/>
      <c r="C1200" s="21"/>
      <c r="D1200" s="21"/>
      <c r="E1200" s="21"/>
      <c r="I1200" s="22"/>
      <c r="J1200" s="24"/>
      <c r="K1200" s="10"/>
      <c r="L1200" s="10"/>
    </row>
    <row r="1201" spans="1:12">
      <c r="A1201" s="21"/>
      <c r="B1201" s="21"/>
      <c r="C1201" s="21"/>
      <c r="D1201" s="21"/>
      <c r="E1201" s="21"/>
      <c r="I1201" s="22"/>
      <c r="J1201" s="24"/>
      <c r="K1201" s="10"/>
      <c r="L1201" s="10"/>
    </row>
    <row r="1202" spans="1:12">
      <c r="A1202" s="21"/>
      <c r="B1202" s="21"/>
      <c r="C1202" s="21"/>
      <c r="D1202" s="21"/>
      <c r="E1202" s="21"/>
      <c r="I1202" s="22"/>
      <c r="J1202" s="24"/>
      <c r="K1202" s="10"/>
      <c r="L1202" s="10"/>
    </row>
    <row r="1203" spans="1:12">
      <c r="A1203" s="21"/>
      <c r="B1203" s="21"/>
      <c r="C1203" s="21"/>
      <c r="D1203" s="21"/>
      <c r="E1203" s="21"/>
      <c r="I1203" s="22"/>
      <c r="J1203" s="24"/>
      <c r="K1203" s="10"/>
      <c r="L1203" s="10"/>
    </row>
    <row r="1204" spans="1:12">
      <c r="A1204" s="21"/>
      <c r="B1204" s="21"/>
      <c r="C1204" s="21"/>
      <c r="D1204" s="21"/>
      <c r="E1204" s="21"/>
      <c r="I1204" s="22"/>
      <c r="J1204" s="24"/>
      <c r="K1204" s="10"/>
      <c r="L1204" s="10"/>
    </row>
    <row r="1205" spans="1:12">
      <c r="A1205" s="21"/>
      <c r="B1205" s="21"/>
      <c r="C1205" s="21"/>
      <c r="D1205" s="21"/>
      <c r="E1205" s="21"/>
      <c r="I1205" s="22"/>
      <c r="J1205" s="24"/>
      <c r="K1205" s="10"/>
      <c r="L1205" s="10"/>
    </row>
    <row r="1206" spans="1:12">
      <c r="A1206" s="21"/>
      <c r="B1206" s="21"/>
      <c r="C1206" s="21"/>
      <c r="D1206" s="21"/>
      <c r="E1206" s="21"/>
      <c r="I1206" s="22"/>
      <c r="J1206" s="24"/>
      <c r="K1206" s="10"/>
      <c r="L1206" s="10"/>
    </row>
    <row r="1207" spans="1:12">
      <c r="A1207" s="21"/>
      <c r="B1207" s="21"/>
      <c r="C1207" s="21"/>
      <c r="D1207" s="21"/>
      <c r="E1207" s="21"/>
      <c r="I1207" s="22"/>
      <c r="J1207" s="24"/>
      <c r="K1207" s="10"/>
      <c r="L1207" s="10"/>
    </row>
    <row r="1208" spans="1:12">
      <c r="A1208" s="21"/>
      <c r="B1208" s="21"/>
      <c r="C1208" s="21"/>
      <c r="D1208" s="21"/>
      <c r="E1208" s="21"/>
      <c r="I1208" s="22"/>
      <c r="J1208" s="24"/>
      <c r="K1208" s="10"/>
      <c r="L1208" s="10"/>
    </row>
    <row r="1209" spans="1:12">
      <c r="A1209" s="21"/>
      <c r="B1209" s="21"/>
      <c r="C1209" s="21"/>
      <c r="D1209" s="21"/>
      <c r="E1209" s="21"/>
      <c r="I1209" s="22"/>
      <c r="J1209" s="24"/>
      <c r="K1209" s="10"/>
      <c r="L1209" s="10"/>
    </row>
    <row r="1210" spans="1:12">
      <c r="A1210" s="21"/>
      <c r="B1210" s="21"/>
      <c r="C1210" s="21"/>
      <c r="D1210" s="21"/>
      <c r="E1210" s="21"/>
      <c r="I1210" s="22"/>
      <c r="J1210" s="24"/>
      <c r="K1210" s="10"/>
      <c r="L1210" s="10"/>
    </row>
    <row r="1211" spans="1:12">
      <c r="A1211" s="21"/>
      <c r="B1211" s="21"/>
      <c r="C1211" s="21"/>
      <c r="D1211" s="21"/>
      <c r="E1211" s="21"/>
      <c r="I1211" s="22"/>
      <c r="J1211" s="24"/>
      <c r="K1211" s="10"/>
      <c r="L1211" s="10"/>
    </row>
    <row r="1212" spans="1:12">
      <c r="A1212" s="21"/>
      <c r="B1212" s="21"/>
      <c r="C1212" s="21"/>
      <c r="D1212" s="21"/>
      <c r="E1212" s="21"/>
      <c r="I1212" s="22"/>
      <c r="J1212" s="24"/>
      <c r="K1212" s="10"/>
      <c r="L1212" s="10"/>
    </row>
    <row r="1213" spans="1:12">
      <c r="A1213" s="21"/>
      <c r="B1213" s="21"/>
      <c r="C1213" s="21"/>
      <c r="D1213" s="21"/>
      <c r="E1213" s="21"/>
      <c r="I1213" s="22"/>
      <c r="J1213" s="24"/>
      <c r="K1213" s="10"/>
      <c r="L1213" s="10"/>
    </row>
    <row r="1214" spans="1:12">
      <c r="A1214" s="21"/>
      <c r="B1214" s="21"/>
      <c r="C1214" s="21"/>
      <c r="D1214" s="21"/>
      <c r="E1214" s="21"/>
      <c r="I1214" s="22"/>
      <c r="J1214" s="24"/>
      <c r="K1214" s="10"/>
      <c r="L1214" s="10"/>
    </row>
    <row r="1215" spans="1:12">
      <c r="A1215" s="21"/>
      <c r="B1215" s="21"/>
      <c r="C1215" s="21"/>
      <c r="D1215" s="21"/>
      <c r="E1215" s="21"/>
      <c r="I1215" s="22"/>
      <c r="J1215" s="24"/>
      <c r="K1215" s="10"/>
      <c r="L1215" s="10"/>
    </row>
    <row r="1216" spans="1:12">
      <c r="A1216" s="21"/>
      <c r="B1216" s="21"/>
      <c r="C1216" s="21"/>
      <c r="D1216" s="21"/>
      <c r="E1216" s="21"/>
      <c r="I1216" s="22"/>
      <c r="J1216" s="24"/>
      <c r="K1216" s="10"/>
      <c r="L1216" s="10"/>
    </row>
    <row r="1217" spans="1:12">
      <c r="A1217" s="21"/>
      <c r="B1217" s="21"/>
      <c r="C1217" s="21"/>
      <c r="D1217" s="21"/>
      <c r="E1217" s="21"/>
      <c r="I1217" s="22"/>
      <c r="J1217" s="24"/>
      <c r="K1217" s="10"/>
      <c r="L1217" s="10"/>
    </row>
    <row r="1218" spans="1:12">
      <c r="A1218" s="21"/>
      <c r="B1218" s="21"/>
      <c r="C1218" s="21"/>
      <c r="D1218" s="21"/>
      <c r="E1218" s="21"/>
      <c r="I1218" s="22"/>
      <c r="J1218" s="24"/>
      <c r="K1218" s="10"/>
      <c r="L1218" s="10"/>
    </row>
    <row r="1219" spans="1:12">
      <c r="A1219" s="21"/>
      <c r="B1219" s="21"/>
      <c r="C1219" s="21"/>
      <c r="D1219" s="21"/>
      <c r="E1219" s="21"/>
      <c r="I1219" s="22"/>
      <c r="J1219" s="24"/>
      <c r="K1219" s="10"/>
      <c r="L1219" s="10"/>
    </row>
    <row r="1220" spans="1:12">
      <c r="A1220" s="21"/>
      <c r="B1220" s="21"/>
      <c r="C1220" s="21"/>
      <c r="D1220" s="21"/>
      <c r="E1220" s="21"/>
      <c r="I1220" s="22"/>
      <c r="J1220" s="24"/>
      <c r="K1220" s="10"/>
      <c r="L1220" s="10"/>
    </row>
    <row r="1221" spans="1:12">
      <c r="A1221" s="21"/>
      <c r="B1221" s="21"/>
      <c r="C1221" s="21"/>
      <c r="D1221" s="21"/>
      <c r="E1221" s="21"/>
      <c r="I1221" s="22"/>
      <c r="J1221" s="24"/>
      <c r="K1221" s="10"/>
      <c r="L1221" s="10"/>
    </row>
    <row r="1222" spans="1:12">
      <c r="A1222" s="21"/>
      <c r="B1222" s="21"/>
      <c r="C1222" s="21"/>
      <c r="D1222" s="21"/>
      <c r="E1222" s="21"/>
      <c r="I1222" s="22"/>
      <c r="J1222" s="24"/>
      <c r="K1222" s="10"/>
      <c r="L1222" s="10"/>
    </row>
    <row r="1223" spans="1:12">
      <c r="A1223" s="21"/>
      <c r="B1223" s="21"/>
      <c r="C1223" s="21"/>
      <c r="D1223" s="21"/>
      <c r="E1223" s="21"/>
      <c r="I1223" s="22"/>
      <c r="J1223" s="24"/>
      <c r="K1223" s="10"/>
      <c r="L1223" s="10"/>
    </row>
    <row r="1224" spans="1:12">
      <c r="A1224" s="21"/>
      <c r="B1224" s="21"/>
      <c r="C1224" s="21"/>
      <c r="D1224" s="21"/>
      <c r="E1224" s="21"/>
      <c r="I1224" s="22"/>
      <c r="J1224" s="24"/>
      <c r="K1224" s="10"/>
      <c r="L1224" s="10"/>
    </row>
    <row r="1225" spans="1:12">
      <c r="A1225" s="21"/>
      <c r="B1225" s="21"/>
      <c r="C1225" s="21"/>
      <c r="D1225" s="21"/>
      <c r="E1225" s="21"/>
      <c r="I1225" s="22"/>
      <c r="J1225" s="24"/>
      <c r="K1225" s="10"/>
      <c r="L1225" s="10"/>
    </row>
    <row r="1226" spans="1:12">
      <c r="A1226" s="21"/>
      <c r="B1226" s="21"/>
      <c r="C1226" s="21"/>
      <c r="D1226" s="21"/>
      <c r="E1226" s="21"/>
      <c r="I1226" s="22"/>
      <c r="J1226" s="24"/>
      <c r="K1226" s="10"/>
      <c r="L1226" s="10"/>
    </row>
    <row r="1227" spans="1:12">
      <c r="A1227" s="21"/>
      <c r="B1227" s="21"/>
      <c r="C1227" s="21"/>
      <c r="D1227" s="21"/>
      <c r="E1227" s="21"/>
      <c r="I1227" s="22"/>
      <c r="J1227" s="24"/>
      <c r="K1227" s="10"/>
      <c r="L1227" s="10"/>
    </row>
    <row r="1228" spans="1:12">
      <c r="A1228" s="21"/>
      <c r="B1228" s="21"/>
      <c r="C1228" s="21"/>
      <c r="D1228" s="21"/>
      <c r="E1228" s="21"/>
      <c r="I1228" s="22"/>
      <c r="J1228" s="24"/>
      <c r="K1228" s="10"/>
      <c r="L1228" s="10"/>
    </row>
    <row r="1229" spans="1:12">
      <c r="A1229" s="21"/>
      <c r="B1229" s="21"/>
      <c r="C1229" s="21"/>
      <c r="D1229" s="21"/>
      <c r="E1229" s="21"/>
      <c r="I1229" s="22"/>
      <c r="J1229" s="24"/>
      <c r="K1229" s="10"/>
      <c r="L1229" s="10"/>
    </row>
    <row r="1230" spans="1:12">
      <c r="A1230" s="21"/>
      <c r="B1230" s="21"/>
      <c r="C1230" s="21"/>
      <c r="D1230" s="21"/>
      <c r="E1230" s="21"/>
      <c r="I1230" s="22"/>
      <c r="J1230" s="24"/>
      <c r="K1230" s="10"/>
      <c r="L1230" s="10"/>
    </row>
    <row r="1231" spans="1:12">
      <c r="A1231" s="21"/>
      <c r="B1231" s="21"/>
      <c r="C1231" s="21"/>
      <c r="D1231" s="21"/>
      <c r="E1231" s="21"/>
      <c r="I1231" s="22"/>
      <c r="J1231" s="24"/>
      <c r="K1231" s="10"/>
      <c r="L1231" s="10"/>
    </row>
    <row r="1232" spans="1:12">
      <c r="A1232" s="21"/>
      <c r="B1232" s="21"/>
      <c r="C1232" s="21"/>
      <c r="D1232" s="21"/>
      <c r="E1232" s="21"/>
      <c r="I1232" s="22"/>
      <c r="J1232" s="24"/>
      <c r="K1232" s="10"/>
      <c r="L1232" s="10"/>
    </row>
    <row r="1233" spans="1:12">
      <c r="A1233" s="21"/>
      <c r="B1233" s="21"/>
      <c r="C1233" s="21"/>
      <c r="D1233" s="21"/>
      <c r="E1233" s="21"/>
      <c r="I1233" s="22"/>
      <c r="J1233" s="24"/>
      <c r="K1233" s="10"/>
      <c r="L1233" s="10"/>
    </row>
    <row r="1234" spans="1:12">
      <c r="A1234" s="21"/>
      <c r="B1234" s="21"/>
      <c r="C1234" s="21"/>
      <c r="D1234" s="21"/>
      <c r="E1234" s="21"/>
      <c r="I1234" s="22"/>
      <c r="J1234" s="24"/>
      <c r="K1234" s="10"/>
      <c r="L1234" s="10"/>
    </row>
    <row r="1235" spans="1:12">
      <c r="A1235" s="21"/>
      <c r="B1235" s="21"/>
      <c r="C1235" s="21"/>
      <c r="D1235" s="21"/>
      <c r="E1235" s="21"/>
      <c r="I1235" s="22"/>
      <c r="J1235" s="24"/>
      <c r="K1235" s="10"/>
      <c r="L1235" s="10"/>
    </row>
    <row r="1236" spans="1:12">
      <c r="A1236" s="21"/>
      <c r="B1236" s="21"/>
      <c r="C1236" s="21"/>
      <c r="D1236" s="21"/>
      <c r="E1236" s="21"/>
      <c r="I1236" s="22"/>
      <c r="J1236" s="24"/>
      <c r="K1236" s="10"/>
      <c r="L1236" s="10"/>
    </row>
    <row r="1237" spans="1:12">
      <c r="A1237" s="21"/>
      <c r="B1237" s="21"/>
      <c r="C1237" s="21"/>
      <c r="D1237" s="21"/>
      <c r="E1237" s="21"/>
      <c r="I1237" s="22"/>
      <c r="J1237" s="24"/>
      <c r="K1237" s="10"/>
      <c r="L1237" s="10"/>
    </row>
    <row r="1238" spans="1:12">
      <c r="A1238" s="21"/>
      <c r="B1238" s="21"/>
      <c r="C1238" s="21"/>
      <c r="D1238" s="21"/>
      <c r="E1238" s="21"/>
      <c r="I1238" s="22"/>
      <c r="J1238" s="24"/>
      <c r="K1238" s="10"/>
      <c r="L1238" s="10"/>
    </row>
    <row r="1239" spans="1:12">
      <c r="A1239" s="21"/>
      <c r="B1239" s="21"/>
      <c r="C1239" s="21"/>
      <c r="D1239" s="21"/>
      <c r="E1239" s="21"/>
      <c r="I1239" s="22"/>
      <c r="J1239" s="24"/>
      <c r="K1239" s="10"/>
      <c r="L1239" s="10"/>
    </row>
    <row r="1240" spans="1:12">
      <c r="A1240" s="21"/>
      <c r="B1240" s="21"/>
      <c r="C1240" s="21"/>
      <c r="D1240" s="21"/>
      <c r="E1240" s="21"/>
      <c r="I1240" s="22"/>
      <c r="J1240" s="24"/>
      <c r="K1240" s="10"/>
      <c r="L1240" s="10"/>
    </row>
    <row r="1241" spans="1:12">
      <c r="A1241" s="21"/>
      <c r="B1241" s="21"/>
      <c r="C1241" s="21"/>
      <c r="D1241" s="21"/>
      <c r="E1241" s="21"/>
      <c r="I1241" s="22"/>
      <c r="J1241" s="24"/>
      <c r="K1241" s="10"/>
      <c r="L1241" s="10"/>
    </row>
    <row r="1242" spans="1:12">
      <c r="A1242" s="21"/>
      <c r="B1242" s="21"/>
      <c r="C1242" s="21"/>
      <c r="D1242" s="21"/>
      <c r="E1242" s="21"/>
      <c r="I1242" s="22"/>
      <c r="J1242" s="24"/>
      <c r="K1242" s="10"/>
      <c r="L1242" s="10"/>
    </row>
    <row r="1243" spans="1:12">
      <c r="A1243" s="21"/>
      <c r="B1243" s="21"/>
      <c r="C1243" s="21"/>
      <c r="D1243" s="21"/>
      <c r="E1243" s="21"/>
      <c r="I1243" s="22"/>
      <c r="J1243" s="24"/>
      <c r="K1243" s="10"/>
      <c r="L1243" s="10"/>
    </row>
    <row r="1244" spans="1:12">
      <c r="A1244" s="21"/>
      <c r="B1244" s="21"/>
      <c r="C1244" s="21"/>
      <c r="D1244" s="21"/>
      <c r="E1244" s="21"/>
      <c r="I1244" s="22"/>
      <c r="J1244" s="24"/>
      <c r="K1244" s="10"/>
      <c r="L1244" s="10"/>
    </row>
    <row r="1245" spans="1:12">
      <c r="A1245" s="21"/>
      <c r="B1245" s="21"/>
      <c r="C1245" s="21"/>
      <c r="D1245" s="21"/>
      <c r="E1245" s="21"/>
      <c r="I1245" s="22"/>
      <c r="J1245" s="24"/>
      <c r="K1245" s="10"/>
      <c r="L1245" s="10"/>
    </row>
    <row r="1246" spans="1:12">
      <c r="A1246" s="21"/>
      <c r="B1246" s="21"/>
      <c r="C1246" s="21"/>
      <c r="D1246" s="21"/>
      <c r="E1246" s="21"/>
      <c r="I1246" s="22"/>
      <c r="J1246" s="24"/>
      <c r="K1246" s="10"/>
      <c r="L1246" s="10"/>
    </row>
    <row r="1247" spans="1:12">
      <c r="A1247" s="21"/>
      <c r="B1247" s="21"/>
      <c r="C1247" s="21"/>
      <c r="D1247" s="21"/>
      <c r="E1247" s="21"/>
      <c r="I1247" s="22"/>
      <c r="J1247" s="24"/>
      <c r="K1247" s="10"/>
      <c r="L1247" s="10"/>
    </row>
    <row r="1248" spans="1:12">
      <c r="A1248" s="21"/>
      <c r="B1248" s="21"/>
      <c r="C1248" s="21"/>
      <c r="D1248" s="21"/>
      <c r="E1248" s="21"/>
      <c r="I1248" s="22"/>
      <c r="J1248" s="24"/>
      <c r="K1248" s="10"/>
      <c r="L1248" s="10"/>
    </row>
    <row r="1249" spans="1:12">
      <c r="A1249" s="21"/>
      <c r="B1249" s="21"/>
      <c r="C1249" s="21"/>
      <c r="D1249" s="21"/>
      <c r="E1249" s="21"/>
      <c r="I1249" s="22"/>
      <c r="J1249" s="24"/>
      <c r="K1249" s="10"/>
      <c r="L1249" s="10"/>
    </row>
    <row r="1250" spans="1:12">
      <c r="A1250" s="21"/>
      <c r="B1250" s="21"/>
      <c r="C1250" s="21"/>
      <c r="D1250" s="21"/>
      <c r="E1250" s="21"/>
      <c r="I1250" s="22"/>
      <c r="J1250" s="24"/>
      <c r="K1250" s="10"/>
      <c r="L1250" s="10"/>
    </row>
    <row r="1251" spans="1:12">
      <c r="A1251" s="21"/>
      <c r="B1251" s="21"/>
      <c r="C1251" s="21"/>
      <c r="D1251" s="21"/>
      <c r="E1251" s="21"/>
      <c r="I1251" s="22"/>
      <c r="J1251" s="24"/>
      <c r="K1251" s="10"/>
      <c r="L1251" s="10"/>
    </row>
    <row r="1252" spans="1:12">
      <c r="A1252" s="21"/>
      <c r="B1252" s="21"/>
      <c r="C1252" s="21"/>
      <c r="D1252" s="21"/>
      <c r="E1252" s="21"/>
      <c r="I1252" s="22"/>
      <c r="J1252" s="24"/>
      <c r="K1252" s="10"/>
      <c r="L1252" s="10"/>
    </row>
    <row r="1253" spans="1:12">
      <c r="A1253" s="21"/>
      <c r="B1253" s="21"/>
      <c r="C1253" s="21"/>
      <c r="D1253" s="21"/>
      <c r="E1253" s="21"/>
      <c r="I1253" s="22"/>
      <c r="J1253" s="24"/>
      <c r="K1253" s="10"/>
      <c r="L1253" s="10"/>
    </row>
    <row r="1254" spans="1:12">
      <c r="A1254" s="21"/>
      <c r="B1254" s="21"/>
      <c r="C1254" s="21"/>
      <c r="D1254" s="21"/>
      <c r="E1254" s="21"/>
      <c r="I1254" s="22"/>
      <c r="J1254" s="24"/>
      <c r="K1254" s="10"/>
      <c r="L1254" s="10"/>
    </row>
    <row r="1255" spans="1:12">
      <c r="A1255" s="21"/>
      <c r="B1255" s="21"/>
      <c r="C1255" s="21"/>
      <c r="D1255" s="21"/>
      <c r="E1255" s="21"/>
      <c r="I1255" s="22"/>
      <c r="J1255" s="24"/>
      <c r="K1255" s="10"/>
      <c r="L1255" s="10"/>
    </row>
    <row r="1256" spans="1:12">
      <c r="A1256" s="21"/>
      <c r="B1256" s="21"/>
      <c r="C1256" s="21"/>
      <c r="D1256" s="21"/>
      <c r="E1256" s="21"/>
      <c r="I1256" s="22"/>
      <c r="J1256" s="24"/>
      <c r="K1256" s="10"/>
      <c r="L1256" s="10"/>
    </row>
    <row r="1257" spans="1:12">
      <c r="A1257" s="21"/>
      <c r="B1257" s="21"/>
      <c r="C1257" s="21"/>
      <c r="D1257" s="21"/>
      <c r="E1257" s="21"/>
      <c r="I1257" s="22"/>
      <c r="J1257" s="24"/>
      <c r="K1257" s="10"/>
      <c r="L1257" s="10"/>
    </row>
    <row r="1258" spans="1:12">
      <c r="A1258" s="21"/>
      <c r="B1258" s="21"/>
      <c r="C1258" s="21"/>
      <c r="D1258" s="21"/>
      <c r="E1258" s="21"/>
      <c r="I1258" s="22"/>
      <c r="J1258" s="24"/>
      <c r="K1258" s="10"/>
      <c r="L1258" s="10"/>
    </row>
    <row r="1259" spans="1:12">
      <c r="A1259" s="21"/>
      <c r="B1259" s="21"/>
      <c r="C1259" s="21"/>
      <c r="D1259" s="21"/>
      <c r="E1259" s="21"/>
      <c r="I1259" s="22"/>
      <c r="J1259" s="24"/>
      <c r="K1259" s="10"/>
      <c r="L1259" s="10"/>
    </row>
    <row r="1260" spans="1:12">
      <c r="A1260" s="21"/>
      <c r="B1260" s="21"/>
      <c r="C1260" s="21"/>
      <c r="D1260" s="21"/>
      <c r="E1260" s="21"/>
      <c r="I1260" s="22"/>
      <c r="J1260" s="24"/>
      <c r="K1260" s="10"/>
      <c r="L1260" s="10"/>
    </row>
    <row r="1261" spans="1:12">
      <c r="A1261" s="21"/>
      <c r="B1261" s="21"/>
      <c r="C1261" s="21"/>
      <c r="D1261" s="21"/>
      <c r="E1261" s="21"/>
      <c r="I1261" s="22"/>
      <c r="J1261" s="24"/>
      <c r="K1261" s="10"/>
      <c r="L1261" s="10"/>
    </row>
    <row r="1262" spans="1:12">
      <c r="A1262" s="21"/>
      <c r="B1262" s="21"/>
      <c r="C1262" s="21"/>
      <c r="D1262" s="21"/>
      <c r="E1262" s="21"/>
      <c r="I1262" s="22"/>
      <c r="J1262" s="24"/>
      <c r="K1262" s="10"/>
      <c r="L1262" s="10"/>
    </row>
    <row r="1263" spans="1:12">
      <c r="A1263" s="21"/>
      <c r="B1263" s="21"/>
      <c r="C1263" s="21"/>
      <c r="D1263" s="21"/>
      <c r="E1263" s="21"/>
      <c r="I1263" s="22"/>
      <c r="J1263" s="24"/>
      <c r="K1263" s="10"/>
      <c r="L1263" s="10"/>
    </row>
    <row r="1264" spans="1:12">
      <c r="A1264" s="21"/>
      <c r="B1264" s="21"/>
      <c r="C1264" s="21"/>
      <c r="D1264" s="21"/>
      <c r="E1264" s="21"/>
      <c r="I1264" s="22"/>
      <c r="J1264" s="24"/>
      <c r="K1264" s="10"/>
      <c r="L1264" s="10"/>
    </row>
    <row r="1265" spans="1:12">
      <c r="A1265" s="21"/>
      <c r="B1265" s="21"/>
      <c r="C1265" s="21"/>
      <c r="D1265" s="21"/>
      <c r="E1265" s="21"/>
      <c r="I1265" s="22"/>
      <c r="J1265" s="24"/>
      <c r="K1265" s="10"/>
      <c r="L1265" s="10"/>
    </row>
    <row r="1266" spans="1:12">
      <c r="A1266" s="21"/>
      <c r="B1266" s="21"/>
      <c r="C1266" s="21"/>
      <c r="D1266" s="21"/>
      <c r="E1266" s="21"/>
      <c r="I1266" s="22"/>
      <c r="J1266" s="24"/>
      <c r="K1266" s="10"/>
      <c r="L1266" s="10"/>
    </row>
    <row r="1267" spans="1:12">
      <c r="A1267" s="21"/>
      <c r="B1267" s="21"/>
      <c r="C1267" s="21"/>
      <c r="D1267" s="21"/>
      <c r="E1267" s="21"/>
      <c r="I1267" s="22"/>
      <c r="J1267" s="24"/>
      <c r="K1267" s="10"/>
      <c r="L1267" s="10"/>
    </row>
    <row r="1268" spans="1:12">
      <c r="A1268" s="21"/>
      <c r="B1268" s="21"/>
      <c r="C1268" s="21"/>
      <c r="D1268" s="21"/>
      <c r="E1268" s="21"/>
      <c r="I1268" s="22"/>
      <c r="J1268" s="24"/>
      <c r="K1268" s="10"/>
      <c r="L1268" s="10"/>
    </row>
    <row r="1269" spans="1:12">
      <c r="A1269" s="21"/>
      <c r="B1269" s="21"/>
      <c r="C1269" s="21"/>
      <c r="D1269" s="21"/>
      <c r="E1269" s="21"/>
      <c r="I1269" s="22"/>
      <c r="J1269" s="24"/>
      <c r="K1269" s="10"/>
      <c r="L1269" s="10"/>
    </row>
    <row r="1270" spans="1:12">
      <c r="A1270" s="21"/>
      <c r="B1270" s="21"/>
      <c r="C1270" s="21"/>
      <c r="D1270" s="21"/>
      <c r="E1270" s="21"/>
      <c r="I1270" s="22"/>
      <c r="J1270" s="24"/>
      <c r="K1270" s="10"/>
      <c r="L1270" s="10"/>
    </row>
    <row r="1271" spans="1:12">
      <c r="A1271" s="21"/>
      <c r="B1271" s="21"/>
      <c r="C1271" s="21"/>
      <c r="D1271" s="21"/>
      <c r="E1271" s="21"/>
      <c r="I1271" s="22"/>
      <c r="J1271" s="24"/>
      <c r="K1271" s="10"/>
      <c r="L1271" s="10"/>
    </row>
    <row r="1272" spans="1:12">
      <c r="A1272" s="21"/>
      <c r="B1272" s="21"/>
      <c r="C1272" s="21"/>
      <c r="D1272" s="21"/>
      <c r="E1272" s="21"/>
      <c r="I1272" s="22"/>
      <c r="J1272" s="24"/>
      <c r="K1272" s="10"/>
      <c r="L1272" s="10"/>
    </row>
    <row r="1273" spans="1:12">
      <c r="A1273" s="21"/>
      <c r="B1273" s="21"/>
      <c r="C1273" s="21"/>
      <c r="D1273" s="21"/>
      <c r="E1273" s="21"/>
      <c r="I1273" s="22"/>
      <c r="J1273" s="24"/>
      <c r="K1273" s="10"/>
      <c r="L1273" s="10"/>
    </row>
    <row r="1274" spans="1:12">
      <c r="A1274" s="21"/>
      <c r="B1274" s="21"/>
      <c r="C1274" s="21"/>
      <c r="D1274" s="21"/>
      <c r="E1274" s="21"/>
      <c r="I1274" s="22"/>
      <c r="J1274" s="24"/>
      <c r="K1274" s="10"/>
      <c r="L1274" s="10"/>
    </row>
    <row r="1275" spans="1:12">
      <c r="A1275" s="21"/>
      <c r="B1275" s="21"/>
      <c r="C1275" s="21"/>
      <c r="D1275" s="21"/>
      <c r="E1275" s="21"/>
      <c r="I1275" s="22"/>
      <c r="J1275" s="24"/>
      <c r="K1275" s="10"/>
      <c r="L1275" s="10"/>
    </row>
    <row r="1276" spans="1:12">
      <c r="A1276" s="21"/>
      <c r="B1276" s="21"/>
      <c r="C1276" s="21"/>
      <c r="D1276" s="21"/>
      <c r="E1276" s="21"/>
      <c r="I1276" s="22"/>
      <c r="J1276" s="24"/>
      <c r="K1276" s="10"/>
      <c r="L1276" s="10"/>
    </row>
    <row r="1277" spans="1:12">
      <c r="A1277" s="21"/>
      <c r="B1277" s="21"/>
      <c r="C1277" s="21"/>
      <c r="D1277" s="21"/>
      <c r="E1277" s="21"/>
      <c r="I1277" s="22"/>
      <c r="J1277" s="24"/>
      <c r="K1277" s="10"/>
      <c r="L1277" s="10"/>
    </row>
    <row r="1278" spans="1:12">
      <c r="A1278" s="21"/>
      <c r="B1278" s="21"/>
      <c r="C1278" s="21"/>
      <c r="D1278" s="21"/>
      <c r="E1278" s="21"/>
      <c r="I1278" s="22"/>
      <c r="J1278" s="24"/>
      <c r="K1278" s="10"/>
      <c r="L1278" s="10"/>
    </row>
    <row r="1279" spans="1:12">
      <c r="A1279" s="21"/>
      <c r="B1279" s="21"/>
      <c r="C1279" s="21"/>
      <c r="D1279" s="21"/>
      <c r="E1279" s="21"/>
      <c r="I1279" s="22"/>
      <c r="J1279" s="24"/>
      <c r="K1279" s="10"/>
      <c r="L1279" s="10"/>
    </row>
    <row r="1280" spans="1:12">
      <c r="A1280" s="21"/>
      <c r="B1280" s="21"/>
      <c r="C1280" s="21"/>
      <c r="D1280" s="21"/>
      <c r="E1280" s="21"/>
      <c r="I1280" s="22"/>
      <c r="J1280" s="24"/>
      <c r="K1280" s="10"/>
      <c r="L1280" s="10"/>
    </row>
    <row r="1281" spans="1:12">
      <c r="A1281" s="21"/>
      <c r="B1281" s="21"/>
      <c r="C1281" s="21"/>
      <c r="D1281" s="21"/>
      <c r="E1281" s="21"/>
      <c r="I1281" s="22"/>
      <c r="J1281" s="24"/>
      <c r="K1281" s="10"/>
      <c r="L1281" s="10"/>
    </row>
    <row r="1282" spans="1:12">
      <c r="A1282" s="21"/>
      <c r="B1282" s="21"/>
      <c r="C1282" s="21"/>
      <c r="D1282" s="21"/>
      <c r="E1282" s="21"/>
      <c r="I1282" s="22"/>
      <c r="J1282" s="24"/>
      <c r="K1282" s="10"/>
      <c r="L1282" s="10"/>
    </row>
    <row r="1283" spans="1:12">
      <c r="A1283" s="21"/>
      <c r="B1283" s="21"/>
      <c r="C1283" s="21"/>
      <c r="D1283" s="21"/>
      <c r="E1283" s="21"/>
      <c r="I1283" s="22"/>
      <c r="J1283" s="24"/>
      <c r="K1283" s="10"/>
      <c r="L1283" s="10"/>
    </row>
    <row r="1284" spans="1:12">
      <c r="A1284" s="21"/>
      <c r="B1284" s="21"/>
      <c r="C1284" s="21"/>
      <c r="D1284" s="21"/>
      <c r="E1284" s="21"/>
      <c r="I1284" s="22"/>
      <c r="J1284" s="24"/>
      <c r="K1284" s="10"/>
      <c r="L1284" s="10"/>
    </row>
    <row r="1285" spans="1:12">
      <c r="A1285" s="21"/>
      <c r="B1285" s="21"/>
      <c r="C1285" s="21"/>
      <c r="D1285" s="21"/>
      <c r="E1285" s="21"/>
      <c r="I1285" s="22"/>
      <c r="J1285" s="24"/>
      <c r="K1285" s="10"/>
      <c r="L1285" s="10"/>
    </row>
    <row r="1286" spans="1:12">
      <c r="A1286" s="21"/>
      <c r="B1286" s="21"/>
      <c r="C1286" s="21"/>
      <c r="D1286" s="21"/>
      <c r="E1286" s="21"/>
      <c r="I1286" s="22"/>
      <c r="J1286" s="24"/>
      <c r="K1286" s="10"/>
      <c r="L1286" s="10"/>
    </row>
    <row r="1287" spans="1:12">
      <c r="A1287" s="21"/>
      <c r="B1287" s="21"/>
      <c r="C1287" s="21"/>
      <c r="D1287" s="21"/>
      <c r="E1287" s="21"/>
      <c r="I1287" s="22"/>
      <c r="J1287" s="24"/>
      <c r="K1287" s="10"/>
      <c r="L1287" s="10"/>
    </row>
    <row r="1288" spans="1:12">
      <c r="A1288" s="21"/>
      <c r="B1288" s="21"/>
      <c r="C1288" s="21"/>
      <c r="D1288" s="21"/>
      <c r="E1288" s="21"/>
      <c r="I1288" s="22"/>
      <c r="J1288" s="24"/>
      <c r="K1288" s="10"/>
      <c r="L1288" s="10"/>
    </row>
    <row r="1289" spans="1:12">
      <c r="A1289" s="21"/>
      <c r="B1289" s="21"/>
      <c r="C1289" s="21"/>
      <c r="D1289" s="21"/>
      <c r="E1289" s="21"/>
      <c r="I1289" s="22"/>
      <c r="J1289" s="24"/>
      <c r="K1289" s="10"/>
      <c r="L1289" s="10"/>
    </row>
    <row r="1290" spans="1:12">
      <c r="A1290" s="21"/>
      <c r="B1290" s="21"/>
      <c r="C1290" s="21"/>
      <c r="D1290" s="21"/>
      <c r="E1290" s="21"/>
      <c r="I1290" s="22"/>
      <c r="J1290" s="24"/>
      <c r="K1290" s="10"/>
      <c r="L1290" s="10"/>
    </row>
    <row r="1291" spans="1:12">
      <c r="A1291" s="21"/>
      <c r="B1291" s="21"/>
      <c r="C1291" s="21"/>
      <c r="D1291" s="21"/>
      <c r="E1291" s="21"/>
      <c r="I1291" s="22"/>
      <c r="J1291" s="24"/>
      <c r="K1291" s="10"/>
      <c r="L1291" s="10"/>
    </row>
    <row r="1292" spans="1:12">
      <c r="A1292" s="21"/>
      <c r="B1292" s="21"/>
      <c r="C1292" s="21"/>
      <c r="D1292" s="21"/>
      <c r="E1292" s="21"/>
      <c r="I1292" s="22"/>
      <c r="J1292" s="24"/>
      <c r="K1292" s="10"/>
      <c r="L1292" s="10"/>
    </row>
    <row r="1293" spans="1:12">
      <c r="A1293" s="21"/>
      <c r="B1293" s="21"/>
      <c r="C1293" s="21"/>
      <c r="D1293" s="21"/>
      <c r="E1293" s="21"/>
      <c r="I1293" s="22"/>
      <c r="J1293" s="24"/>
      <c r="K1293" s="10"/>
      <c r="L1293" s="10"/>
    </row>
    <row r="1294" spans="1:12">
      <c r="A1294" s="21"/>
      <c r="B1294" s="21"/>
      <c r="C1294" s="21"/>
      <c r="D1294" s="21"/>
      <c r="E1294" s="21"/>
      <c r="I1294" s="22"/>
      <c r="J1294" s="24"/>
      <c r="K1294" s="10"/>
      <c r="L1294" s="10"/>
    </row>
    <row r="1295" spans="1:12">
      <c r="A1295" s="21"/>
      <c r="B1295" s="21"/>
      <c r="C1295" s="21"/>
      <c r="D1295" s="21"/>
      <c r="E1295" s="21"/>
      <c r="I1295" s="22"/>
      <c r="J1295" s="24"/>
      <c r="K1295" s="10"/>
      <c r="L1295" s="10"/>
    </row>
    <row r="1296" spans="1:12">
      <c r="A1296" s="21"/>
      <c r="B1296" s="21"/>
      <c r="C1296" s="21"/>
      <c r="D1296" s="21"/>
      <c r="E1296" s="21"/>
      <c r="I1296" s="22"/>
      <c r="J1296" s="24"/>
      <c r="K1296" s="10"/>
      <c r="L1296" s="10"/>
    </row>
    <row r="1297" spans="1:12">
      <c r="A1297" s="21"/>
      <c r="B1297" s="21"/>
      <c r="C1297" s="21"/>
      <c r="D1297" s="21"/>
      <c r="E1297" s="21"/>
      <c r="I1297" s="22"/>
      <c r="J1297" s="24"/>
      <c r="K1297" s="10"/>
      <c r="L1297" s="10"/>
    </row>
    <row r="1298" spans="1:12">
      <c r="A1298" s="21"/>
      <c r="B1298" s="21"/>
      <c r="C1298" s="21"/>
      <c r="D1298" s="21"/>
      <c r="E1298" s="21"/>
      <c r="I1298" s="22"/>
      <c r="J1298" s="24"/>
      <c r="K1298" s="10"/>
      <c r="L1298" s="10"/>
    </row>
    <row r="1299" spans="1:12">
      <c r="A1299" s="21"/>
      <c r="B1299" s="21"/>
      <c r="C1299" s="21"/>
      <c r="D1299" s="21"/>
      <c r="E1299" s="21"/>
      <c r="I1299" s="22"/>
      <c r="J1299" s="24"/>
      <c r="K1299" s="10"/>
      <c r="L1299" s="10"/>
    </row>
    <row r="1300" spans="1:12">
      <c r="A1300" s="21"/>
      <c r="B1300" s="21"/>
      <c r="C1300" s="21"/>
      <c r="D1300" s="21"/>
      <c r="E1300" s="21"/>
      <c r="I1300" s="22"/>
      <c r="J1300" s="24"/>
      <c r="K1300" s="10"/>
      <c r="L1300" s="10"/>
    </row>
    <row r="1301" spans="1:12">
      <c r="A1301" s="21"/>
      <c r="B1301" s="21"/>
      <c r="C1301" s="21"/>
      <c r="D1301" s="21"/>
      <c r="E1301" s="21"/>
      <c r="I1301" s="22"/>
      <c r="J1301" s="24"/>
      <c r="K1301" s="10"/>
      <c r="L1301" s="10"/>
    </row>
    <row r="1302" spans="1:12">
      <c r="A1302" s="21"/>
      <c r="B1302" s="21"/>
      <c r="C1302" s="21"/>
      <c r="D1302" s="21"/>
      <c r="E1302" s="21"/>
      <c r="I1302" s="22"/>
      <c r="J1302" s="24"/>
      <c r="K1302" s="10"/>
      <c r="L1302" s="10"/>
    </row>
    <row r="1303" spans="1:12">
      <c r="A1303" s="21"/>
      <c r="B1303" s="21"/>
      <c r="C1303" s="21"/>
      <c r="D1303" s="21"/>
      <c r="E1303" s="21"/>
      <c r="I1303" s="22"/>
      <c r="J1303" s="24"/>
      <c r="K1303" s="10"/>
      <c r="L1303" s="10"/>
    </row>
    <row r="1304" spans="1:12">
      <c r="A1304" s="21"/>
      <c r="B1304" s="21"/>
      <c r="C1304" s="21"/>
      <c r="D1304" s="21"/>
      <c r="E1304" s="21"/>
      <c r="I1304" s="22"/>
      <c r="J1304" s="24"/>
      <c r="K1304" s="10"/>
      <c r="L1304" s="10"/>
    </row>
    <row r="1305" spans="1:12">
      <c r="A1305" s="21"/>
      <c r="B1305" s="21"/>
      <c r="C1305" s="21"/>
      <c r="D1305" s="21"/>
      <c r="E1305" s="21"/>
      <c r="I1305" s="22"/>
      <c r="J1305" s="24"/>
      <c r="K1305" s="10"/>
      <c r="L1305" s="10"/>
    </row>
    <row r="1306" spans="1:12">
      <c r="A1306" s="21"/>
      <c r="B1306" s="21"/>
      <c r="C1306" s="21"/>
      <c r="D1306" s="21"/>
      <c r="E1306" s="21"/>
      <c r="I1306" s="22"/>
      <c r="J1306" s="24"/>
      <c r="K1306" s="10"/>
      <c r="L1306" s="10"/>
    </row>
    <row r="1307" spans="1:12">
      <c r="A1307" s="21"/>
      <c r="B1307" s="21"/>
      <c r="C1307" s="21"/>
      <c r="D1307" s="21"/>
      <c r="E1307" s="21"/>
      <c r="I1307" s="22"/>
      <c r="J1307" s="24"/>
      <c r="K1307" s="10"/>
      <c r="L1307" s="10"/>
    </row>
    <row r="1308" spans="1:12">
      <c r="A1308" s="21"/>
      <c r="B1308" s="21"/>
      <c r="C1308" s="21"/>
      <c r="D1308" s="21"/>
      <c r="E1308" s="21"/>
      <c r="I1308" s="22"/>
      <c r="J1308" s="24"/>
      <c r="K1308" s="10"/>
      <c r="L1308" s="10"/>
    </row>
    <row r="1309" spans="1:12">
      <c r="A1309" s="21"/>
      <c r="B1309" s="21"/>
      <c r="C1309" s="21"/>
      <c r="D1309" s="21"/>
      <c r="E1309" s="21"/>
      <c r="I1309" s="22"/>
      <c r="J1309" s="24"/>
      <c r="K1309" s="10"/>
      <c r="L1309" s="10"/>
    </row>
    <row r="1310" spans="1:12">
      <c r="A1310" s="21"/>
      <c r="B1310" s="21"/>
      <c r="C1310" s="21"/>
      <c r="D1310" s="21"/>
      <c r="E1310" s="21"/>
      <c r="I1310" s="22"/>
      <c r="J1310" s="24"/>
      <c r="K1310" s="10"/>
      <c r="L1310" s="10"/>
    </row>
    <row r="1311" spans="1:12">
      <c r="A1311" s="21"/>
      <c r="B1311" s="21"/>
      <c r="C1311" s="21"/>
      <c r="D1311" s="21"/>
      <c r="E1311" s="21"/>
      <c r="I1311" s="22"/>
      <c r="J1311" s="24"/>
      <c r="K1311" s="10"/>
      <c r="L1311" s="10"/>
    </row>
    <row r="1312" spans="1:12">
      <c r="A1312" s="21"/>
      <c r="B1312" s="21"/>
      <c r="C1312" s="21"/>
      <c r="D1312" s="21"/>
      <c r="E1312" s="21"/>
      <c r="I1312" s="22"/>
      <c r="J1312" s="24"/>
      <c r="K1312" s="10"/>
      <c r="L1312" s="10"/>
    </row>
    <row r="1313" spans="1:12">
      <c r="A1313" s="21"/>
      <c r="B1313" s="21"/>
      <c r="C1313" s="21"/>
      <c r="D1313" s="21"/>
      <c r="E1313" s="21"/>
      <c r="I1313" s="22"/>
      <c r="J1313" s="24"/>
      <c r="K1313" s="10"/>
      <c r="L1313" s="10"/>
    </row>
    <row r="1314" spans="1:12">
      <c r="A1314" s="21"/>
      <c r="B1314" s="21"/>
      <c r="C1314" s="21"/>
      <c r="D1314" s="21"/>
      <c r="E1314" s="21"/>
      <c r="I1314" s="22"/>
      <c r="J1314" s="24"/>
      <c r="K1314" s="10"/>
      <c r="L1314" s="10"/>
    </row>
    <row r="1315" spans="1:12">
      <c r="A1315" s="21"/>
      <c r="B1315" s="21"/>
      <c r="C1315" s="21"/>
      <c r="D1315" s="21"/>
      <c r="E1315" s="21"/>
      <c r="I1315" s="22"/>
      <c r="J1315" s="24"/>
      <c r="K1315" s="10"/>
      <c r="L1315" s="10"/>
    </row>
    <row r="1316" spans="1:12">
      <c r="A1316" s="21"/>
      <c r="B1316" s="21"/>
      <c r="C1316" s="21"/>
      <c r="D1316" s="21"/>
      <c r="E1316" s="21"/>
      <c r="I1316" s="22"/>
      <c r="J1316" s="24"/>
      <c r="K1316" s="10"/>
      <c r="L1316" s="10"/>
    </row>
    <row r="1317" spans="1:12">
      <c r="A1317" s="21"/>
      <c r="B1317" s="21"/>
      <c r="C1317" s="21"/>
      <c r="D1317" s="21"/>
      <c r="E1317" s="21"/>
      <c r="I1317" s="22"/>
      <c r="J1317" s="24"/>
      <c r="K1317" s="10"/>
      <c r="L1317" s="10"/>
    </row>
    <row r="1318" spans="1:12">
      <c r="A1318" s="21"/>
      <c r="B1318" s="21"/>
      <c r="C1318" s="21"/>
      <c r="D1318" s="21"/>
      <c r="E1318" s="21"/>
      <c r="I1318" s="22"/>
      <c r="J1318" s="24"/>
      <c r="K1318" s="10"/>
      <c r="L1318" s="10"/>
    </row>
    <row r="1319" spans="1:12">
      <c r="A1319" s="21"/>
      <c r="B1319" s="21"/>
      <c r="C1319" s="21"/>
      <c r="D1319" s="21"/>
      <c r="E1319" s="21"/>
      <c r="I1319" s="22"/>
      <c r="J1319" s="24"/>
      <c r="K1319" s="10"/>
      <c r="L1319" s="10"/>
    </row>
    <row r="1320" spans="1:12">
      <c r="A1320" s="21"/>
      <c r="B1320" s="21"/>
      <c r="C1320" s="21"/>
      <c r="D1320" s="21"/>
      <c r="E1320" s="21"/>
      <c r="I1320" s="22"/>
      <c r="J1320" s="24"/>
      <c r="K1320" s="10"/>
      <c r="L1320" s="10"/>
    </row>
    <row r="1321" spans="1:12">
      <c r="A1321" s="21"/>
      <c r="B1321" s="21"/>
      <c r="C1321" s="21"/>
      <c r="D1321" s="21"/>
      <c r="E1321" s="21"/>
      <c r="I1321" s="22"/>
      <c r="J1321" s="24"/>
      <c r="K1321" s="10"/>
      <c r="L1321" s="10"/>
    </row>
    <row r="1322" spans="1:12">
      <c r="A1322" s="21"/>
      <c r="B1322" s="21"/>
      <c r="C1322" s="21"/>
      <c r="D1322" s="21"/>
      <c r="E1322" s="21"/>
      <c r="I1322" s="22"/>
      <c r="J1322" s="24"/>
      <c r="K1322" s="10"/>
      <c r="L1322" s="10"/>
    </row>
    <row r="1323" spans="1:12">
      <c r="A1323" s="21"/>
      <c r="B1323" s="21"/>
      <c r="C1323" s="21"/>
      <c r="D1323" s="21"/>
      <c r="E1323" s="21"/>
      <c r="I1323" s="22"/>
      <c r="J1323" s="24"/>
      <c r="K1323" s="10"/>
      <c r="L1323" s="10"/>
    </row>
    <row r="1324" spans="1:12">
      <c r="A1324" s="21"/>
      <c r="B1324" s="21"/>
      <c r="C1324" s="21"/>
      <c r="D1324" s="21"/>
      <c r="E1324" s="21"/>
      <c r="I1324" s="22"/>
      <c r="J1324" s="24"/>
      <c r="K1324" s="10"/>
      <c r="L1324" s="10"/>
    </row>
    <row r="1325" spans="1:12">
      <c r="A1325" s="21"/>
      <c r="B1325" s="21"/>
      <c r="C1325" s="21"/>
      <c r="D1325" s="21"/>
      <c r="E1325" s="21"/>
      <c r="I1325" s="22"/>
      <c r="J1325" s="24"/>
      <c r="K1325" s="10"/>
      <c r="L1325" s="10"/>
    </row>
    <row r="1326" spans="1:12">
      <c r="A1326" s="21"/>
      <c r="B1326" s="21"/>
      <c r="C1326" s="21"/>
      <c r="D1326" s="21"/>
      <c r="E1326" s="21"/>
      <c r="I1326" s="22"/>
      <c r="J1326" s="24"/>
      <c r="K1326" s="10"/>
      <c r="L1326" s="10"/>
    </row>
    <row r="1327" spans="1:12">
      <c r="A1327" s="21"/>
      <c r="B1327" s="21"/>
      <c r="C1327" s="21"/>
      <c r="D1327" s="21"/>
      <c r="E1327" s="21"/>
      <c r="I1327" s="22"/>
      <c r="J1327" s="24"/>
      <c r="K1327" s="10"/>
      <c r="L1327" s="10"/>
    </row>
    <row r="1328" spans="1:12">
      <c r="A1328" s="21"/>
      <c r="B1328" s="21"/>
      <c r="C1328" s="21"/>
      <c r="D1328" s="21"/>
      <c r="E1328" s="21"/>
      <c r="I1328" s="22"/>
      <c r="J1328" s="24"/>
      <c r="K1328" s="10"/>
      <c r="L1328" s="10"/>
    </row>
    <row r="1329" spans="1:12">
      <c r="A1329" s="21"/>
      <c r="B1329" s="21"/>
      <c r="C1329" s="21"/>
      <c r="D1329" s="21"/>
      <c r="E1329" s="21"/>
      <c r="I1329" s="22"/>
      <c r="J1329" s="24"/>
      <c r="K1329" s="10"/>
      <c r="L1329" s="10"/>
    </row>
    <row r="1330" spans="1:12">
      <c r="A1330" s="21"/>
      <c r="B1330" s="21"/>
      <c r="C1330" s="21"/>
      <c r="D1330" s="21"/>
      <c r="E1330" s="21"/>
      <c r="I1330" s="22"/>
      <c r="J1330" s="24"/>
      <c r="K1330" s="10"/>
      <c r="L1330" s="10"/>
    </row>
    <row r="1331" spans="1:12">
      <c r="A1331" s="21"/>
      <c r="B1331" s="21"/>
      <c r="C1331" s="21"/>
      <c r="D1331" s="21"/>
      <c r="E1331" s="21"/>
      <c r="I1331" s="22"/>
      <c r="J1331" s="24"/>
      <c r="K1331" s="10"/>
      <c r="L1331" s="10"/>
    </row>
    <row r="1332" spans="1:12">
      <c r="A1332" s="21"/>
      <c r="B1332" s="21"/>
      <c r="C1332" s="21"/>
      <c r="D1332" s="21"/>
      <c r="E1332" s="21"/>
      <c r="I1332" s="22"/>
      <c r="J1332" s="24"/>
      <c r="K1332" s="10"/>
      <c r="L1332" s="10"/>
    </row>
    <row r="1333" spans="1:12">
      <c r="A1333" s="21"/>
      <c r="B1333" s="21"/>
      <c r="C1333" s="21"/>
      <c r="D1333" s="21"/>
      <c r="E1333" s="21"/>
      <c r="I1333" s="22"/>
      <c r="J1333" s="24"/>
      <c r="K1333" s="10"/>
      <c r="L1333" s="10"/>
    </row>
    <row r="1334" spans="1:12">
      <c r="A1334" s="21"/>
      <c r="B1334" s="21"/>
      <c r="C1334" s="21"/>
      <c r="D1334" s="21"/>
      <c r="E1334" s="21"/>
      <c r="I1334" s="22"/>
      <c r="J1334" s="24"/>
      <c r="K1334" s="10"/>
      <c r="L1334" s="10"/>
    </row>
    <row r="1335" spans="1:12">
      <c r="A1335" s="21"/>
      <c r="B1335" s="21"/>
      <c r="C1335" s="21"/>
      <c r="D1335" s="21"/>
      <c r="E1335" s="21"/>
      <c r="I1335" s="22"/>
      <c r="J1335" s="24"/>
      <c r="K1335" s="10"/>
      <c r="L1335" s="10"/>
    </row>
    <row r="1336" spans="1:12">
      <c r="A1336" s="21"/>
      <c r="B1336" s="21"/>
      <c r="C1336" s="21"/>
      <c r="D1336" s="21"/>
      <c r="E1336" s="21"/>
      <c r="I1336" s="22"/>
      <c r="J1336" s="24"/>
      <c r="K1336" s="10"/>
      <c r="L1336" s="10"/>
    </row>
    <row r="1337" spans="1:12">
      <c r="A1337" s="21"/>
      <c r="B1337" s="21"/>
      <c r="C1337" s="21"/>
      <c r="D1337" s="21"/>
      <c r="E1337" s="21"/>
      <c r="I1337" s="22"/>
      <c r="J1337" s="24"/>
      <c r="K1337" s="10"/>
      <c r="L1337" s="10"/>
    </row>
    <row r="1338" spans="1:12">
      <c r="A1338" s="21"/>
      <c r="B1338" s="21"/>
      <c r="C1338" s="21"/>
      <c r="D1338" s="21"/>
      <c r="E1338" s="21"/>
      <c r="I1338" s="22"/>
      <c r="J1338" s="24"/>
      <c r="K1338" s="10"/>
      <c r="L1338" s="10"/>
    </row>
    <row r="1339" spans="1:12">
      <c r="A1339" s="21"/>
      <c r="B1339" s="21"/>
      <c r="C1339" s="21"/>
      <c r="D1339" s="21"/>
      <c r="E1339" s="21"/>
      <c r="I1339" s="22"/>
      <c r="J1339" s="24"/>
      <c r="K1339" s="10"/>
      <c r="L1339" s="10"/>
    </row>
    <row r="1340" spans="1:12">
      <c r="A1340" s="21"/>
      <c r="B1340" s="21"/>
      <c r="C1340" s="21"/>
      <c r="D1340" s="21"/>
      <c r="E1340" s="21"/>
      <c r="I1340" s="22"/>
      <c r="J1340" s="24"/>
      <c r="K1340" s="10"/>
      <c r="L1340" s="10"/>
    </row>
    <row r="1341" spans="1:12">
      <c r="A1341" s="21"/>
      <c r="B1341" s="21"/>
      <c r="C1341" s="21"/>
      <c r="D1341" s="21"/>
      <c r="E1341" s="21"/>
      <c r="I1341" s="22"/>
      <c r="J1341" s="24"/>
      <c r="K1341" s="10"/>
      <c r="L1341" s="10"/>
    </row>
    <row r="1342" spans="1:12">
      <c r="A1342" s="21"/>
      <c r="B1342" s="21"/>
      <c r="C1342" s="21"/>
      <c r="D1342" s="21"/>
      <c r="E1342" s="21"/>
      <c r="I1342" s="22"/>
      <c r="J1342" s="24"/>
      <c r="K1342" s="10"/>
      <c r="L1342" s="10"/>
    </row>
    <row r="1343" spans="1:12">
      <c r="A1343" s="21"/>
      <c r="B1343" s="21"/>
      <c r="C1343" s="21"/>
      <c r="D1343" s="10"/>
      <c r="E1343" s="21"/>
      <c r="I1343" s="22"/>
      <c r="J1343" s="24"/>
      <c r="K1343" s="10"/>
      <c r="L1343" s="10"/>
    </row>
    <row r="1344" spans="1:12">
      <c r="A1344" s="21"/>
      <c r="B1344" s="21"/>
      <c r="C1344" s="21"/>
      <c r="D1344" s="10"/>
      <c r="E1344" s="21"/>
      <c r="I1344" s="22"/>
      <c r="J1344" s="24"/>
      <c r="K1344" s="10"/>
      <c r="L1344" s="10"/>
    </row>
    <row r="1345" spans="1:12">
      <c r="A1345" s="21"/>
      <c r="B1345" s="21"/>
      <c r="C1345" s="21"/>
      <c r="D1345" s="10"/>
      <c r="E1345" s="21"/>
      <c r="I1345" s="22"/>
      <c r="J1345" s="24"/>
      <c r="K1345" s="10"/>
      <c r="L1345" s="10"/>
    </row>
    <row r="1346" spans="1:12">
      <c r="A1346" s="21"/>
      <c r="B1346" s="21"/>
      <c r="C1346" s="21"/>
      <c r="D1346" s="10"/>
      <c r="E1346" s="21"/>
      <c r="I1346" s="22"/>
      <c r="J1346" s="24"/>
      <c r="K1346" s="10"/>
      <c r="L1346" s="10"/>
    </row>
    <row r="1347" spans="1:12">
      <c r="A1347" s="21"/>
      <c r="B1347" s="21"/>
      <c r="C1347" s="21"/>
      <c r="D1347" s="10"/>
      <c r="E1347" s="21"/>
      <c r="I1347" s="22"/>
      <c r="J1347" s="24"/>
      <c r="K1347" s="10"/>
      <c r="L1347" s="10"/>
    </row>
    <row r="1348" spans="1:12">
      <c r="A1348" s="21"/>
      <c r="B1348" s="21"/>
      <c r="C1348" s="21"/>
      <c r="D1348" s="10"/>
      <c r="E1348" s="21"/>
      <c r="I1348" s="22"/>
      <c r="J1348" s="24"/>
      <c r="K1348" s="10"/>
      <c r="L1348" s="10"/>
    </row>
    <row r="1349" spans="1:12">
      <c r="A1349" s="21"/>
      <c r="B1349" s="21"/>
      <c r="C1349" s="21"/>
      <c r="D1349" s="10"/>
      <c r="E1349" s="21"/>
      <c r="I1349" s="22"/>
      <c r="J1349" s="24"/>
      <c r="K1349" s="10"/>
      <c r="L1349" s="10"/>
    </row>
    <row r="1350" spans="1:12">
      <c r="A1350" s="21"/>
      <c r="B1350" s="21"/>
      <c r="C1350" s="21"/>
      <c r="D1350" s="10"/>
      <c r="E1350" s="21"/>
      <c r="I1350" s="22"/>
      <c r="J1350" s="24"/>
      <c r="K1350" s="10"/>
      <c r="L1350" s="10"/>
    </row>
    <row r="1351" spans="1:12">
      <c r="A1351" s="21"/>
      <c r="B1351" s="21"/>
      <c r="C1351" s="21"/>
      <c r="D1351" s="10"/>
      <c r="E1351" s="21"/>
      <c r="I1351" s="22"/>
      <c r="J1351" s="24"/>
      <c r="K1351" s="10"/>
      <c r="L1351" s="10"/>
    </row>
    <row r="1352" spans="1:12">
      <c r="A1352" s="21"/>
      <c r="B1352" s="21"/>
      <c r="C1352" s="21"/>
      <c r="D1352" s="10"/>
      <c r="E1352" s="21"/>
      <c r="I1352" s="22"/>
      <c r="J1352" s="24"/>
      <c r="K1352" s="10"/>
      <c r="L1352" s="10"/>
    </row>
    <row r="1353" spans="1:12">
      <c r="A1353" s="21"/>
      <c r="B1353" s="21"/>
      <c r="C1353" s="21"/>
      <c r="D1353" s="10"/>
      <c r="E1353" s="21"/>
      <c r="I1353" s="22"/>
      <c r="J1353" s="24"/>
      <c r="K1353" s="10"/>
      <c r="L1353" s="10"/>
    </row>
    <row r="1354" spans="1:12">
      <c r="A1354" s="21"/>
      <c r="B1354" s="21"/>
      <c r="C1354" s="21"/>
      <c r="D1354" s="21"/>
      <c r="E1354" s="21"/>
      <c r="I1354" s="22"/>
      <c r="J1354" s="24"/>
      <c r="K1354" s="10"/>
      <c r="L1354" s="10"/>
    </row>
    <row r="1355" spans="1:12">
      <c r="A1355" s="21"/>
      <c r="B1355" s="21"/>
      <c r="C1355" s="21"/>
      <c r="D1355" s="21"/>
      <c r="E1355" s="21"/>
      <c r="I1355" s="22"/>
      <c r="J1355" s="24"/>
      <c r="K1355" s="10"/>
      <c r="L1355" s="10"/>
    </row>
    <row r="1356" spans="1:12">
      <c r="A1356" s="21"/>
      <c r="B1356" s="21"/>
      <c r="C1356" s="21"/>
      <c r="D1356" s="21"/>
      <c r="E1356" s="21"/>
      <c r="I1356" s="22"/>
      <c r="J1356" s="24"/>
      <c r="K1356" s="10"/>
      <c r="L1356" s="10"/>
    </row>
    <row r="1357" spans="1:12">
      <c r="A1357" s="21"/>
      <c r="B1357" s="21"/>
      <c r="C1357" s="21"/>
      <c r="D1357" s="21"/>
      <c r="E1357" s="21"/>
      <c r="I1357" s="22"/>
      <c r="J1357" s="24"/>
      <c r="K1357" s="10"/>
      <c r="L1357" s="10"/>
    </row>
    <row r="1358" spans="1:12">
      <c r="A1358" s="21"/>
      <c r="B1358" s="21"/>
      <c r="C1358" s="21"/>
      <c r="D1358" s="21"/>
      <c r="E1358" s="21"/>
      <c r="I1358" s="22"/>
      <c r="J1358" s="24"/>
      <c r="K1358" s="10"/>
      <c r="L1358" s="10"/>
    </row>
    <row r="1359" spans="1:12">
      <c r="A1359" s="21"/>
      <c r="B1359" s="21"/>
      <c r="C1359" s="21"/>
      <c r="D1359" s="21"/>
      <c r="E1359" s="21"/>
      <c r="I1359" s="22"/>
      <c r="J1359" s="24"/>
      <c r="K1359" s="10"/>
      <c r="L1359" s="10"/>
    </row>
    <row r="1360" spans="1:12">
      <c r="A1360" s="21"/>
      <c r="B1360" s="21"/>
      <c r="C1360" s="21"/>
      <c r="D1360" s="21"/>
      <c r="E1360" s="21"/>
      <c r="I1360" s="22"/>
      <c r="J1360" s="24"/>
      <c r="K1360" s="10"/>
      <c r="L1360" s="10"/>
    </row>
    <row r="1361" spans="1:12">
      <c r="A1361" s="21"/>
      <c r="B1361" s="21"/>
      <c r="C1361" s="21"/>
      <c r="D1361" s="21"/>
      <c r="E1361" s="21"/>
      <c r="I1361" s="22"/>
      <c r="J1361" s="24"/>
      <c r="K1361" s="10"/>
      <c r="L1361" s="10"/>
    </row>
    <row r="1362" spans="1:12">
      <c r="A1362" s="21"/>
      <c r="B1362" s="21"/>
      <c r="C1362" s="21"/>
      <c r="D1362" s="21"/>
      <c r="E1362" s="21"/>
      <c r="I1362" s="22"/>
      <c r="J1362" s="24"/>
      <c r="K1362" s="10"/>
      <c r="L1362" s="10"/>
    </row>
    <row r="1363" spans="1:12">
      <c r="A1363" s="21"/>
      <c r="B1363" s="21"/>
      <c r="C1363" s="21"/>
      <c r="D1363" s="21"/>
      <c r="E1363" s="21"/>
      <c r="I1363" s="22"/>
      <c r="J1363" s="24"/>
      <c r="K1363" s="10"/>
      <c r="L1363" s="10"/>
    </row>
    <row r="1364" spans="1:12">
      <c r="A1364" s="21"/>
      <c r="B1364" s="21"/>
      <c r="C1364" s="21"/>
      <c r="D1364" s="21"/>
      <c r="E1364" s="21"/>
      <c r="I1364" s="22"/>
      <c r="J1364" s="24"/>
      <c r="K1364" s="10"/>
      <c r="L1364" s="10"/>
    </row>
    <row r="1365" spans="1:12">
      <c r="A1365" s="21"/>
      <c r="B1365" s="21"/>
      <c r="C1365" s="21"/>
      <c r="D1365" s="21"/>
      <c r="E1365" s="21"/>
      <c r="I1365" s="22"/>
      <c r="J1365" s="24"/>
      <c r="K1365" s="10"/>
      <c r="L1365" s="10"/>
    </row>
    <row r="1366" spans="1:12">
      <c r="A1366" s="21"/>
      <c r="B1366" s="21"/>
      <c r="C1366" s="21"/>
      <c r="D1366" s="21"/>
      <c r="E1366" s="21"/>
      <c r="I1366" s="22"/>
      <c r="J1366" s="24"/>
      <c r="K1366" s="10"/>
      <c r="L1366" s="10"/>
    </row>
    <row r="1367" spans="1:12">
      <c r="A1367" s="21"/>
      <c r="B1367" s="21"/>
      <c r="C1367" s="21"/>
      <c r="D1367" s="21"/>
      <c r="E1367" s="21"/>
      <c r="I1367" s="22"/>
      <c r="J1367" s="24"/>
      <c r="K1367" s="10"/>
      <c r="L1367" s="10"/>
    </row>
    <row r="1368" spans="1:12">
      <c r="A1368" s="21"/>
      <c r="B1368" s="21"/>
      <c r="C1368" s="21"/>
      <c r="D1368" s="21"/>
      <c r="E1368" s="21"/>
      <c r="I1368" s="22"/>
      <c r="J1368" s="24"/>
      <c r="K1368" s="10"/>
      <c r="L1368" s="10"/>
    </row>
    <row r="1369" spans="1:12">
      <c r="A1369" s="21"/>
      <c r="B1369" s="21"/>
      <c r="C1369" s="21"/>
      <c r="D1369" s="21"/>
      <c r="E1369" s="21"/>
      <c r="I1369" s="22"/>
      <c r="J1369" s="24"/>
      <c r="K1369" s="10"/>
      <c r="L1369" s="10"/>
    </row>
    <row r="1370" spans="1:12">
      <c r="A1370" s="21"/>
      <c r="B1370" s="21"/>
      <c r="C1370" s="21"/>
      <c r="D1370" s="21"/>
      <c r="E1370" s="21"/>
      <c r="I1370" s="22"/>
      <c r="J1370" s="24"/>
      <c r="K1370" s="10"/>
      <c r="L1370" s="10"/>
    </row>
    <row r="1371" spans="1:12">
      <c r="A1371" s="21"/>
      <c r="B1371" s="21"/>
      <c r="C1371" s="21"/>
      <c r="D1371" s="21"/>
      <c r="E1371" s="21"/>
      <c r="I1371" s="22"/>
      <c r="J1371" s="24"/>
      <c r="K1371" s="10"/>
      <c r="L1371" s="10"/>
    </row>
    <row r="1372" spans="1:12">
      <c r="A1372" s="21"/>
      <c r="B1372" s="21"/>
      <c r="C1372" s="21"/>
      <c r="D1372" s="21"/>
      <c r="E1372" s="21"/>
      <c r="I1372" s="22"/>
      <c r="J1372" s="24"/>
      <c r="K1372" s="10"/>
      <c r="L1372" s="10"/>
    </row>
    <row r="1373" spans="1:12">
      <c r="A1373" s="21"/>
      <c r="B1373" s="21"/>
      <c r="C1373" s="21"/>
      <c r="D1373" s="21"/>
      <c r="E1373" s="21"/>
      <c r="I1373" s="22"/>
      <c r="J1373" s="24"/>
      <c r="K1373" s="10"/>
      <c r="L1373" s="10"/>
    </row>
    <row r="1374" spans="1:12">
      <c r="A1374" s="21"/>
      <c r="B1374" s="21"/>
      <c r="C1374" s="21"/>
      <c r="D1374" s="21"/>
      <c r="E1374" s="21"/>
      <c r="I1374" s="22"/>
      <c r="J1374" s="24"/>
      <c r="K1374" s="10"/>
      <c r="L1374" s="10"/>
    </row>
    <row r="1375" spans="1:12">
      <c r="A1375" s="21"/>
      <c r="B1375" s="21"/>
      <c r="C1375" s="21"/>
      <c r="D1375" s="21"/>
      <c r="E1375" s="21"/>
      <c r="I1375" s="22"/>
      <c r="J1375" s="24"/>
      <c r="K1375" s="10"/>
      <c r="L1375" s="10"/>
    </row>
    <row r="1376" spans="1:12">
      <c r="A1376" s="21"/>
      <c r="B1376" s="21"/>
      <c r="C1376" s="21"/>
      <c r="D1376" s="21"/>
      <c r="E1376" s="21"/>
      <c r="I1376" s="22"/>
      <c r="J1376" s="24"/>
      <c r="K1376" s="10"/>
      <c r="L1376" s="10"/>
    </row>
    <row r="1377" spans="1:12">
      <c r="A1377" s="21"/>
      <c r="B1377" s="21"/>
      <c r="C1377" s="21"/>
      <c r="D1377" s="21"/>
      <c r="E1377" s="21"/>
      <c r="I1377" s="22"/>
      <c r="J1377" s="24"/>
      <c r="K1377" s="10"/>
      <c r="L1377" s="10"/>
    </row>
    <row r="1378" spans="1:12">
      <c r="A1378" s="21"/>
      <c r="B1378" s="21"/>
      <c r="C1378" s="21"/>
      <c r="D1378" s="21"/>
      <c r="E1378" s="21"/>
      <c r="I1378" s="22"/>
      <c r="J1378" s="24"/>
      <c r="K1378" s="10"/>
      <c r="L1378" s="10"/>
    </row>
    <row r="1379" spans="1:12">
      <c r="A1379" s="21"/>
      <c r="B1379" s="21"/>
      <c r="C1379" s="21"/>
      <c r="D1379" s="21"/>
      <c r="E1379" s="21"/>
      <c r="I1379" s="22"/>
      <c r="J1379" s="24"/>
      <c r="K1379" s="10"/>
      <c r="L1379" s="10"/>
    </row>
    <row r="1380" spans="1:12">
      <c r="A1380" s="21"/>
      <c r="B1380" s="21"/>
      <c r="C1380" s="21"/>
      <c r="D1380" s="21"/>
      <c r="E1380" s="21"/>
      <c r="I1380" s="22"/>
      <c r="J1380" s="24"/>
      <c r="K1380" s="10"/>
      <c r="L1380" s="10"/>
    </row>
    <row r="1381" spans="1:12">
      <c r="A1381" s="21"/>
      <c r="B1381" s="21"/>
      <c r="C1381" s="21"/>
      <c r="D1381" s="21"/>
      <c r="E1381" s="21"/>
      <c r="I1381" s="22"/>
      <c r="J1381" s="24"/>
      <c r="K1381" s="10"/>
      <c r="L1381" s="10"/>
    </row>
    <row r="1382" spans="1:12">
      <c r="A1382" s="21"/>
      <c r="B1382" s="21"/>
      <c r="C1382" s="21"/>
      <c r="D1382" s="21"/>
      <c r="E1382" s="21"/>
      <c r="I1382" s="22"/>
      <c r="J1382" s="24"/>
      <c r="K1382" s="10"/>
      <c r="L1382" s="10"/>
    </row>
    <row r="1383" spans="1:12">
      <c r="A1383" s="21"/>
      <c r="B1383" s="21"/>
      <c r="C1383" s="21"/>
      <c r="D1383" s="21"/>
      <c r="E1383" s="21"/>
      <c r="I1383" s="22"/>
      <c r="J1383" s="24"/>
      <c r="K1383" s="10"/>
      <c r="L1383" s="10"/>
    </row>
    <row r="1384" spans="1:12">
      <c r="A1384" s="21"/>
      <c r="B1384" s="21"/>
      <c r="C1384" s="21"/>
      <c r="D1384" s="21"/>
      <c r="E1384" s="21"/>
      <c r="I1384" s="22"/>
      <c r="J1384" s="24"/>
      <c r="K1384" s="10"/>
      <c r="L1384" s="10"/>
    </row>
    <row r="1385" spans="1:12">
      <c r="A1385" s="21"/>
      <c r="B1385" s="21"/>
      <c r="C1385" s="21"/>
      <c r="D1385" s="21"/>
      <c r="E1385" s="21"/>
      <c r="I1385" s="22"/>
      <c r="J1385" s="24"/>
      <c r="K1385" s="10"/>
      <c r="L1385" s="10"/>
    </row>
    <row r="1386" spans="1:12">
      <c r="A1386" s="21"/>
      <c r="B1386" s="21"/>
      <c r="C1386" s="21"/>
      <c r="D1386" s="21"/>
      <c r="E1386" s="21"/>
      <c r="I1386" s="22"/>
      <c r="J1386" s="24"/>
      <c r="K1386" s="10"/>
      <c r="L1386" s="10"/>
    </row>
    <row r="1387" spans="1:12">
      <c r="A1387" s="21"/>
      <c r="B1387" s="21"/>
      <c r="C1387" s="21"/>
      <c r="D1387" s="21"/>
      <c r="E1387" s="21"/>
      <c r="I1387" s="22"/>
      <c r="J1387" s="24"/>
      <c r="K1387" s="10"/>
      <c r="L1387" s="10"/>
    </row>
    <row r="1388" spans="1:12">
      <c r="A1388" s="21"/>
      <c r="B1388" s="21"/>
      <c r="C1388" s="21"/>
      <c r="D1388" s="21"/>
      <c r="E1388" s="21"/>
      <c r="I1388" s="22"/>
      <c r="J1388" s="24"/>
      <c r="K1388" s="10"/>
      <c r="L1388" s="10"/>
    </row>
    <row r="1389" spans="1:12">
      <c r="A1389" s="21"/>
      <c r="B1389" s="21"/>
      <c r="C1389" s="21"/>
      <c r="D1389" s="10"/>
      <c r="E1389" s="21"/>
      <c r="I1389" s="22"/>
      <c r="J1389" s="24"/>
      <c r="K1389" s="10"/>
      <c r="L1389" s="10"/>
    </row>
    <row r="1390" spans="1:12">
      <c r="A1390" s="21"/>
      <c r="B1390" s="21"/>
      <c r="C1390" s="21"/>
      <c r="D1390" s="10"/>
      <c r="E1390" s="21"/>
      <c r="I1390" s="22"/>
      <c r="J1390" s="24"/>
      <c r="K1390" s="10"/>
      <c r="L1390" s="10"/>
    </row>
    <row r="1391" spans="1:12">
      <c r="A1391" s="21"/>
      <c r="B1391" s="21"/>
      <c r="C1391" s="21"/>
      <c r="D1391" s="10"/>
      <c r="E1391" s="21"/>
      <c r="I1391" s="22"/>
      <c r="J1391" s="24"/>
      <c r="K1391" s="10"/>
      <c r="L1391" s="10"/>
    </row>
    <row r="1392" spans="1:12">
      <c r="A1392" s="21"/>
      <c r="B1392" s="21"/>
      <c r="C1392" s="21"/>
      <c r="D1392" s="10"/>
      <c r="E1392" s="21"/>
      <c r="I1392" s="22"/>
      <c r="J1392" s="24"/>
      <c r="K1392" s="10"/>
      <c r="L1392" s="10"/>
    </row>
    <row r="1393" spans="1:12">
      <c r="A1393" s="21"/>
      <c r="B1393" s="21"/>
      <c r="C1393" s="21"/>
      <c r="D1393" s="10"/>
      <c r="E1393" s="21"/>
      <c r="I1393" s="22"/>
      <c r="J1393" s="24"/>
      <c r="K1393" s="10"/>
      <c r="L1393" s="10"/>
    </row>
    <row r="1394" spans="1:12">
      <c r="A1394" s="21"/>
      <c r="B1394" s="21"/>
      <c r="C1394" s="21"/>
      <c r="D1394" s="10"/>
      <c r="E1394" s="21"/>
      <c r="I1394" s="22"/>
      <c r="J1394" s="24"/>
      <c r="K1394" s="10"/>
      <c r="L1394" s="10"/>
    </row>
    <row r="1395" spans="1:12">
      <c r="A1395" s="21"/>
      <c r="B1395" s="21"/>
      <c r="C1395" s="21"/>
      <c r="D1395" s="10"/>
      <c r="E1395" s="21"/>
      <c r="I1395" s="22"/>
      <c r="J1395" s="24"/>
      <c r="K1395" s="10"/>
      <c r="L1395" s="10"/>
    </row>
    <row r="1396" spans="1:12">
      <c r="A1396" s="21"/>
      <c r="B1396" s="21"/>
      <c r="C1396" s="21"/>
      <c r="D1396" s="10"/>
      <c r="E1396" s="21"/>
      <c r="I1396" s="22"/>
      <c r="J1396" s="24"/>
      <c r="K1396" s="10"/>
      <c r="L1396" s="10"/>
    </row>
    <row r="1397" spans="1:12">
      <c r="A1397" s="21"/>
      <c r="B1397" s="21"/>
      <c r="C1397" s="21"/>
      <c r="D1397" s="10"/>
      <c r="E1397" s="21"/>
      <c r="I1397" s="22"/>
      <c r="J1397" s="24"/>
      <c r="K1397" s="10"/>
      <c r="L1397" s="10"/>
    </row>
    <row r="1398" spans="1:12">
      <c r="A1398" s="21"/>
      <c r="B1398" s="21"/>
      <c r="C1398" s="21"/>
      <c r="D1398" s="10"/>
      <c r="E1398" s="21"/>
      <c r="I1398" s="22"/>
      <c r="J1398" s="24"/>
      <c r="K1398" s="10"/>
      <c r="L1398" s="10"/>
    </row>
    <row r="1399" spans="1:12">
      <c r="A1399" s="21"/>
      <c r="B1399" s="21"/>
      <c r="C1399" s="21"/>
      <c r="D1399" s="10"/>
      <c r="E1399" s="21"/>
      <c r="I1399" s="22"/>
      <c r="J1399" s="24"/>
      <c r="K1399" s="10"/>
      <c r="L1399" s="10"/>
    </row>
    <row r="1400" spans="1:12">
      <c r="A1400" s="21"/>
      <c r="B1400" s="21"/>
      <c r="C1400" s="21"/>
      <c r="D1400" s="10"/>
      <c r="E1400" s="21"/>
      <c r="I1400" s="22"/>
      <c r="J1400" s="24"/>
      <c r="K1400" s="10"/>
      <c r="L1400" s="10"/>
    </row>
    <row r="1401" spans="1:12">
      <c r="A1401" s="21"/>
      <c r="B1401" s="21"/>
      <c r="C1401" s="21"/>
      <c r="D1401" s="10"/>
      <c r="E1401" s="21"/>
      <c r="I1401" s="22"/>
      <c r="J1401" s="24"/>
      <c r="K1401" s="10"/>
      <c r="L1401" s="10"/>
    </row>
    <row r="1402" spans="1:12">
      <c r="A1402" s="21"/>
      <c r="B1402" s="21"/>
      <c r="C1402" s="21"/>
      <c r="D1402" s="10"/>
      <c r="E1402" s="21"/>
      <c r="I1402" s="22"/>
      <c r="J1402" s="24"/>
      <c r="K1402" s="10"/>
      <c r="L1402" s="10"/>
    </row>
    <row r="1403" spans="1:12">
      <c r="A1403" s="21"/>
      <c r="B1403" s="21"/>
      <c r="C1403" s="21"/>
      <c r="D1403" s="10"/>
      <c r="E1403" s="21"/>
      <c r="I1403" s="22"/>
      <c r="J1403" s="24"/>
      <c r="K1403" s="10"/>
      <c r="L1403" s="10"/>
    </row>
    <row r="1404" spans="1:12">
      <c r="A1404" s="21"/>
      <c r="B1404" s="21"/>
      <c r="C1404" s="21"/>
      <c r="D1404" s="10"/>
      <c r="E1404" s="21"/>
      <c r="I1404" s="22"/>
      <c r="J1404" s="24"/>
      <c r="K1404" s="10"/>
      <c r="L1404" s="10"/>
    </row>
    <row r="1405" spans="1:12">
      <c r="A1405" s="21"/>
      <c r="B1405" s="21"/>
      <c r="C1405" s="21"/>
      <c r="D1405" s="10"/>
      <c r="E1405" s="21"/>
      <c r="I1405" s="22"/>
      <c r="J1405" s="24"/>
      <c r="K1405" s="10"/>
      <c r="L1405" s="10"/>
    </row>
    <row r="1406" spans="1:12">
      <c r="A1406" s="21"/>
      <c r="B1406" s="21"/>
      <c r="C1406" s="21"/>
      <c r="D1406" s="10"/>
      <c r="E1406" s="21"/>
      <c r="I1406" s="22"/>
      <c r="J1406" s="24"/>
      <c r="K1406" s="10"/>
      <c r="L1406" s="10"/>
    </row>
    <row r="1407" spans="1:12">
      <c r="A1407" s="21"/>
      <c r="B1407" s="21"/>
      <c r="C1407" s="21"/>
      <c r="D1407" s="10"/>
      <c r="E1407" s="21"/>
      <c r="I1407" s="22"/>
      <c r="J1407" s="24"/>
      <c r="K1407" s="10"/>
      <c r="L1407" s="10"/>
    </row>
    <row r="1408" spans="1:12">
      <c r="A1408" s="21"/>
      <c r="B1408" s="21"/>
      <c r="C1408" s="21"/>
      <c r="D1408" s="10"/>
      <c r="E1408" s="21"/>
      <c r="I1408" s="22"/>
      <c r="J1408" s="24"/>
      <c r="K1408" s="10"/>
      <c r="L1408" s="10"/>
    </row>
    <row r="1409" spans="1:12">
      <c r="A1409" s="21"/>
      <c r="B1409" s="21"/>
      <c r="C1409" s="21"/>
      <c r="D1409" s="10"/>
      <c r="E1409" s="21"/>
      <c r="I1409" s="22"/>
      <c r="J1409" s="24"/>
      <c r="K1409" s="10"/>
      <c r="L1409" s="10"/>
    </row>
    <row r="1410" spans="1:12">
      <c r="A1410" s="21"/>
      <c r="B1410" s="21"/>
      <c r="C1410" s="21"/>
      <c r="D1410" s="10"/>
      <c r="E1410" s="21"/>
      <c r="I1410" s="22"/>
      <c r="J1410" s="24"/>
      <c r="K1410" s="10"/>
      <c r="L1410" s="10"/>
    </row>
    <row r="1411" spans="1:12">
      <c r="A1411" s="21"/>
      <c r="B1411" s="21"/>
      <c r="C1411" s="21"/>
      <c r="D1411" s="10"/>
      <c r="E1411" s="21"/>
      <c r="I1411" s="22"/>
      <c r="J1411" s="24"/>
      <c r="K1411" s="10"/>
      <c r="L1411" s="10"/>
    </row>
    <row r="1412" spans="1:12">
      <c r="A1412" s="21"/>
      <c r="B1412" s="21"/>
      <c r="C1412" s="21"/>
      <c r="D1412" s="10"/>
      <c r="E1412" s="21"/>
      <c r="I1412" s="22"/>
      <c r="J1412" s="24"/>
      <c r="K1412" s="10"/>
      <c r="L1412" s="10"/>
    </row>
    <row r="1413" spans="1:12">
      <c r="A1413" s="21"/>
      <c r="B1413" s="21"/>
      <c r="C1413" s="21"/>
      <c r="D1413" s="10"/>
      <c r="E1413" s="21"/>
      <c r="I1413" s="22"/>
      <c r="J1413" s="24"/>
      <c r="K1413" s="10"/>
      <c r="L1413" s="10"/>
    </row>
    <row r="1414" spans="1:12">
      <c r="A1414" s="21"/>
      <c r="B1414" s="21"/>
      <c r="C1414" s="21"/>
      <c r="D1414" s="10"/>
      <c r="E1414" s="21"/>
      <c r="I1414" s="22"/>
      <c r="J1414" s="24"/>
      <c r="K1414" s="10"/>
      <c r="L1414" s="10"/>
    </row>
    <row r="1415" spans="1:12">
      <c r="A1415" s="21"/>
      <c r="B1415" s="21"/>
      <c r="C1415" s="21"/>
      <c r="D1415" s="10"/>
      <c r="E1415" s="21"/>
      <c r="I1415" s="22"/>
      <c r="J1415" s="24"/>
      <c r="K1415" s="10"/>
      <c r="L1415" s="10"/>
    </row>
    <row r="1416" spans="1:12">
      <c r="A1416" s="21"/>
      <c r="B1416" s="21"/>
      <c r="C1416" s="21"/>
      <c r="D1416" s="10"/>
      <c r="E1416" s="21"/>
      <c r="I1416" s="22"/>
      <c r="J1416" s="24"/>
      <c r="K1416" s="10"/>
      <c r="L1416" s="10"/>
    </row>
    <row r="1417" spans="1:12">
      <c r="A1417" s="21"/>
      <c r="B1417" s="21"/>
      <c r="C1417" s="21"/>
      <c r="D1417" s="10"/>
      <c r="E1417" s="21"/>
      <c r="I1417" s="22"/>
      <c r="J1417" s="24"/>
      <c r="K1417" s="10"/>
      <c r="L1417" s="10"/>
    </row>
    <row r="1418" spans="1:12">
      <c r="A1418" s="21"/>
      <c r="B1418" s="21"/>
      <c r="C1418" s="21"/>
      <c r="D1418" s="10"/>
      <c r="E1418" s="21"/>
      <c r="I1418" s="22"/>
      <c r="J1418" s="24"/>
      <c r="K1418" s="10"/>
      <c r="L1418" s="10"/>
    </row>
    <row r="1419" spans="1:12">
      <c r="A1419" s="21"/>
      <c r="B1419" s="21"/>
      <c r="C1419" s="21"/>
      <c r="D1419" s="10"/>
      <c r="E1419" s="21"/>
      <c r="I1419" s="22"/>
      <c r="J1419" s="24"/>
      <c r="K1419" s="10"/>
      <c r="L1419" s="10"/>
    </row>
    <row r="1420" spans="1:12">
      <c r="A1420" s="21"/>
      <c r="B1420" s="21"/>
      <c r="C1420" s="21"/>
      <c r="D1420" s="10"/>
      <c r="E1420" s="21"/>
      <c r="I1420" s="22"/>
      <c r="J1420" s="24"/>
      <c r="K1420" s="10"/>
      <c r="L1420" s="10"/>
    </row>
    <row r="1421" spans="1:12">
      <c r="A1421" s="21"/>
      <c r="B1421" s="21"/>
      <c r="C1421" s="21"/>
      <c r="D1421" s="10"/>
      <c r="E1421" s="21"/>
      <c r="I1421" s="22"/>
      <c r="J1421" s="24"/>
      <c r="K1421" s="10"/>
      <c r="L1421" s="10"/>
    </row>
    <row r="1422" spans="1:12">
      <c r="A1422" s="21"/>
      <c r="B1422" s="21"/>
      <c r="C1422" s="21"/>
      <c r="D1422" s="10"/>
      <c r="E1422" s="21"/>
      <c r="I1422" s="22"/>
      <c r="J1422" s="24"/>
      <c r="K1422" s="10"/>
      <c r="L1422" s="10"/>
    </row>
    <row r="1423" spans="1:12">
      <c r="A1423" s="21"/>
      <c r="B1423" s="21"/>
      <c r="C1423" s="21"/>
      <c r="D1423" s="10"/>
      <c r="E1423" s="21"/>
      <c r="I1423" s="22"/>
      <c r="J1423" s="24"/>
      <c r="K1423" s="10"/>
      <c r="L1423" s="10"/>
    </row>
    <row r="1424" spans="1:12">
      <c r="A1424" s="21"/>
      <c r="B1424" s="21"/>
      <c r="C1424" s="21"/>
      <c r="D1424" s="10"/>
      <c r="E1424" s="21"/>
      <c r="I1424" s="22"/>
      <c r="J1424" s="24"/>
      <c r="K1424" s="10"/>
      <c r="L1424" s="10"/>
    </row>
    <row r="1425" spans="1:12">
      <c r="A1425" s="21"/>
      <c r="B1425" s="21"/>
      <c r="C1425" s="21"/>
      <c r="D1425" s="10"/>
      <c r="E1425" s="21"/>
      <c r="I1425" s="22"/>
      <c r="J1425" s="24"/>
      <c r="K1425" s="10"/>
      <c r="L1425" s="10"/>
    </row>
    <row r="1426" spans="1:12">
      <c r="A1426" s="21"/>
      <c r="B1426" s="21"/>
      <c r="C1426" s="21"/>
      <c r="D1426" s="10"/>
      <c r="E1426" s="21"/>
      <c r="I1426" s="22"/>
      <c r="J1426" s="24"/>
      <c r="K1426" s="10"/>
      <c r="L1426" s="10"/>
    </row>
    <row r="1427" spans="1:12">
      <c r="A1427" s="21"/>
      <c r="B1427" s="21"/>
      <c r="C1427" s="21"/>
      <c r="D1427" s="10"/>
      <c r="E1427" s="21"/>
      <c r="I1427" s="22"/>
      <c r="J1427" s="24"/>
      <c r="K1427" s="10"/>
      <c r="L1427" s="10"/>
    </row>
    <row r="1428" spans="1:12">
      <c r="A1428" s="21"/>
      <c r="B1428" s="21"/>
      <c r="C1428" s="21"/>
      <c r="D1428" s="10"/>
      <c r="E1428" s="21"/>
      <c r="I1428" s="22"/>
      <c r="J1428" s="24"/>
      <c r="K1428" s="10"/>
      <c r="L1428" s="10"/>
    </row>
    <row r="1429" spans="1:12">
      <c r="A1429" s="21"/>
      <c r="B1429" s="21"/>
      <c r="C1429" s="21"/>
      <c r="D1429" s="10"/>
      <c r="E1429" s="21"/>
      <c r="I1429" s="22"/>
      <c r="J1429" s="24"/>
      <c r="K1429" s="10"/>
      <c r="L1429" s="10"/>
    </row>
    <row r="1430" spans="1:12">
      <c r="A1430" s="21"/>
      <c r="B1430" s="21"/>
      <c r="C1430" s="21"/>
      <c r="D1430" s="10"/>
      <c r="E1430" s="21"/>
      <c r="I1430" s="22"/>
      <c r="J1430" s="24"/>
      <c r="K1430" s="10"/>
      <c r="L1430" s="10"/>
    </row>
    <row r="1431" spans="1:12">
      <c r="A1431" s="21"/>
      <c r="B1431" s="21"/>
      <c r="C1431" s="21"/>
      <c r="D1431" s="10"/>
      <c r="E1431" s="21"/>
      <c r="I1431" s="22"/>
      <c r="J1431" s="24"/>
      <c r="K1431" s="10"/>
      <c r="L1431" s="10"/>
    </row>
    <row r="1432" spans="1:12">
      <c r="A1432" s="21"/>
      <c r="B1432" s="21"/>
      <c r="C1432" s="21"/>
      <c r="D1432" s="10"/>
      <c r="E1432" s="21"/>
      <c r="I1432" s="22"/>
      <c r="J1432" s="24"/>
      <c r="K1432" s="10"/>
      <c r="L1432" s="10"/>
    </row>
    <row r="1433" spans="1:12">
      <c r="A1433" s="21"/>
      <c r="B1433" s="21"/>
      <c r="C1433" s="21"/>
      <c r="D1433" s="10"/>
      <c r="E1433" s="21"/>
      <c r="I1433" s="22"/>
      <c r="J1433" s="24"/>
      <c r="K1433" s="10"/>
      <c r="L1433" s="10"/>
    </row>
    <row r="1434" spans="1:12">
      <c r="A1434" s="21"/>
      <c r="B1434" s="21"/>
      <c r="C1434" s="21"/>
      <c r="D1434" s="10"/>
      <c r="E1434" s="21"/>
      <c r="I1434" s="22"/>
      <c r="J1434" s="24"/>
      <c r="K1434" s="10"/>
      <c r="L1434" s="10"/>
    </row>
    <row r="1435" spans="1:12">
      <c r="A1435" s="21"/>
      <c r="B1435" s="21"/>
      <c r="C1435" s="21"/>
      <c r="D1435" s="10"/>
      <c r="E1435" s="21"/>
      <c r="I1435" s="22"/>
      <c r="J1435" s="24"/>
      <c r="K1435" s="10"/>
      <c r="L1435" s="10"/>
    </row>
    <row r="1436" spans="1:12">
      <c r="A1436" s="21"/>
      <c r="B1436" s="21"/>
      <c r="C1436" s="21"/>
      <c r="D1436" s="21"/>
      <c r="E1436" s="21"/>
      <c r="I1436" s="22"/>
      <c r="J1436" s="24"/>
      <c r="K1436" s="10"/>
      <c r="L1436" s="10"/>
    </row>
    <row r="1437" spans="1:12">
      <c r="A1437" s="21"/>
      <c r="B1437" s="21"/>
      <c r="C1437" s="21"/>
      <c r="D1437" s="21"/>
      <c r="E1437" s="21"/>
      <c r="I1437" s="22"/>
      <c r="J1437" s="24"/>
      <c r="K1437" s="10"/>
      <c r="L1437" s="10"/>
    </row>
    <row r="1438" spans="1:12">
      <c r="A1438" s="21"/>
      <c r="B1438" s="21"/>
      <c r="C1438" s="21"/>
      <c r="D1438" s="21"/>
      <c r="E1438" s="21"/>
      <c r="I1438" s="22"/>
      <c r="J1438" s="24"/>
      <c r="K1438" s="10"/>
      <c r="L1438" s="10"/>
    </row>
    <row r="1439" spans="1:12">
      <c r="A1439" s="21"/>
      <c r="B1439" s="21"/>
      <c r="C1439" s="21"/>
      <c r="D1439" s="21"/>
      <c r="E1439" s="21"/>
      <c r="I1439" s="22"/>
      <c r="J1439" s="24"/>
      <c r="K1439" s="10"/>
      <c r="L1439" s="10"/>
    </row>
    <row r="1440" spans="1:12">
      <c r="A1440" s="21"/>
      <c r="B1440" s="21"/>
      <c r="C1440" s="21"/>
      <c r="D1440" s="21"/>
      <c r="E1440" s="21"/>
      <c r="I1440" s="22"/>
      <c r="J1440" s="24"/>
      <c r="K1440" s="10"/>
      <c r="L1440" s="10"/>
    </row>
    <row r="1441" spans="1:12">
      <c r="A1441" s="21"/>
      <c r="B1441" s="21"/>
      <c r="C1441" s="21"/>
      <c r="D1441" s="21"/>
      <c r="E1441" s="21"/>
      <c r="I1441" s="22"/>
      <c r="J1441" s="24"/>
      <c r="K1441" s="10"/>
      <c r="L1441" s="10"/>
    </row>
    <row r="1442" spans="1:12">
      <c r="A1442" s="21"/>
      <c r="B1442" s="21"/>
      <c r="C1442" s="21"/>
      <c r="D1442" s="21"/>
      <c r="E1442" s="21"/>
      <c r="I1442" s="22"/>
      <c r="J1442" s="24"/>
      <c r="K1442" s="10"/>
      <c r="L1442" s="10"/>
    </row>
    <row r="1443" spans="1:12">
      <c r="A1443" s="21"/>
      <c r="B1443" s="21"/>
      <c r="C1443" s="21"/>
      <c r="D1443" s="21"/>
      <c r="E1443" s="21"/>
      <c r="I1443" s="22"/>
      <c r="J1443" s="24"/>
      <c r="K1443" s="10"/>
      <c r="L1443" s="10"/>
    </row>
    <row r="1444" spans="1:12">
      <c r="A1444" s="21"/>
      <c r="B1444" s="21"/>
      <c r="C1444" s="21"/>
      <c r="D1444" s="21"/>
      <c r="E1444" s="21"/>
      <c r="I1444" s="22"/>
      <c r="J1444" s="24"/>
      <c r="K1444" s="10"/>
      <c r="L1444" s="10"/>
    </row>
    <row r="1445" spans="1:12">
      <c r="A1445" s="21"/>
      <c r="B1445" s="21"/>
      <c r="C1445" s="21"/>
      <c r="D1445" s="21"/>
      <c r="E1445" s="21"/>
      <c r="I1445" s="22"/>
      <c r="J1445" s="24"/>
      <c r="K1445" s="10"/>
      <c r="L1445" s="10"/>
    </row>
    <row r="1446" spans="1:12">
      <c r="A1446" s="21"/>
      <c r="B1446" s="21"/>
      <c r="C1446" s="21"/>
      <c r="D1446" s="21"/>
      <c r="E1446" s="21"/>
      <c r="I1446" s="22"/>
      <c r="J1446" s="24"/>
      <c r="K1446" s="10"/>
      <c r="L1446" s="10"/>
    </row>
    <row r="1447" spans="1:12">
      <c r="A1447" s="21"/>
      <c r="B1447" s="21"/>
      <c r="C1447" s="21"/>
      <c r="D1447" s="21"/>
      <c r="E1447" s="21"/>
      <c r="I1447" s="22"/>
      <c r="J1447" s="24"/>
      <c r="K1447" s="10"/>
      <c r="L1447" s="10"/>
    </row>
    <row r="1448" spans="1:12">
      <c r="A1448" s="21"/>
      <c r="B1448" s="21"/>
      <c r="C1448" s="21"/>
      <c r="D1448" s="21"/>
      <c r="E1448" s="21"/>
      <c r="I1448" s="22"/>
      <c r="J1448" s="24"/>
      <c r="K1448" s="10"/>
      <c r="L1448" s="10"/>
    </row>
    <row r="1449" spans="1:12">
      <c r="A1449" s="21"/>
      <c r="B1449" s="21"/>
      <c r="C1449" s="21"/>
      <c r="D1449" s="21"/>
      <c r="E1449" s="21"/>
      <c r="I1449" s="22"/>
      <c r="J1449" s="24"/>
      <c r="K1449" s="10"/>
      <c r="L1449" s="10"/>
    </row>
    <row r="1450" spans="1:12">
      <c r="A1450" s="21"/>
      <c r="B1450" s="21"/>
      <c r="C1450" s="21"/>
      <c r="D1450" s="21"/>
      <c r="E1450" s="21"/>
      <c r="I1450" s="22"/>
      <c r="J1450" s="24"/>
      <c r="K1450" s="10"/>
      <c r="L1450" s="10"/>
    </row>
    <row r="1451" spans="1:12">
      <c r="A1451" s="21"/>
      <c r="B1451" s="21"/>
      <c r="C1451" s="21"/>
      <c r="D1451" s="21"/>
      <c r="E1451" s="21"/>
      <c r="I1451" s="22"/>
      <c r="J1451" s="24"/>
      <c r="K1451" s="10"/>
      <c r="L1451" s="10"/>
    </row>
    <row r="1452" spans="1:12">
      <c r="A1452" s="21"/>
      <c r="B1452" s="21"/>
      <c r="C1452" s="21"/>
      <c r="D1452" s="21"/>
      <c r="E1452" s="21"/>
      <c r="I1452" s="22"/>
      <c r="J1452" s="24"/>
      <c r="K1452" s="10"/>
      <c r="L1452" s="10"/>
    </row>
    <row r="1453" spans="1:12">
      <c r="A1453" s="21"/>
      <c r="B1453" s="21"/>
      <c r="C1453" s="21"/>
      <c r="D1453" s="21"/>
      <c r="E1453" s="21"/>
      <c r="I1453" s="22"/>
      <c r="J1453" s="24"/>
      <c r="K1453" s="10"/>
      <c r="L1453" s="10"/>
    </row>
    <row r="1454" spans="1:12">
      <c r="A1454" s="21"/>
      <c r="B1454" s="21"/>
      <c r="C1454" s="21"/>
      <c r="D1454" s="21"/>
      <c r="E1454" s="21"/>
      <c r="I1454" s="22"/>
      <c r="J1454" s="24"/>
      <c r="K1454" s="10"/>
      <c r="L1454" s="10"/>
    </row>
    <row r="1455" spans="1:12">
      <c r="A1455" s="21"/>
      <c r="B1455" s="21"/>
      <c r="C1455" s="21"/>
      <c r="D1455" s="21"/>
      <c r="E1455" s="21"/>
      <c r="I1455" s="22"/>
      <c r="J1455" s="24"/>
      <c r="K1455" s="10"/>
      <c r="L1455" s="10"/>
    </row>
    <row r="1456" spans="1:12">
      <c r="A1456" s="21"/>
      <c r="B1456" s="21"/>
      <c r="C1456" s="21"/>
      <c r="D1456" s="21"/>
      <c r="E1456" s="21"/>
      <c r="I1456" s="22"/>
      <c r="J1456" s="24"/>
      <c r="K1456" s="10"/>
      <c r="L1456" s="10"/>
    </row>
    <row r="1457" spans="1:12">
      <c r="A1457" s="21"/>
      <c r="B1457" s="21"/>
      <c r="C1457" s="21"/>
      <c r="D1457" s="21"/>
      <c r="E1457" s="21"/>
      <c r="I1457" s="22"/>
      <c r="J1457" s="24"/>
      <c r="K1457" s="10"/>
      <c r="L1457" s="10"/>
    </row>
    <row r="1458" spans="1:12">
      <c r="A1458" s="21"/>
      <c r="B1458" s="21"/>
      <c r="C1458" s="21"/>
      <c r="D1458" s="21"/>
      <c r="E1458" s="21"/>
      <c r="I1458" s="22"/>
      <c r="J1458" s="24"/>
      <c r="K1458" s="10"/>
      <c r="L1458" s="10"/>
    </row>
    <row r="1459" spans="1:12">
      <c r="A1459" s="21"/>
      <c r="B1459" s="21"/>
      <c r="C1459" s="21"/>
      <c r="D1459" s="21"/>
      <c r="E1459" s="21"/>
      <c r="I1459" s="22"/>
      <c r="J1459" s="24"/>
      <c r="K1459" s="10"/>
      <c r="L1459" s="10"/>
    </row>
    <row r="1460" spans="1:12">
      <c r="A1460" s="21"/>
      <c r="B1460" s="21"/>
      <c r="C1460" s="21"/>
      <c r="D1460" s="21"/>
      <c r="E1460" s="21"/>
      <c r="I1460" s="22"/>
      <c r="J1460" s="24"/>
      <c r="K1460" s="10"/>
      <c r="L1460" s="10"/>
    </row>
    <row r="1461" spans="1:12">
      <c r="A1461" s="21"/>
      <c r="B1461" s="21"/>
      <c r="C1461" s="21"/>
      <c r="D1461" s="21"/>
      <c r="E1461" s="21"/>
      <c r="I1461" s="22"/>
      <c r="J1461" s="24"/>
      <c r="K1461" s="10"/>
      <c r="L1461" s="10"/>
    </row>
    <row r="1462" spans="1:12">
      <c r="A1462" s="21"/>
      <c r="B1462" s="21"/>
      <c r="C1462" s="21"/>
      <c r="D1462" s="21"/>
      <c r="E1462" s="21"/>
      <c r="I1462" s="22"/>
      <c r="J1462" s="24"/>
      <c r="K1462" s="10"/>
      <c r="L1462" s="10"/>
    </row>
    <row r="1463" spans="1:12">
      <c r="A1463" s="21"/>
      <c r="B1463" s="21"/>
      <c r="C1463" s="21"/>
      <c r="D1463" s="21"/>
      <c r="E1463" s="21"/>
      <c r="I1463" s="22"/>
      <c r="J1463" s="24"/>
      <c r="K1463" s="10"/>
      <c r="L1463" s="10"/>
    </row>
    <row r="1464" spans="1:12">
      <c r="A1464" s="21"/>
      <c r="B1464" s="21"/>
      <c r="C1464" s="21"/>
      <c r="D1464" s="21"/>
      <c r="E1464" s="21"/>
      <c r="I1464" s="22"/>
      <c r="J1464" s="24"/>
      <c r="K1464" s="10"/>
      <c r="L1464" s="10"/>
    </row>
    <row r="1465" spans="1:12">
      <c r="A1465" s="21"/>
      <c r="B1465" s="21"/>
      <c r="C1465" s="21"/>
      <c r="D1465" s="21"/>
      <c r="E1465" s="21"/>
      <c r="I1465" s="22"/>
      <c r="J1465" s="24"/>
      <c r="K1465" s="10"/>
      <c r="L1465" s="10"/>
    </row>
    <row r="1466" spans="1:12">
      <c r="A1466" s="21"/>
      <c r="B1466" s="21"/>
      <c r="C1466" s="21"/>
      <c r="D1466" s="21"/>
      <c r="E1466" s="21"/>
      <c r="I1466" s="22"/>
      <c r="J1466" s="24"/>
      <c r="K1466" s="10"/>
      <c r="L1466" s="10"/>
    </row>
    <row r="1467" spans="1:12">
      <c r="A1467" s="21"/>
      <c r="B1467" s="21"/>
      <c r="C1467" s="21"/>
      <c r="D1467" s="21"/>
      <c r="E1467" s="21"/>
      <c r="I1467" s="22"/>
      <c r="J1467" s="24"/>
      <c r="K1467" s="10"/>
      <c r="L1467" s="10"/>
    </row>
    <row r="1468" spans="1:12">
      <c r="A1468" s="21"/>
      <c r="B1468" s="21"/>
      <c r="C1468" s="21"/>
      <c r="D1468" s="21"/>
      <c r="E1468" s="21"/>
      <c r="I1468" s="22"/>
      <c r="J1468" s="24"/>
      <c r="K1468" s="10"/>
      <c r="L1468" s="10"/>
    </row>
    <row r="1469" spans="1:12">
      <c r="A1469" s="21"/>
      <c r="B1469" s="21"/>
      <c r="C1469" s="21"/>
      <c r="D1469" s="21"/>
      <c r="E1469" s="21"/>
      <c r="I1469" s="22"/>
      <c r="J1469" s="24"/>
      <c r="K1469" s="10"/>
      <c r="L1469" s="10"/>
    </row>
    <row r="1470" spans="1:12">
      <c r="A1470" s="21"/>
      <c r="B1470" s="21"/>
      <c r="C1470" s="21"/>
      <c r="D1470" s="21"/>
      <c r="E1470" s="21"/>
      <c r="I1470" s="22"/>
      <c r="J1470" s="24"/>
      <c r="K1470" s="10"/>
      <c r="L1470" s="10"/>
    </row>
    <row r="1471" spans="1:12">
      <c r="A1471" s="21"/>
      <c r="B1471" s="21"/>
      <c r="C1471" s="21"/>
      <c r="D1471" s="21"/>
      <c r="E1471" s="21"/>
      <c r="I1471" s="22"/>
      <c r="J1471" s="24"/>
      <c r="K1471" s="10"/>
      <c r="L1471" s="10"/>
    </row>
    <row r="1472" spans="1:12">
      <c r="A1472" s="21"/>
      <c r="B1472" s="21"/>
      <c r="C1472" s="21"/>
      <c r="D1472" s="21"/>
      <c r="E1472" s="21"/>
      <c r="I1472" s="22"/>
      <c r="J1472" s="24"/>
      <c r="K1472" s="10"/>
      <c r="L1472" s="10"/>
    </row>
    <row r="1473" spans="1:12">
      <c r="A1473" s="21"/>
      <c r="B1473" s="21"/>
      <c r="C1473" s="21"/>
      <c r="D1473" s="21"/>
      <c r="E1473" s="21"/>
      <c r="I1473" s="22"/>
      <c r="J1473" s="24"/>
      <c r="K1473" s="10"/>
      <c r="L1473" s="10"/>
    </row>
    <row r="1474" spans="1:12">
      <c r="A1474" s="21"/>
      <c r="B1474" s="21"/>
      <c r="C1474" s="21"/>
      <c r="D1474" s="21"/>
      <c r="E1474" s="21"/>
      <c r="I1474" s="22"/>
      <c r="J1474" s="24"/>
      <c r="K1474" s="10"/>
      <c r="L1474" s="10"/>
    </row>
    <row r="1475" spans="1:12">
      <c r="A1475" s="21"/>
      <c r="B1475" s="21"/>
      <c r="C1475" s="21"/>
      <c r="D1475" s="21"/>
      <c r="E1475" s="21"/>
      <c r="I1475" s="22"/>
      <c r="J1475" s="24"/>
      <c r="K1475" s="10"/>
      <c r="L1475" s="10"/>
    </row>
    <row r="1476" spans="1:12">
      <c r="A1476" s="21"/>
      <c r="B1476" s="21"/>
      <c r="C1476" s="21"/>
      <c r="D1476" s="21"/>
      <c r="E1476" s="21"/>
      <c r="I1476" s="22"/>
      <c r="J1476" s="24"/>
      <c r="K1476" s="10"/>
      <c r="L1476" s="10"/>
    </row>
    <row r="1477" spans="1:12">
      <c r="A1477" s="21"/>
      <c r="B1477" s="21"/>
      <c r="C1477" s="21"/>
      <c r="D1477" s="21"/>
      <c r="E1477" s="21"/>
      <c r="I1477" s="22"/>
      <c r="J1477" s="24"/>
      <c r="K1477" s="10"/>
      <c r="L1477" s="10"/>
    </row>
    <row r="1478" spans="1:12">
      <c r="A1478" s="21"/>
      <c r="B1478" s="21"/>
      <c r="C1478" s="21"/>
      <c r="D1478" s="21"/>
      <c r="E1478" s="21"/>
      <c r="I1478" s="22"/>
      <c r="J1478" s="24"/>
      <c r="K1478" s="10"/>
      <c r="L1478" s="10"/>
    </row>
    <row r="1479" spans="1:12">
      <c r="A1479" s="21"/>
      <c r="B1479" s="21"/>
      <c r="C1479" s="21"/>
      <c r="D1479" s="21"/>
      <c r="E1479" s="21"/>
      <c r="I1479" s="22"/>
      <c r="J1479" s="24"/>
      <c r="K1479" s="10"/>
      <c r="L1479" s="10"/>
    </row>
    <row r="1480" spans="1:12">
      <c r="A1480" s="21"/>
      <c r="B1480" s="21"/>
      <c r="C1480" s="21"/>
      <c r="D1480" s="21"/>
      <c r="E1480" s="21"/>
      <c r="I1480" s="22"/>
      <c r="J1480" s="24"/>
      <c r="K1480" s="10"/>
      <c r="L1480" s="10"/>
    </row>
    <row r="1481" spans="1:12">
      <c r="A1481" s="21"/>
      <c r="B1481" s="21"/>
      <c r="C1481" s="21"/>
      <c r="D1481" s="21"/>
      <c r="E1481" s="21"/>
      <c r="I1481" s="22"/>
      <c r="J1481" s="24"/>
      <c r="K1481" s="10"/>
      <c r="L1481" s="10"/>
    </row>
    <row r="1482" spans="1:12">
      <c r="A1482" s="21"/>
      <c r="B1482" s="21"/>
      <c r="C1482" s="21"/>
      <c r="D1482" s="21"/>
      <c r="E1482" s="21"/>
      <c r="I1482" s="22"/>
      <c r="J1482" s="24"/>
      <c r="K1482" s="10"/>
      <c r="L1482" s="10"/>
    </row>
    <row r="1483" spans="1:12">
      <c r="A1483" s="21"/>
      <c r="B1483" s="21"/>
      <c r="C1483" s="21"/>
      <c r="D1483" s="21"/>
      <c r="E1483" s="21"/>
      <c r="I1483" s="22"/>
      <c r="J1483" s="24"/>
      <c r="K1483" s="10"/>
      <c r="L1483" s="10"/>
    </row>
    <row r="1484" spans="1:12">
      <c r="A1484" s="21"/>
      <c r="B1484" s="21"/>
      <c r="C1484" s="21"/>
      <c r="D1484" s="21"/>
      <c r="E1484" s="21"/>
      <c r="I1484" s="22"/>
      <c r="J1484" s="24"/>
      <c r="K1484" s="10"/>
      <c r="L1484" s="10"/>
    </row>
    <row r="1485" spans="1:12">
      <c r="A1485" s="21"/>
      <c r="B1485" s="21"/>
      <c r="C1485" s="21"/>
      <c r="D1485" s="21"/>
      <c r="E1485" s="21"/>
      <c r="I1485" s="22"/>
      <c r="J1485" s="24"/>
      <c r="K1485" s="10"/>
      <c r="L1485" s="10"/>
    </row>
    <row r="1486" spans="1:12">
      <c r="A1486" s="21"/>
      <c r="B1486" s="21"/>
      <c r="C1486" s="21"/>
      <c r="D1486" s="21"/>
      <c r="E1486" s="21"/>
      <c r="I1486" s="22"/>
      <c r="J1486" s="24"/>
      <c r="K1486" s="10"/>
      <c r="L1486" s="10"/>
    </row>
    <row r="1487" spans="1:12">
      <c r="A1487" s="21"/>
      <c r="B1487" s="21"/>
      <c r="C1487" s="21"/>
      <c r="D1487" s="21"/>
      <c r="E1487" s="21"/>
      <c r="I1487" s="22"/>
      <c r="J1487" s="24"/>
      <c r="K1487" s="10"/>
      <c r="L1487" s="10"/>
    </row>
    <row r="1488" spans="1:12">
      <c r="A1488" s="21"/>
      <c r="B1488" s="21"/>
      <c r="C1488" s="21"/>
      <c r="D1488" s="21"/>
      <c r="E1488" s="21"/>
      <c r="I1488" s="22"/>
      <c r="J1488" s="24"/>
      <c r="K1488" s="10"/>
      <c r="L1488" s="10"/>
    </row>
    <row r="1489" spans="1:12">
      <c r="A1489" s="21"/>
      <c r="B1489" s="21"/>
      <c r="C1489" s="21"/>
      <c r="D1489" s="21"/>
      <c r="E1489" s="21"/>
      <c r="I1489" s="22"/>
      <c r="J1489" s="24"/>
      <c r="K1489" s="10"/>
      <c r="L1489" s="10"/>
    </row>
    <row r="1490" spans="1:12">
      <c r="A1490" s="21"/>
      <c r="B1490" s="21"/>
      <c r="C1490" s="21"/>
      <c r="D1490" s="21"/>
      <c r="E1490" s="21"/>
      <c r="I1490" s="22"/>
      <c r="J1490" s="24"/>
      <c r="K1490" s="10"/>
      <c r="L1490" s="10"/>
    </row>
    <row r="1491" spans="1:12">
      <c r="A1491" s="21"/>
      <c r="B1491" s="21"/>
      <c r="C1491" s="21"/>
      <c r="D1491" s="21"/>
      <c r="E1491" s="21"/>
      <c r="I1491" s="22"/>
      <c r="J1491" s="24"/>
      <c r="K1491" s="10"/>
      <c r="L1491" s="10"/>
    </row>
    <row r="1492" spans="1:12">
      <c r="A1492" s="21"/>
      <c r="B1492" s="21"/>
      <c r="C1492" s="21"/>
      <c r="D1492" s="21"/>
      <c r="E1492" s="21"/>
      <c r="I1492" s="22"/>
      <c r="J1492" s="24"/>
      <c r="K1492" s="10"/>
      <c r="L1492" s="10"/>
    </row>
    <row r="1493" spans="1:12">
      <c r="A1493" s="21"/>
      <c r="B1493" s="21"/>
      <c r="C1493" s="21"/>
      <c r="D1493" s="21"/>
      <c r="E1493" s="21"/>
      <c r="I1493" s="22"/>
      <c r="J1493" s="24"/>
      <c r="K1493" s="10"/>
      <c r="L1493" s="10"/>
    </row>
    <row r="1494" spans="1:12">
      <c r="A1494" s="21"/>
      <c r="B1494" s="21"/>
      <c r="C1494" s="21"/>
      <c r="D1494" s="21"/>
      <c r="E1494" s="21"/>
      <c r="I1494" s="22"/>
      <c r="J1494" s="24"/>
      <c r="K1494" s="10"/>
      <c r="L1494" s="10"/>
    </row>
    <row r="1495" spans="1:12">
      <c r="A1495" s="21"/>
      <c r="B1495" s="21"/>
      <c r="C1495" s="21"/>
      <c r="D1495" s="10"/>
      <c r="E1495" s="21"/>
      <c r="I1495" s="22"/>
      <c r="J1495" s="24"/>
      <c r="K1495" s="10"/>
      <c r="L1495" s="10"/>
    </row>
    <row r="1496" spans="1:12">
      <c r="A1496" s="21"/>
      <c r="B1496" s="21"/>
      <c r="C1496" s="21"/>
      <c r="D1496" s="10"/>
      <c r="E1496" s="21"/>
      <c r="I1496" s="22"/>
      <c r="J1496" s="24"/>
      <c r="K1496" s="10"/>
      <c r="L1496" s="10"/>
    </row>
    <row r="1497" spans="1:12">
      <c r="A1497" s="21"/>
      <c r="B1497" s="21"/>
      <c r="C1497" s="21"/>
      <c r="D1497" s="10"/>
      <c r="E1497" s="21"/>
      <c r="I1497" s="22"/>
      <c r="J1497" s="24"/>
      <c r="K1497" s="10"/>
      <c r="L1497" s="10"/>
    </row>
    <row r="1498" spans="1:12">
      <c r="A1498" s="21"/>
      <c r="B1498" s="21"/>
      <c r="C1498" s="21"/>
      <c r="D1498" s="10"/>
      <c r="E1498" s="21"/>
      <c r="I1498" s="22"/>
      <c r="J1498" s="24"/>
      <c r="K1498" s="10"/>
      <c r="L1498" s="10"/>
    </row>
    <row r="1499" spans="1:12">
      <c r="A1499" s="21"/>
      <c r="B1499" s="21"/>
      <c r="C1499" s="21"/>
      <c r="D1499" s="10"/>
      <c r="E1499" s="21"/>
      <c r="I1499" s="22"/>
      <c r="J1499" s="24"/>
      <c r="K1499" s="10"/>
      <c r="L1499" s="10"/>
    </row>
    <row r="1500" spans="1:12">
      <c r="A1500" s="21"/>
      <c r="B1500" s="21"/>
      <c r="C1500" s="21"/>
      <c r="D1500" s="10"/>
      <c r="E1500" s="21"/>
      <c r="I1500" s="22"/>
      <c r="J1500" s="24"/>
      <c r="K1500" s="10"/>
      <c r="L1500" s="10"/>
    </row>
    <row r="1501" spans="1:12">
      <c r="A1501" s="21"/>
      <c r="B1501" s="21"/>
      <c r="C1501" s="21"/>
      <c r="D1501" s="10"/>
      <c r="E1501" s="21"/>
      <c r="I1501" s="22"/>
      <c r="J1501" s="24"/>
      <c r="K1501" s="10"/>
      <c r="L1501" s="10"/>
    </row>
    <row r="1502" spans="1:12">
      <c r="A1502" s="21"/>
      <c r="B1502" s="21"/>
      <c r="C1502" s="21"/>
      <c r="D1502" s="10"/>
      <c r="E1502" s="21"/>
      <c r="I1502" s="22"/>
      <c r="J1502" s="24"/>
      <c r="K1502" s="10"/>
      <c r="L1502" s="10"/>
    </row>
    <row r="1503" spans="1:12">
      <c r="A1503" s="21"/>
      <c r="B1503" s="21"/>
      <c r="C1503" s="21"/>
      <c r="D1503" s="10"/>
      <c r="E1503" s="21"/>
      <c r="I1503" s="22"/>
      <c r="J1503" s="24"/>
      <c r="K1503" s="10"/>
      <c r="L1503" s="10"/>
    </row>
    <row r="1504" spans="1:12">
      <c r="A1504" s="21"/>
      <c r="B1504" s="21"/>
      <c r="C1504" s="21"/>
      <c r="D1504" s="10"/>
      <c r="E1504" s="21"/>
      <c r="I1504" s="22"/>
      <c r="J1504" s="24"/>
      <c r="K1504" s="10"/>
      <c r="L1504" s="10"/>
    </row>
    <row r="1505" spans="1:12">
      <c r="A1505" s="21"/>
      <c r="B1505" s="21"/>
      <c r="C1505" s="21"/>
      <c r="D1505" s="10"/>
      <c r="E1505" s="21"/>
      <c r="I1505" s="22"/>
      <c r="J1505" s="24"/>
      <c r="K1505" s="10"/>
      <c r="L1505" s="10"/>
    </row>
    <row r="1506" spans="1:12">
      <c r="A1506" s="21"/>
      <c r="B1506" s="21"/>
      <c r="C1506" s="21"/>
      <c r="D1506" s="10"/>
      <c r="E1506" s="21"/>
      <c r="I1506" s="22"/>
      <c r="J1506" s="24"/>
      <c r="K1506" s="10"/>
      <c r="L1506" s="10"/>
    </row>
    <row r="1507" spans="1:12">
      <c r="A1507" s="21"/>
      <c r="B1507" s="21"/>
      <c r="C1507" s="21"/>
      <c r="D1507" s="10"/>
      <c r="E1507" s="21"/>
      <c r="I1507" s="22"/>
      <c r="J1507" s="24"/>
      <c r="K1507" s="10"/>
      <c r="L1507" s="10"/>
    </row>
    <row r="1508" spans="1:12">
      <c r="A1508" s="21"/>
      <c r="B1508" s="21"/>
      <c r="C1508" s="21"/>
      <c r="D1508" s="10"/>
      <c r="E1508" s="21"/>
      <c r="I1508" s="22"/>
      <c r="J1508" s="24"/>
      <c r="K1508" s="10"/>
      <c r="L1508" s="10"/>
    </row>
    <row r="1509" spans="1:12">
      <c r="A1509" s="21"/>
      <c r="B1509" s="21"/>
      <c r="C1509" s="21"/>
      <c r="D1509" s="10"/>
      <c r="E1509" s="21"/>
      <c r="I1509" s="22"/>
      <c r="J1509" s="24"/>
      <c r="K1509" s="10"/>
      <c r="L1509" s="10"/>
    </row>
    <row r="1510" spans="1:12">
      <c r="A1510" s="21"/>
      <c r="B1510" s="21"/>
      <c r="C1510" s="21"/>
      <c r="D1510" s="10"/>
      <c r="E1510" s="21"/>
      <c r="I1510" s="22"/>
      <c r="J1510" s="24"/>
      <c r="K1510" s="10"/>
      <c r="L1510" s="10"/>
    </row>
    <row r="1511" spans="1:12">
      <c r="A1511" s="21"/>
      <c r="B1511" s="21"/>
      <c r="C1511" s="21"/>
      <c r="D1511" s="10"/>
      <c r="E1511" s="21"/>
      <c r="I1511" s="22"/>
      <c r="J1511" s="24"/>
      <c r="K1511" s="10"/>
      <c r="L1511" s="10"/>
    </row>
    <row r="1512" spans="1:12">
      <c r="A1512" s="21"/>
      <c r="B1512" s="21"/>
      <c r="C1512" s="21"/>
      <c r="D1512" s="10"/>
      <c r="E1512" s="21"/>
      <c r="I1512" s="22"/>
      <c r="J1512" s="24"/>
      <c r="K1512" s="10"/>
      <c r="L1512" s="10"/>
    </row>
    <row r="1513" spans="1:12">
      <c r="A1513" s="21"/>
      <c r="B1513" s="21"/>
      <c r="C1513" s="21"/>
      <c r="D1513" s="10"/>
      <c r="E1513" s="21"/>
      <c r="I1513" s="22"/>
      <c r="J1513" s="24"/>
      <c r="K1513" s="10"/>
      <c r="L1513" s="10"/>
    </row>
    <row r="1514" spans="1:12">
      <c r="A1514" s="21"/>
      <c r="B1514" s="21"/>
      <c r="C1514" s="21"/>
      <c r="D1514" s="10"/>
      <c r="E1514" s="21"/>
      <c r="I1514" s="22"/>
      <c r="J1514" s="24"/>
      <c r="K1514" s="10"/>
      <c r="L1514" s="10"/>
    </row>
    <row r="1515" spans="1:12">
      <c r="A1515" s="21"/>
      <c r="B1515" s="21"/>
      <c r="C1515" s="21"/>
      <c r="D1515" s="10"/>
      <c r="E1515" s="21"/>
      <c r="I1515" s="22"/>
      <c r="J1515" s="24"/>
      <c r="K1515" s="10"/>
      <c r="L1515" s="10"/>
    </row>
    <row r="1516" spans="1:12">
      <c r="A1516" s="21"/>
      <c r="B1516" s="21"/>
      <c r="C1516" s="21"/>
      <c r="D1516" s="10"/>
      <c r="E1516" s="21"/>
      <c r="I1516" s="22"/>
      <c r="J1516" s="24"/>
      <c r="K1516" s="10"/>
      <c r="L1516" s="10"/>
    </row>
    <row r="1517" spans="1:12">
      <c r="A1517" s="21"/>
      <c r="B1517" s="21"/>
      <c r="C1517" s="21"/>
      <c r="D1517" s="10"/>
      <c r="E1517" s="21"/>
      <c r="I1517" s="22"/>
      <c r="J1517" s="24"/>
      <c r="K1517" s="10"/>
      <c r="L1517" s="10"/>
    </row>
    <row r="1518" spans="1:12">
      <c r="A1518" s="21"/>
      <c r="B1518" s="21"/>
      <c r="C1518" s="21"/>
      <c r="D1518" s="10"/>
      <c r="E1518" s="21"/>
      <c r="I1518" s="22"/>
      <c r="J1518" s="24"/>
      <c r="K1518" s="10"/>
      <c r="L1518" s="10"/>
    </row>
    <row r="1519" spans="1:12">
      <c r="A1519" s="21"/>
      <c r="B1519" s="21"/>
      <c r="C1519" s="21"/>
      <c r="D1519" s="10"/>
      <c r="E1519" s="21"/>
      <c r="I1519" s="22"/>
      <c r="J1519" s="24"/>
      <c r="K1519" s="10"/>
      <c r="L1519" s="10"/>
    </row>
    <row r="1520" spans="1:12">
      <c r="A1520" s="21"/>
      <c r="B1520" s="21"/>
      <c r="C1520" s="21"/>
      <c r="D1520" s="10"/>
      <c r="E1520" s="21"/>
      <c r="I1520" s="22"/>
      <c r="J1520" s="24"/>
      <c r="K1520" s="10"/>
      <c r="L1520" s="10"/>
    </row>
    <row r="1521" spans="1:12">
      <c r="A1521" s="21"/>
      <c r="B1521" s="21"/>
      <c r="C1521" s="21"/>
      <c r="D1521" s="10"/>
      <c r="E1521" s="21"/>
      <c r="I1521" s="22"/>
      <c r="J1521" s="24"/>
      <c r="K1521" s="10"/>
      <c r="L1521" s="10"/>
    </row>
    <row r="1522" spans="1:12">
      <c r="A1522" s="21"/>
      <c r="B1522" s="21"/>
      <c r="C1522" s="21"/>
      <c r="D1522" s="10"/>
      <c r="E1522" s="21"/>
      <c r="I1522" s="22"/>
      <c r="J1522" s="24"/>
      <c r="K1522" s="10"/>
      <c r="L1522" s="10"/>
    </row>
    <row r="1523" spans="1:12">
      <c r="A1523" s="21"/>
      <c r="B1523" s="21"/>
      <c r="C1523" s="21"/>
      <c r="D1523" s="10"/>
      <c r="E1523" s="21"/>
      <c r="I1523" s="22"/>
      <c r="J1523" s="24"/>
      <c r="K1523" s="10"/>
      <c r="L1523" s="10"/>
    </row>
    <row r="1524" spans="1:12">
      <c r="A1524" s="21"/>
      <c r="B1524" s="21"/>
      <c r="C1524" s="21"/>
      <c r="D1524" s="21"/>
      <c r="E1524" s="21"/>
      <c r="I1524" s="22"/>
      <c r="J1524" s="24"/>
      <c r="K1524" s="10"/>
      <c r="L1524" s="10"/>
    </row>
    <row r="1525" spans="1:12">
      <c r="A1525" s="21"/>
      <c r="B1525" s="21"/>
      <c r="C1525" s="21"/>
      <c r="D1525" s="21"/>
      <c r="E1525" s="21"/>
      <c r="I1525" s="22"/>
      <c r="J1525" s="24"/>
      <c r="K1525" s="10"/>
      <c r="L1525" s="10"/>
    </row>
    <row r="1526" spans="1:12">
      <c r="A1526" s="21"/>
      <c r="B1526" s="21"/>
      <c r="C1526" s="21"/>
      <c r="D1526" s="21"/>
      <c r="E1526" s="21"/>
      <c r="I1526" s="22"/>
      <c r="J1526" s="24"/>
      <c r="K1526" s="10"/>
      <c r="L1526" s="10"/>
    </row>
    <row r="1527" spans="1:12">
      <c r="A1527" s="21"/>
      <c r="B1527" s="21"/>
      <c r="C1527" s="21"/>
      <c r="D1527" s="21"/>
      <c r="E1527" s="21"/>
      <c r="I1527" s="22"/>
      <c r="J1527" s="24"/>
      <c r="K1527" s="10"/>
      <c r="L1527" s="10"/>
    </row>
    <row r="1528" spans="1:12">
      <c r="A1528" s="21"/>
      <c r="B1528" s="21"/>
      <c r="C1528" s="21"/>
      <c r="D1528" s="21"/>
      <c r="E1528" s="21"/>
      <c r="I1528" s="22"/>
      <c r="J1528" s="24"/>
      <c r="K1528" s="10"/>
      <c r="L1528" s="10"/>
    </row>
    <row r="1529" spans="1:12">
      <c r="A1529" s="21"/>
      <c r="B1529" s="21"/>
      <c r="C1529" s="21"/>
      <c r="D1529" s="21"/>
      <c r="E1529" s="21"/>
      <c r="I1529" s="22"/>
      <c r="J1529" s="24"/>
      <c r="K1529" s="10"/>
      <c r="L1529" s="10"/>
    </row>
    <row r="1530" spans="1:12">
      <c r="A1530" s="21"/>
      <c r="B1530" s="21"/>
      <c r="C1530" s="21"/>
      <c r="D1530" s="21"/>
      <c r="E1530" s="21"/>
      <c r="I1530" s="22"/>
      <c r="J1530" s="24"/>
      <c r="K1530" s="10"/>
      <c r="L1530" s="10"/>
    </row>
    <row r="1531" spans="1:12">
      <c r="A1531" s="21"/>
      <c r="B1531" s="21"/>
      <c r="C1531" s="21"/>
      <c r="D1531" s="21"/>
      <c r="E1531" s="21"/>
      <c r="I1531" s="22"/>
      <c r="J1531" s="24"/>
      <c r="K1531" s="10"/>
      <c r="L1531" s="10"/>
    </row>
    <row r="1532" spans="1:12">
      <c r="A1532" s="21"/>
      <c r="B1532" s="21"/>
      <c r="C1532" s="21"/>
      <c r="D1532" s="21"/>
      <c r="E1532" s="21"/>
      <c r="I1532" s="22"/>
      <c r="J1532" s="24"/>
      <c r="K1532" s="10"/>
      <c r="L1532" s="10"/>
    </row>
    <row r="1533" spans="1:12">
      <c r="A1533" s="21"/>
      <c r="B1533" s="21"/>
      <c r="C1533" s="21"/>
      <c r="D1533" s="21"/>
      <c r="E1533" s="21"/>
      <c r="I1533" s="22"/>
      <c r="J1533" s="24"/>
      <c r="K1533" s="10"/>
      <c r="L1533" s="10"/>
    </row>
    <row r="1534" spans="1:12">
      <c r="A1534" s="21"/>
      <c r="B1534" s="21"/>
      <c r="C1534" s="21"/>
      <c r="D1534" s="21"/>
      <c r="E1534" s="21"/>
      <c r="I1534" s="22"/>
      <c r="J1534" s="24"/>
      <c r="K1534" s="10"/>
      <c r="L1534" s="10"/>
    </row>
    <row r="1535" spans="1:12">
      <c r="A1535" s="21"/>
      <c r="B1535" s="21"/>
      <c r="C1535" s="21"/>
      <c r="D1535" s="21"/>
      <c r="E1535" s="21"/>
      <c r="I1535" s="22"/>
      <c r="J1535" s="24"/>
      <c r="K1535" s="10"/>
      <c r="L1535" s="10"/>
    </row>
    <row r="1536" spans="1:12">
      <c r="A1536" s="21"/>
      <c r="B1536" s="21"/>
      <c r="C1536" s="21"/>
      <c r="D1536" s="21"/>
      <c r="E1536" s="21"/>
      <c r="I1536" s="22"/>
      <c r="J1536" s="24"/>
      <c r="K1536" s="10"/>
      <c r="L1536" s="10"/>
    </row>
    <row r="1537" spans="1:12">
      <c r="A1537" s="21"/>
      <c r="B1537" s="21"/>
      <c r="C1537" s="21"/>
      <c r="D1537" s="21"/>
      <c r="E1537" s="21"/>
      <c r="I1537" s="22"/>
      <c r="J1537" s="24"/>
      <c r="K1537" s="10"/>
      <c r="L1537" s="10"/>
    </row>
    <row r="1538" spans="1:12">
      <c r="A1538" s="21"/>
      <c r="B1538" s="21"/>
      <c r="C1538" s="21"/>
      <c r="D1538" s="21"/>
      <c r="E1538" s="21"/>
      <c r="I1538" s="22"/>
      <c r="J1538" s="24"/>
      <c r="K1538" s="10"/>
      <c r="L1538" s="10"/>
    </row>
    <row r="1539" spans="1:12">
      <c r="A1539" s="21"/>
      <c r="B1539" s="21"/>
      <c r="C1539" s="21"/>
      <c r="D1539" s="21"/>
      <c r="E1539" s="21"/>
      <c r="I1539" s="22"/>
      <c r="J1539" s="24"/>
      <c r="K1539" s="10"/>
      <c r="L1539" s="10"/>
    </row>
    <row r="1540" spans="1:12">
      <c r="A1540" s="21"/>
      <c r="B1540" s="21"/>
      <c r="C1540" s="21"/>
      <c r="D1540" s="21"/>
      <c r="E1540" s="21"/>
      <c r="I1540" s="22"/>
      <c r="J1540" s="24"/>
      <c r="K1540" s="10"/>
      <c r="L1540" s="10"/>
    </row>
    <row r="1541" spans="1:12">
      <c r="A1541" s="21"/>
      <c r="B1541" s="21"/>
      <c r="C1541" s="21"/>
      <c r="D1541" s="21"/>
      <c r="E1541" s="21"/>
      <c r="I1541" s="22"/>
      <c r="J1541" s="24"/>
      <c r="K1541" s="10"/>
      <c r="L1541" s="10"/>
    </row>
    <row r="1542" spans="1:12">
      <c r="A1542" s="21"/>
      <c r="B1542" s="21"/>
      <c r="C1542" s="21"/>
      <c r="D1542" s="21"/>
      <c r="E1542" s="21"/>
      <c r="I1542" s="22"/>
      <c r="J1542" s="24"/>
      <c r="K1542" s="10"/>
      <c r="L1542" s="10"/>
    </row>
    <row r="1543" spans="1:12">
      <c r="A1543" s="21"/>
      <c r="B1543" s="21"/>
      <c r="C1543" s="21"/>
      <c r="D1543" s="21"/>
      <c r="E1543" s="21"/>
      <c r="I1543" s="22"/>
      <c r="J1543" s="24"/>
      <c r="K1543" s="10"/>
      <c r="L1543" s="10"/>
    </row>
    <row r="1544" spans="1:12">
      <c r="A1544" s="21"/>
      <c r="B1544" s="21"/>
      <c r="C1544" s="21"/>
      <c r="D1544" s="21"/>
      <c r="E1544" s="21"/>
      <c r="I1544" s="22"/>
      <c r="J1544" s="24"/>
      <c r="K1544" s="10"/>
      <c r="L1544" s="10"/>
    </row>
    <row r="1545" spans="1:12">
      <c r="A1545" s="21"/>
      <c r="B1545" s="21"/>
      <c r="C1545" s="21"/>
      <c r="D1545" s="21"/>
      <c r="E1545" s="21"/>
      <c r="I1545" s="22"/>
      <c r="J1545" s="24"/>
      <c r="K1545" s="10"/>
      <c r="L1545" s="10"/>
    </row>
    <row r="1546" spans="1:12">
      <c r="A1546" s="21"/>
      <c r="B1546" s="21"/>
      <c r="C1546" s="21"/>
      <c r="D1546" s="21"/>
      <c r="E1546" s="21"/>
      <c r="I1546" s="22"/>
      <c r="J1546" s="24"/>
      <c r="K1546" s="10"/>
      <c r="L1546" s="10"/>
    </row>
    <row r="1547" spans="1:12">
      <c r="A1547" s="21"/>
      <c r="B1547" s="21"/>
      <c r="C1547" s="21"/>
      <c r="D1547" s="21"/>
      <c r="E1547" s="21"/>
      <c r="I1547" s="22"/>
      <c r="J1547" s="24"/>
      <c r="K1547" s="10"/>
      <c r="L1547" s="10"/>
    </row>
    <row r="1548" spans="1:12">
      <c r="A1548" s="21"/>
      <c r="B1548" s="21"/>
      <c r="C1548" s="21"/>
      <c r="D1548" s="21"/>
      <c r="E1548" s="21"/>
      <c r="I1548" s="22"/>
      <c r="J1548" s="24"/>
      <c r="K1548" s="10"/>
      <c r="L1548" s="10"/>
    </row>
    <row r="1549" spans="1:12">
      <c r="A1549" s="21"/>
      <c r="B1549" s="21"/>
      <c r="C1549" s="21"/>
      <c r="D1549" s="21"/>
      <c r="E1549" s="21"/>
      <c r="I1549" s="22"/>
      <c r="J1549" s="24"/>
      <c r="K1549" s="10"/>
      <c r="L1549" s="10"/>
    </row>
    <row r="1550" spans="1:12">
      <c r="A1550" s="21"/>
      <c r="B1550" s="21"/>
      <c r="C1550" s="21"/>
      <c r="D1550" s="21"/>
      <c r="E1550" s="21"/>
      <c r="I1550" s="22"/>
      <c r="J1550" s="24"/>
      <c r="K1550" s="10"/>
      <c r="L1550" s="10"/>
    </row>
    <row r="1551" spans="1:12">
      <c r="A1551" s="21"/>
      <c r="B1551" s="21"/>
      <c r="C1551" s="21"/>
      <c r="D1551" s="21"/>
      <c r="E1551" s="21"/>
      <c r="I1551" s="22"/>
      <c r="J1551" s="24"/>
      <c r="K1551" s="10"/>
      <c r="L1551" s="10"/>
    </row>
    <row r="1552" spans="1:12">
      <c r="A1552" s="21"/>
      <c r="B1552" s="21"/>
      <c r="C1552" s="21"/>
      <c r="D1552" s="21"/>
      <c r="E1552" s="21"/>
      <c r="I1552" s="22"/>
      <c r="J1552" s="24"/>
      <c r="K1552" s="10"/>
      <c r="L1552" s="10"/>
    </row>
    <row r="1553" spans="1:12">
      <c r="A1553" s="21"/>
      <c r="B1553" s="21"/>
      <c r="C1553" s="21"/>
      <c r="D1553" s="21"/>
      <c r="E1553" s="21"/>
      <c r="I1553" s="22"/>
      <c r="J1553" s="24"/>
      <c r="K1553" s="10"/>
      <c r="L1553" s="10"/>
    </row>
    <row r="1554" spans="1:12">
      <c r="A1554" s="21"/>
      <c r="B1554" s="21"/>
      <c r="C1554" s="21"/>
      <c r="D1554" s="21"/>
      <c r="E1554" s="21"/>
      <c r="I1554" s="22"/>
      <c r="J1554" s="24"/>
      <c r="K1554" s="10"/>
      <c r="L1554" s="10"/>
    </row>
    <row r="1555" spans="1:12">
      <c r="A1555" s="21"/>
      <c r="B1555" s="21"/>
      <c r="C1555" s="21"/>
      <c r="D1555" s="21"/>
      <c r="E1555" s="21"/>
      <c r="I1555" s="22"/>
      <c r="J1555" s="24"/>
      <c r="K1555" s="10"/>
      <c r="L1555" s="10"/>
    </row>
    <row r="1556" spans="1:12">
      <c r="A1556" s="21"/>
      <c r="B1556" s="21"/>
      <c r="C1556" s="21"/>
      <c r="D1556" s="21"/>
      <c r="E1556" s="21"/>
      <c r="I1556" s="22"/>
      <c r="J1556" s="24"/>
      <c r="K1556" s="10"/>
      <c r="L1556" s="10"/>
    </row>
    <row r="1557" spans="1:12">
      <c r="A1557" s="21"/>
      <c r="B1557" s="21"/>
      <c r="C1557" s="21"/>
      <c r="D1557" s="21"/>
      <c r="E1557" s="21"/>
      <c r="I1557" s="22"/>
      <c r="J1557" s="24"/>
      <c r="K1557" s="10"/>
      <c r="L1557" s="10"/>
    </row>
    <row r="1558" spans="1:12">
      <c r="A1558" s="21"/>
      <c r="B1558" s="21"/>
      <c r="C1558" s="21"/>
      <c r="D1558" s="21"/>
      <c r="E1558" s="21"/>
      <c r="I1558" s="22"/>
      <c r="J1558" s="24"/>
      <c r="K1558" s="10"/>
      <c r="L1558" s="10"/>
    </row>
    <row r="1559" spans="1:12">
      <c r="A1559" s="21"/>
      <c r="B1559" s="21"/>
      <c r="C1559" s="21"/>
      <c r="D1559" s="21"/>
      <c r="E1559" s="21"/>
      <c r="I1559" s="22"/>
      <c r="J1559" s="24"/>
      <c r="K1559" s="10"/>
      <c r="L1559" s="10"/>
    </row>
    <row r="1560" spans="1:12">
      <c r="A1560" s="21"/>
      <c r="B1560" s="21"/>
      <c r="C1560" s="21"/>
      <c r="D1560" s="21"/>
      <c r="E1560" s="21"/>
      <c r="I1560" s="22"/>
      <c r="J1560" s="24"/>
      <c r="K1560" s="10"/>
      <c r="L1560" s="10"/>
    </row>
    <row r="1561" spans="1:12">
      <c r="A1561" s="21"/>
      <c r="B1561" s="21"/>
      <c r="C1561" s="21"/>
      <c r="D1561" s="21"/>
      <c r="E1561" s="21"/>
      <c r="I1561" s="22"/>
      <c r="J1561" s="24"/>
      <c r="K1561" s="10"/>
      <c r="L1561" s="10"/>
    </row>
    <row r="1562" spans="1:12">
      <c r="A1562" s="21"/>
      <c r="B1562" s="21"/>
      <c r="C1562" s="21"/>
      <c r="D1562" s="21"/>
      <c r="E1562" s="21"/>
      <c r="I1562" s="22"/>
      <c r="J1562" s="24"/>
      <c r="K1562" s="10"/>
      <c r="L1562" s="10"/>
    </row>
    <row r="1563" spans="1:12">
      <c r="A1563" s="21"/>
      <c r="B1563" s="21"/>
      <c r="C1563" s="21"/>
      <c r="D1563" s="21"/>
      <c r="E1563" s="21"/>
      <c r="I1563" s="22"/>
      <c r="J1563" s="24"/>
      <c r="K1563" s="10"/>
      <c r="L1563" s="10"/>
    </row>
    <row r="1564" spans="1:12">
      <c r="A1564" s="21"/>
      <c r="B1564" s="21"/>
      <c r="C1564" s="21"/>
      <c r="D1564" s="21"/>
      <c r="E1564" s="21"/>
      <c r="I1564" s="22"/>
      <c r="J1564" s="24"/>
      <c r="K1564" s="10"/>
      <c r="L1564" s="10"/>
    </row>
    <row r="1565" spans="1:12">
      <c r="A1565" s="21"/>
      <c r="B1565" s="21"/>
      <c r="C1565" s="21"/>
      <c r="D1565" s="21"/>
      <c r="E1565" s="21"/>
      <c r="I1565" s="22"/>
      <c r="J1565" s="24"/>
      <c r="K1565" s="10"/>
      <c r="L1565" s="10"/>
    </row>
    <row r="1566" spans="1:12">
      <c r="A1566" s="21"/>
      <c r="B1566" s="21"/>
      <c r="C1566" s="21"/>
      <c r="D1566" s="21"/>
      <c r="E1566" s="21"/>
      <c r="I1566" s="22"/>
      <c r="J1566" s="24"/>
      <c r="K1566" s="10"/>
      <c r="L1566" s="10"/>
    </row>
    <row r="1567" spans="1:12">
      <c r="A1567" s="21"/>
      <c r="B1567" s="21"/>
      <c r="C1567" s="21"/>
      <c r="D1567" s="21"/>
      <c r="E1567" s="21"/>
      <c r="I1567" s="22"/>
      <c r="J1567" s="24"/>
      <c r="K1567" s="10"/>
      <c r="L1567" s="10"/>
    </row>
    <row r="1568" spans="1:12">
      <c r="A1568" s="21"/>
      <c r="B1568" s="21"/>
      <c r="C1568" s="21"/>
      <c r="D1568" s="21"/>
      <c r="E1568" s="21"/>
      <c r="I1568" s="22"/>
      <c r="J1568" s="24"/>
      <c r="K1568" s="10"/>
      <c r="L1568" s="10"/>
    </row>
    <row r="1569" spans="1:12">
      <c r="A1569" s="21"/>
      <c r="B1569" s="21"/>
      <c r="C1569" s="21"/>
      <c r="D1569" s="21"/>
      <c r="E1569" s="21"/>
      <c r="I1569" s="22"/>
      <c r="J1569" s="24"/>
      <c r="K1569" s="10"/>
      <c r="L1569" s="10"/>
    </row>
    <row r="1570" spans="1:12">
      <c r="A1570" s="21"/>
      <c r="B1570" s="21"/>
      <c r="C1570" s="21"/>
      <c r="D1570" s="21"/>
      <c r="E1570" s="21"/>
      <c r="I1570" s="22"/>
      <c r="J1570" s="24"/>
      <c r="K1570" s="10"/>
      <c r="L1570" s="10"/>
    </row>
    <row r="1571" spans="1:12">
      <c r="A1571" s="21"/>
      <c r="B1571" s="21"/>
      <c r="C1571" s="21"/>
      <c r="D1571" s="21"/>
      <c r="E1571" s="21"/>
      <c r="I1571" s="22"/>
      <c r="J1571" s="24"/>
      <c r="K1571" s="10"/>
      <c r="L1571" s="10"/>
    </row>
    <row r="1572" spans="1:12">
      <c r="A1572" s="21"/>
      <c r="B1572" s="21"/>
      <c r="C1572" s="21"/>
      <c r="D1572" s="21"/>
      <c r="E1572" s="21"/>
      <c r="I1572" s="22"/>
      <c r="J1572" s="24"/>
      <c r="K1572" s="10"/>
      <c r="L1572" s="10"/>
    </row>
    <row r="1573" spans="1:12">
      <c r="A1573" s="21"/>
      <c r="B1573" s="21"/>
      <c r="C1573" s="21"/>
      <c r="D1573" s="21"/>
      <c r="E1573" s="21"/>
      <c r="I1573" s="22"/>
      <c r="J1573" s="24"/>
      <c r="K1573" s="10"/>
      <c r="L1573" s="10"/>
    </row>
    <row r="1574" spans="1:12">
      <c r="A1574" s="21"/>
      <c r="B1574" s="21"/>
      <c r="C1574" s="21"/>
      <c r="D1574" s="21"/>
      <c r="E1574" s="21"/>
      <c r="I1574" s="22"/>
      <c r="J1574" s="24"/>
      <c r="K1574" s="10"/>
      <c r="L1574" s="10"/>
    </row>
    <row r="1575" spans="1:12">
      <c r="A1575" s="21"/>
      <c r="B1575" s="21"/>
      <c r="C1575" s="21"/>
      <c r="D1575" s="21"/>
      <c r="E1575" s="21"/>
      <c r="I1575" s="22"/>
      <c r="J1575" s="24"/>
      <c r="K1575" s="10"/>
      <c r="L1575" s="10"/>
    </row>
    <row r="1576" spans="1:12">
      <c r="A1576" s="21"/>
      <c r="B1576" s="21"/>
      <c r="C1576" s="21"/>
      <c r="D1576" s="21"/>
      <c r="E1576" s="21"/>
      <c r="I1576" s="22"/>
      <c r="J1576" s="24"/>
      <c r="K1576" s="10"/>
      <c r="L1576" s="10"/>
    </row>
    <row r="1577" spans="1:12">
      <c r="A1577" s="21"/>
      <c r="B1577" s="21"/>
      <c r="C1577" s="21"/>
      <c r="D1577" s="21"/>
      <c r="E1577" s="21"/>
      <c r="I1577" s="22"/>
      <c r="J1577" s="24"/>
      <c r="K1577" s="10"/>
      <c r="L1577" s="10"/>
    </row>
    <row r="1578" spans="1:12">
      <c r="A1578" s="21"/>
      <c r="B1578" s="21"/>
      <c r="C1578" s="21"/>
      <c r="D1578" s="21"/>
      <c r="E1578" s="21"/>
      <c r="I1578" s="22"/>
      <c r="J1578" s="24"/>
      <c r="K1578" s="10"/>
      <c r="L1578" s="10"/>
    </row>
    <row r="1579" spans="1:12">
      <c r="A1579" s="21"/>
      <c r="B1579" s="21"/>
      <c r="C1579" s="21"/>
      <c r="D1579" s="21"/>
      <c r="E1579" s="21"/>
      <c r="I1579" s="22"/>
      <c r="J1579" s="24"/>
      <c r="K1579" s="10"/>
      <c r="L1579" s="10"/>
    </row>
    <row r="1580" spans="1:12">
      <c r="A1580" s="21"/>
      <c r="B1580" s="21"/>
      <c r="C1580" s="21"/>
      <c r="D1580" s="21"/>
      <c r="E1580" s="21"/>
      <c r="I1580" s="22"/>
      <c r="J1580" s="24"/>
      <c r="K1580" s="10"/>
      <c r="L1580" s="10"/>
    </row>
    <row r="1581" spans="1:12">
      <c r="A1581" s="21"/>
      <c r="B1581" s="21"/>
      <c r="C1581" s="21"/>
      <c r="D1581" s="21"/>
      <c r="E1581" s="21"/>
      <c r="I1581" s="22"/>
      <c r="J1581" s="24"/>
      <c r="K1581" s="10"/>
      <c r="L1581" s="10"/>
    </row>
    <row r="1582" spans="1:12">
      <c r="A1582" s="21"/>
      <c r="B1582" s="21"/>
      <c r="C1582" s="21"/>
      <c r="D1582" s="21"/>
      <c r="E1582" s="21"/>
      <c r="I1582" s="22"/>
      <c r="J1582" s="24"/>
      <c r="K1582" s="10"/>
      <c r="L1582" s="10"/>
    </row>
    <row r="1583" spans="1:12">
      <c r="A1583" s="21"/>
      <c r="B1583" s="21"/>
      <c r="C1583" s="21"/>
      <c r="D1583" s="21"/>
      <c r="E1583" s="21"/>
      <c r="I1583" s="22"/>
      <c r="J1583" s="24"/>
      <c r="K1583" s="10"/>
      <c r="L1583" s="10"/>
    </row>
    <row r="1584" spans="1:12">
      <c r="A1584" s="21"/>
      <c r="B1584" s="21"/>
      <c r="C1584" s="21"/>
      <c r="D1584" s="21"/>
      <c r="E1584" s="21"/>
      <c r="I1584" s="22"/>
      <c r="J1584" s="24"/>
      <c r="K1584" s="10"/>
      <c r="L1584" s="10"/>
    </row>
    <row r="1585" spans="1:12">
      <c r="A1585" s="21"/>
      <c r="B1585" s="21"/>
      <c r="C1585" s="21"/>
      <c r="D1585" s="21"/>
      <c r="E1585" s="21"/>
      <c r="I1585" s="22"/>
      <c r="J1585" s="24"/>
      <c r="K1585" s="10"/>
      <c r="L1585" s="10"/>
    </row>
    <row r="1586" spans="1:12">
      <c r="A1586" s="21"/>
      <c r="B1586" s="21"/>
      <c r="C1586" s="21"/>
      <c r="D1586" s="21"/>
      <c r="E1586" s="21"/>
      <c r="I1586" s="22"/>
      <c r="J1586" s="24"/>
      <c r="K1586" s="10"/>
      <c r="L1586" s="10"/>
    </row>
    <row r="1587" spans="1:12">
      <c r="A1587" s="21"/>
      <c r="B1587" s="21"/>
      <c r="C1587" s="21"/>
      <c r="D1587" s="21"/>
      <c r="E1587" s="21"/>
      <c r="I1587" s="22"/>
      <c r="J1587" s="24"/>
      <c r="K1587" s="10"/>
      <c r="L1587" s="10"/>
    </row>
    <row r="1588" spans="1:12">
      <c r="A1588" s="21"/>
      <c r="B1588" s="21"/>
      <c r="C1588" s="21"/>
      <c r="D1588" s="10"/>
      <c r="E1588" s="21"/>
      <c r="I1588" s="22"/>
      <c r="J1588" s="24"/>
      <c r="K1588" s="10"/>
      <c r="L1588" s="10"/>
    </row>
    <row r="1589" spans="1:12">
      <c r="A1589" s="21"/>
      <c r="B1589" s="21"/>
      <c r="C1589" s="21"/>
      <c r="D1589" s="10"/>
      <c r="E1589" s="21"/>
      <c r="I1589" s="22"/>
      <c r="J1589" s="24"/>
      <c r="K1589" s="10"/>
      <c r="L1589" s="10"/>
    </row>
    <row r="1590" spans="1:12">
      <c r="A1590" s="21"/>
      <c r="B1590" s="21"/>
      <c r="C1590" s="21"/>
      <c r="D1590" s="10"/>
      <c r="E1590" s="21"/>
      <c r="I1590" s="22"/>
      <c r="J1590" s="24"/>
      <c r="K1590" s="10"/>
      <c r="L1590" s="10"/>
    </row>
    <row r="1591" spans="1:12">
      <c r="A1591" s="21"/>
      <c r="B1591" s="21"/>
      <c r="C1591" s="21"/>
      <c r="D1591" s="10"/>
      <c r="E1591" s="21"/>
      <c r="I1591" s="22"/>
      <c r="J1591" s="24"/>
      <c r="K1591" s="10"/>
      <c r="L1591" s="10"/>
    </row>
    <row r="1592" spans="1:12">
      <c r="A1592" s="21"/>
      <c r="B1592" s="21"/>
      <c r="C1592" s="21"/>
      <c r="D1592" s="10"/>
      <c r="E1592" s="21"/>
      <c r="I1592" s="22"/>
      <c r="J1592" s="24"/>
      <c r="K1592" s="10"/>
      <c r="L1592" s="10"/>
    </row>
    <row r="1593" spans="1:12">
      <c r="A1593" s="21"/>
      <c r="B1593" s="21"/>
      <c r="C1593" s="21"/>
      <c r="D1593" s="10"/>
      <c r="E1593" s="21"/>
      <c r="I1593" s="22"/>
      <c r="J1593" s="24"/>
      <c r="K1593" s="10"/>
      <c r="L1593" s="10"/>
    </row>
    <row r="1594" spans="1:12">
      <c r="A1594" s="21"/>
      <c r="B1594" s="21"/>
      <c r="C1594" s="21"/>
      <c r="D1594" s="10"/>
      <c r="E1594" s="21"/>
      <c r="I1594" s="22"/>
      <c r="J1594" s="24"/>
      <c r="K1594" s="10"/>
      <c r="L1594" s="10"/>
    </row>
    <row r="1595" spans="1:12">
      <c r="A1595" s="21"/>
      <c r="B1595" s="21"/>
      <c r="C1595" s="21"/>
      <c r="D1595" s="10"/>
      <c r="E1595" s="21"/>
      <c r="I1595" s="22"/>
      <c r="J1595" s="24"/>
      <c r="K1595" s="10"/>
      <c r="L1595" s="10"/>
    </row>
    <row r="1596" spans="1:12">
      <c r="A1596" s="21"/>
      <c r="B1596" s="21"/>
      <c r="C1596" s="21"/>
      <c r="D1596" s="10"/>
      <c r="E1596" s="21"/>
      <c r="I1596" s="22"/>
      <c r="J1596" s="24"/>
      <c r="K1596" s="10"/>
      <c r="L1596" s="10"/>
    </row>
    <row r="1597" spans="1:12">
      <c r="A1597" s="21"/>
      <c r="B1597" s="21"/>
      <c r="C1597" s="21"/>
      <c r="D1597" s="10"/>
      <c r="E1597" s="21"/>
      <c r="I1597" s="22"/>
      <c r="J1597" s="24"/>
      <c r="K1597" s="10"/>
      <c r="L1597" s="10"/>
    </row>
    <row r="1598" spans="1:12">
      <c r="A1598" s="21"/>
      <c r="B1598" s="21"/>
      <c r="C1598" s="21"/>
      <c r="D1598" s="10"/>
      <c r="E1598" s="21"/>
      <c r="I1598" s="22"/>
      <c r="J1598" s="24"/>
      <c r="K1598" s="10"/>
      <c r="L1598" s="10"/>
    </row>
    <row r="1599" spans="1:12">
      <c r="A1599" s="21"/>
      <c r="B1599" s="21"/>
      <c r="C1599" s="21"/>
      <c r="D1599" s="10"/>
      <c r="E1599" s="21"/>
      <c r="I1599" s="22"/>
      <c r="J1599" s="24"/>
      <c r="K1599" s="10"/>
      <c r="L1599" s="10"/>
    </row>
    <row r="1600" spans="1:12">
      <c r="A1600" s="21"/>
      <c r="B1600" s="21"/>
      <c r="C1600" s="21"/>
      <c r="D1600" s="10"/>
      <c r="E1600" s="21"/>
      <c r="I1600" s="22"/>
      <c r="J1600" s="24"/>
      <c r="K1600" s="10"/>
      <c r="L1600" s="10"/>
    </row>
    <row r="1601" spans="1:12">
      <c r="A1601" s="21"/>
      <c r="B1601" s="21"/>
      <c r="C1601" s="21"/>
      <c r="D1601" s="10"/>
      <c r="E1601" s="21"/>
      <c r="I1601" s="22"/>
      <c r="J1601" s="24"/>
      <c r="K1601" s="10"/>
      <c r="L1601" s="10"/>
    </row>
    <row r="1602" spans="1:12">
      <c r="A1602" s="21"/>
      <c r="B1602" s="21"/>
      <c r="C1602" s="21"/>
      <c r="D1602" s="10"/>
      <c r="E1602" s="21"/>
      <c r="I1602" s="22"/>
      <c r="J1602" s="24"/>
      <c r="K1602" s="10"/>
      <c r="L1602" s="10"/>
    </row>
    <row r="1603" spans="1:12">
      <c r="A1603" s="21"/>
      <c r="B1603" s="21"/>
      <c r="C1603" s="21"/>
      <c r="D1603" s="10"/>
      <c r="E1603" s="21"/>
      <c r="I1603" s="22"/>
      <c r="J1603" s="24"/>
      <c r="K1603" s="10"/>
      <c r="L1603" s="10"/>
    </row>
    <row r="1604" spans="1:12">
      <c r="A1604" s="21"/>
      <c r="B1604" s="21"/>
      <c r="C1604" s="21"/>
      <c r="D1604" s="10"/>
      <c r="E1604" s="21"/>
      <c r="I1604" s="22"/>
      <c r="J1604" s="24"/>
      <c r="K1604" s="10"/>
      <c r="L1604" s="10"/>
    </row>
    <row r="1605" spans="1:12">
      <c r="A1605" s="21"/>
      <c r="B1605" s="21"/>
      <c r="C1605" s="21"/>
      <c r="D1605" s="10"/>
      <c r="E1605" s="21"/>
      <c r="I1605" s="22"/>
      <c r="J1605" s="24"/>
      <c r="K1605" s="10"/>
      <c r="L1605" s="10"/>
    </row>
    <row r="1606" spans="1:12">
      <c r="A1606" s="21"/>
      <c r="B1606" s="21"/>
      <c r="C1606" s="21"/>
      <c r="D1606" s="10"/>
      <c r="E1606" s="21"/>
      <c r="I1606" s="22"/>
      <c r="J1606" s="24"/>
      <c r="K1606" s="10"/>
      <c r="L1606" s="10"/>
    </row>
    <row r="1607" spans="1:12">
      <c r="A1607" s="21"/>
      <c r="B1607" s="21"/>
      <c r="C1607" s="21"/>
      <c r="D1607" s="10"/>
      <c r="E1607" s="21"/>
      <c r="I1607" s="22"/>
      <c r="J1607" s="24"/>
      <c r="K1607" s="10"/>
      <c r="L1607" s="10"/>
    </row>
    <row r="1608" spans="1:12">
      <c r="A1608" s="21"/>
      <c r="B1608" s="21"/>
      <c r="C1608" s="21"/>
      <c r="D1608" s="10"/>
      <c r="E1608" s="21"/>
      <c r="I1608" s="22"/>
      <c r="J1608" s="24"/>
      <c r="K1608" s="10"/>
      <c r="L1608" s="10"/>
    </row>
    <row r="1609" spans="1:12">
      <c r="A1609" s="21"/>
      <c r="B1609" s="21"/>
      <c r="C1609" s="21"/>
      <c r="D1609" s="10"/>
      <c r="E1609" s="21"/>
      <c r="I1609" s="22"/>
      <c r="J1609" s="24"/>
      <c r="K1609" s="10"/>
      <c r="L1609" s="10"/>
    </row>
    <row r="1610" spans="1:12">
      <c r="A1610" s="21"/>
      <c r="B1610" s="21"/>
      <c r="C1610" s="21"/>
      <c r="D1610" s="10"/>
      <c r="E1610" s="21"/>
      <c r="I1610" s="22"/>
      <c r="J1610" s="24"/>
      <c r="K1610" s="10"/>
      <c r="L1610" s="10"/>
    </row>
    <row r="1611" spans="1:12">
      <c r="A1611" s="21"/>
      <c r="B1611" s="21"/>
      <c r="C1611" s="21"/>
      <c r="D1611" s="10"/>
      <c r="E1611" s="21"/>
      <c r="I1611" s="22"/>
      <c r="J1611" s="24"/>
      <c r="K1611" s="10"/>
      <c r="L1611" s="10"/>
    </row>
    <row r="1612" spans="1:12">
      <c r="A1612" s="21"/>
      <c r="B1612" s="21"/>
      <c r="C1612" s="21"/>
      <c r="D1612" s="10"/>
      <c r="E1612" s="21"/>
      <c r="I1612" s="22"/>
      <c r="J1612" s="24"/>
      <c r="K1612" s="10"/>
      <c r="L1612" s="10"/>
    </row>
    <row r="1613" spans="1:12">
      <c r="A1613" s="21"/>
      <c r="B1613" s="21"/>
      <c r="C1613" s="21"/>
      <c r="D1613" s="10"/>
      <c r="E1613" s="21"/>
      <c r="I1613" s="22"/>
      <c r="J1613" s="24"/>
      <c r="K1613" s="10"/>
      <c r="L1613" s="10"/>
    </row>
    <row r="1614" spans="1:12">
      <c r="A1614" s="21"/>
      <c r="B1614" s="21"/>
      <c r="C1614" s="21"/>
      <c r="D1614" s="10"/>
      <c r="E1614" s="21"/>
      <c r="I1614" s="22"/>
      <c r="J1614" s="24"/>
      <c r="K1614" s="10"/>
      <c r="L1614" s="10"/>
    </row>
    <row r="1615" spans="1:12">
      <c r="A1615" s="21"/>
      <c r="B1615" s="21"/>
      <c r="C1615" s="21"/>
      <c r="D1615" s="10"/>
      <c r="E1615" s="21"/>
      <c r="I1615" s="22"/>
      <c r="J1615" s="24"/>
      <c r="K1615" s="10"/>
      <c r="L1615" s="10"/>
    </row>
    <row r="1616" spans="1:12">
      <c r="A1616" s="21"/>
      <c r="B1616" s="21"/>
      <c r="C1616" s="21"/>
      <c r="D1616" s="10"/>
      <c r="E1616" s="21"/>
      <c r="I1616" s="22"/>
      <c r="J1616" s="24"/>
      <c r="K1616" s="10"/>
      <c r="L1616" s="10"/>
    </row>
    <row r="1617" spans="1:12">
      <c r="A1617" s="21"/>
      <c r="B1617" s="21"/>
      <c r="C1617" s="21"/>
      <c r="D1617" s="10"/>
      <c r="E1617" s="21"/>
      <c r="I1617" s="22"/>
      <c r="J1617" s="24"/>
      <c r="K1617" s="10"/>
      <c r="L1617" s="10"/>
    </row>
    <row r="1618" spans="1:12">
      <c r="A1618" s="21"/>
      <c r="B1618" s="21"/>
      <c r="C1618" s="21"/>
      <c r="D1618" s="10"/>
      <c r="E1618" s="21"/>
      <c r="I1618" s="22"/>
      <c r="J1618" s="24"/>
      <c r="K1618" s="10"/>
      <c r="L1618" s="10"/>
    </row>
    <row r="1619" spans="1:12">
      <c r="A1619" s="21"/>
      <c r="B1619" s="21"/>
      <c r="C1619" s="21"/>
      <c r="D1619" s="10"/>
      <c r="E1619" s="21"/>
      <c r="I1619" s="22"/>
      <c r="J1619" s="24"/>
      <c r="K1619" s="10"/>
      <c r="L1619" s="10"/>
    </row>
    <row r="1620" spans="1:12">
      <c r="A1620" s="21"/>
      <c r="B1620" s="21"/>
      <c r="C1620" s="21"/>
      <c r="D1620" s="10"/>
      <c r="E1620" s="21"/>
      <c r="I1620" s="22"/>
      <c r="J1620" s="24"/>
      <c r="K1620" s="10"/>
      <c r="L1620" s="10"/>
    </row>
    <row r="1621" spans="1:12">
      <c r="A1621" s="21"/>
      <c r="B1621" s="21"/>
      <c r="C1621" s="21"/>
      <c r="D1621" s="10"/>
      <c r="E1621" s="21"/>
      <c r="I1621" s="22"/>
      <c r="J1621" s="24"/>
      <c r="K1621" s="10"/>
      <c r="L1621" s="10"/>
    </row>
    <row r="1622" spans="1:12">
      <c r="A1622" s="21"/>
      <c r="B1622" s="21"/>
      <c r="C1622" s="21"/>
      <c r="D1622" s="10"/>
      <c r="E1622" s="21"/>
      <c r="I1622" s="22"/>
      <c r="J1622" s="24"/>
      <c r="K1622" s="10"/>
      <c r="L1622" s="10"/>
    </row>
    <row r="1623" spans="1:12">
      <c r="A1623" s="21"/>
      <c r="B1623" s="21"/>
      <c r="C1623" s="21"/>
      <c r="D1623" s="10"/>
      <c r="E1623" s="21"/>
      <c r="I1623" s="22"/>
      <c r="J1623" s="24"/>
      <c r="K1623" s="10"/>
      <c r="L1623" s="10"/>
    </row>
    <row r="1624" spans="1:12">
      <c r="A1624" s="21"/>
      <c r="B1624" s="21"/>
      <c r="C1624" s="21"/>
      <c r="D1624" s="10"/>
      <c r="E1624" s="21"/>
      <c r="I1624" s="22"/>
      <c r="J1624" s="24"/>
      <c r="K1624" s="10"/>
      <c r="L1624" s="10"/>
    </row>
    <row r="1625" spans="1:12">
      <c r="A1625" s="21"/>
      <c r="B1625" s="21"/>
      <c r="C1625" s="21"/>
      <c r="D1625" s="10"/>
      <c r="E1625" s="21"/>
      <c r="I1625" s="22"/>
      <c r="J1625" s="24"/>
      <c r="K1625" s="10"/>
      <c r="L1625" s="10"/>
    </row>
    <row r="1626" spans="1:12">
      <c r="A1626" s="21"/>
      <c r="B1626" s="21"/>
      <c r="C1626" s="21"/>
      <c r="D1626" s="10"/>
      <c r="E1626" s="21"/>
      <c r="I1626" s="22"/>
      <c r="J1626" s="24"/>
      <c r="K1626" s="10"/>
      <c r="L1626" s="10"/>
    </row>
    <row r="1627" spans="1:12">
      <c r="A1627" s="21"/>
      <c r="B1627" s="21"/>
      <c r="C1627" s="21"/>
      <c r="D1627" s="10"/>
      <c r="E1627" s="21"/>
      <c r="I1627" s="22"/>
      <c r="J1627" s="24"/>
      <c r="K1627" s="10"/>
      <c r="L1627" s="10"/>
    </row>
    <row r="1628" spans="1:12">
      <c r="A1628" s="21"/>
      <c r="B1628" s="21"/>
      <c r="C1628" s="21"/>
      <c r="D1628" s="10"/>
      <c r="E1628" s="21"/>
      <c r="I1628" s="22"/>
      <c r="J1628" s="24"/>
      <c r="K1628" s="10"/>
      <c r="L1628" s="10"/>
    </row>
    <row r="1629" spans="1:12">
      <c r="A1629" s="21"/>
      <c r="B1629" s="21"/>
      <c r="C1629" s="21"/>
      <c r="D1629" s="10"/>
      <c r="E1629" s="21"/>
      <c r="I1629" s="22"/>
      <c r="J1629" s="24"/>
      <c r="K1629" s="10"/>
      <c r="L1629" s="10"/>
    </row>
    <row r="1630" spans="1:12">
      <c r="A1630" s="21"/>
      <c r="B1630" s="21"/>
      <c r="C1630" s="21"/>
      <c r="D1630" s="10"/>
      <c r="E1630" s="21"/>
      <c r="I1630" s="22"/>
      <c r="J1630" s="24"/>
      <c r="K1630" s="10"/>
      <c r="L1630" s="10"/>
    </row>
    <row r="1631" spans="1:12">
      <c r="A1631" s="21"/>
      <c r="B1631" s="21"/>
      <c r="C1631" s="21"/>
      <c r="D1631" s="10"/>
      <c r="E1631" s="21"/>
      <c r="I1631" s="22"/>
      <c r="J1631" s="24"/>
      <c r="K1631" s="10"/>
      <c r="L1631" s="10"/>
    </row>
    <row r="1632" spans="1:12">
      <c r="A1632" s="21"/>
      <c r="B1632" s="21"/>
      <c r="C1632" s="21"/>
      <c r="D1632" s="10"/>
      <c r="E1632" s="21"/>
      <c r="I1632" s="22"/>
      <c r="J1632" s="24"/>
      <c r="K1632" s="10"/>
      <c r="L1632" s="10"/>
    </row>
    <row r="1633" spans="1:12">
      <c r="A1633" s="21"/>
      <c r="B1633" s="21"/>
      <c r="C1633" s="21"/>
      <c r="D1633" s="10"/>
      <c r="E1633" s="21"/>
      <c r="I1633" s="22"/>
      <c r="J1633" s="24"/>
      <c r="K1633" s="10"/>
      <c r="L1633" s="10"/>
    </row>
    <row r="1634" spans="1:12">
      <c r="A1634" s="21"/>
      <c r="B1634" s="21"/>
      <c r="C1634" s="21"/>
      <c r="D1634" s="10"/>
      <c r="E1634" s="21"/>
      <c r="I1634" s="22"/>
      <c r="J1634" s="24"/>
      <c r="K1634" s="10"/>
      <c r="L1634" s="10"/>
    </row>
    <row r="1635" spans="1:12">
      <c r="A1635" s="21"/>
      <c r="B1635" s="21"/>
      <c r="C1635" s="21"/>
      <c r="D1635" s="10"/>
      <c r="E1635" s="21"/>
      <c r="I1635" s="22"/>
      <c r="J1635" s="24"/>
      <c r="K1635" s="10"/>
      <c r="L1635" s="10"/>
    </row>
    <row r="1636" spans="1:12">
      <c r="A1636" s="21"/>
      <c r="B1636" s="21"/>
      <c r="C1636" s="21"/>
      <c r="D1636" s="10"/>
      <c r="E1636" s="21"/>
      <c r="I1636" s="22"/>
      <c r="J1636" s="24"/>
      <c r="K1636" s="10"/>
      <c r="L1636" s="10"/>
    </row>
    <row r="1637" spans="1:12">
      <c r="A1637" s="21"/>
      <c r="B1637" s="21"/>
      <c r="C1637" s="21"/>
      <c r="D1637" s="10"/>
      <c r="E1637" s="21"/>
      <c r="I1637" s="22"/>
      <c r="J1637" s="24"/>
      <c r="K1637" s="10"/>
      <c r="L1637" s="10"/>
    </row>
    <row r="1638" spans="1:12">
      <c r="A1638" s="21"/>
      <c r="B1638" s="21"/>
      <c r="C1638" s="21"/>
      <c r="D1638" s="10"/>
      <c r="E1638" s="21"/>
      <c r="I1638" s="22"/>
      <c r="J1638" s="24"/>
      <c r="K1638" s="10"/>
      <c r="L1638" s="10"/>
    </row>
    <row r="1639" spans="1:12">
      <c r="A1639" s="21"/>
      <c r="B1639" s="21"/>
      <c r="C1639" s="21"/>
      <c r="D1639" s="10"/>
      <c r="E1639" s="21"/>
      <c r="I1639" s="22"/>
      <c r="J1639" s="24"/>
      <c r="K1639" s="10"/>
      <c r="L1639" s="10"/>
    </row>
    <row r="1640" spans="1:12">
      <c r="A1640" s="21"/>
      <c r="B1640" s="21"/>
      <c r="C1640" s="21"/>
      <c r="D1640" s="21"/>
      <c r="E1640" s="21"/>
      <c r="I1640" s="22"/>
      <c r="J1640" s="24"/>
      <c r="K1640" s="10"/>
      <c r="L1640" s="10"/>
    </row>
    <row r="1641" spans="1:12">
      <c r="A1641" s="21"/>
      <c r="B1641" s="21"/>
      <c r="C1641" s="21"/>
      <c r="D1641" s="21"/>
      <c r="E1641" s="21"/>
      <c r="I1641" s="22"/>
      <c r="J1641" s="24"/>
      <c r="K1641" s="10"/>
      <c r="L1641" s="10"/>
    </row>
    <row r="1642" spans="1:12">
      <c r="A1642" s="21"/>
      <c r="B1642" s="21"/>
      <c r="C1642" s="21"/>
      <c r="D1642" s="21"/>
      <c r="E1642" s="21"/>
      <c r="I1642" s="22"/>
      <c r="J1642" s="24"/>
      <c r="K1642" s="10"/>
      <c r="L1642" s="10"/>
    </row>
    <row r="1643" spans="1:12">
      <c r="A1643" s="21"/>
      <c r="B1643" s="21"/>
      <c r="C1643" s="21"/>
      <c r="D1643" s="21"/>
      <c r="E1643" s="21"/>
      <c r="I1643" s="22"/>
      <c r="J1643" s="24"/>
      <c r="K1643" s="10"/>
      <c r="L1643" s="10"/>
    </row>
    <row r="1644" spans="1:12">
      <c r="A1644" s="21"/>
      <c r="B1644" s="21"/>
      <c r="C1644" s="21"/>
      <c r="D1644" s="21"/>
      <c r="E1644" s="21"/>
      <c r="I1644" s="22"/>
      <c r="J1644" s="24"/>
      <c r="K1644" s="10"/>
      <c r="L1644" s="10"/>
    </row>
    <row r="1645" spans="1:12">
      <c r="A1645" s="21"/>
      <c r="B1645" s="21"/>
      <c r="C1645" s="21"/>
      <c r="D1645" s="21"/>
      <c r="E1645" s="21"/>
      <c r="I1645" s="22"/>
      <c r="J1645" s="24"/>
      <c r="K1645" s="10"/>
      <c r="L1645" s="10"/>
    </row>
    <row r="1646" spans="1:12">
      <c r="A1646" s="21"/>
      <c r="B1646" s="21"/>
      <c r="C1646" s="21"/>
      <c r="D1646" s="21"/>
      <c r="E1646" s="21"/>
      <c r="I1646" s="22"/>
      <c r="J1646" s="24"/>
      <c r="K1646" s="10"/>
      <c r="L1646" s="10"/>
    </row>
    <row r="1647" spans="1:12">
      <c r="A1647" s="21"/>
      <c r="B1647" s="21"/>
      <c r="C1647" s="21"/>
      <c r="D1647" s="21"/>
      <c r="E1647" s="21"/>
      <c r="I1647" s="22"/>
      <c r="J1647" s="24"/>
      <c r="K1647" s="10"/>
      <c r="L1647" s="10"/>
    </row>
    <row r="1648" spans="1:12">
      <c r="A1648" s="21"/>
      <c r="B1648" s="21"/>
      <c r="C1648" s="21"/>
      <c r="D1648" s="21"/>
      <c r="E1648" s="21"/>
      <c r="I1648" s="22"/>
      <c r="J1648" s="24"/>
      <c r="K1648" s="10"/>
      <c r="L1648" s="10"/>
    </row>
    <row r="1649" spans="1:12">
      <c r="A1649" s="21"/>
      <c r="B1649" s="21"/>
      <c r="C1649" s="21"/>
      <c r="D1649" s="21"/>
      <c r="E1649" s="21"/>
      <c r="I1649" s="22"/>
      <c r="J1649" s="24"/>
      <c r="K1649" s="10"/>
      <c r="L1649" s="10"/>
    </row>
    <row r="1650" spans="1:12">
      <c r="A1650" s="21"/>
      <c r="B1650" s="21"/>
      <c r="C1650" s="21"/>
      <c r="D1650" s="21"/>
      <c r="E1650" s="21"/>
      <c r="I1650" s="22"/>
      <c r="J1650" s="24"/>
      <c r="K1650" s="10"/>
      <c r="L1650" s="10"/>
    </row>
    <row r="1651" spans="1:12">
      <c r="A1651" s="21"/>
      <c r="B1651" s="21"/>
      <c r="C1651" s="21"/>
      <c r="D1651" s="21"/>
      <c r="E1651" s="21"/>
      <c r="I1651" s="22"/>
      <c r="J1651" s="24"/>
      <c r="K1651" s="10"/>
      <c r="L1651" s="10"/>
    </row>
    <row r="1652" spans="1:12">
      <c r="A1652" s="21"/>
      <c r="B1652" s="21"/>
      <c r="C1652" s="21"/>
      <c r="D1652" s="21"/>
      <c r="E1652" s="21"/>
      <c r="I1652" s="22"/>
      <c r="J1652" s="24"/>
      <c r="K1652" s="10"/>
      <c r="L1652" s="10"/>
    </row>
    <row r="1653" spans="1:12">
      <c r="A1653" s="21"/>
      <c r="B1653" s="21"/>
      <c r="C1653" s="21"/>
      <c r="D1653" s="21"/>
      <c r="E1653" s="21"/>
      <c r="I1653" s="22"/>
      <c r="J1653" s="24"/>
      <c r="K1653" s="10"/>
      <c r="L1653" s="10"/>
    </row>
    <row r="1654" spans="1:12">
      <c r="A1654" s="21"/>
      <c r="B1654" s="21"/>
      <c r="C1654" s="21"/>
      <c r="D1654" s="21"/>
      <c r="E1654" s="21"/>
      <c r="I1654" s="22"/>
      <c r="J1654" s="24"/>
      <c r="K1654" s="10"/>
      <c r="L1654" s="10"/>
    </row>
    <row r="1655" spans="1:12">
      <c r="A1655" s="21"/>
      <c r="B1655" s="21"/>
      <c r="C1655" s="21"/>
      <c r="D1655" s="21"/>
      <c r="E1655" s="21"/>
      <c r="I1655" s="22"/>
      <c r="J1655" s="24"/>
      <c r="K1655" s="10"/>
      <c r="L1655" s="10"/>
    </row>
    <row r="1656" spans="1:12">
      <c r="A1656" s="21"/>
      <c r="B1656" s="21"/>
      <c r="C1656" s="21"/>
      <c r="D1656" s="21"/>
      <c r="E1656" s="21"/>
      <c r="I1656" s="22"/>
      <c r="J1656" s="24"/>
      <c r="K1656" s="10"/>
      <c r="L1656" s="10"/>
    </row>
    <row r="1657" spans="1:12">
      <c r="A1657" s="21"/>
      <c r="B1657" s="21"/>
      <c r="C1657" s="21"/>
      <c r="D1657" s="21"/>
      <c r="E1657" s="21"/>
      <c r="I1657" s="22"/>
      <c r="J1657" s="24"/>
      <c r="K1657" s="10"/>
      <c r="L1657" s="10"/>
    </row>
    <row r="1658" spans="1:12">
      <c r="A1658" s="21"/>
      <c r="B1658" s="21"/>
      <c r="C1658" s="21"/>
      <c r="D1658" s="21"/>
      <c r="E1658" s="21"/>
      <c r="I1658" s="22"/>
      <c r="J1658" s="24"/>
      <c r="K1658" s="10"/>
      <c r="L1658" s="10"/>
    </row>
    <row r="1659" spans="1:12">
      <c r="A1659" s="21"/>
      <c r="B1659" s="21"/>
      <c r="C1659" s="21"/>
      <c r="D1659" s="21"/>
      <c r="E1659" s="21"/>
      <c r="I1659" s="22"/>
      <c r="J1659" s="24"/>
      <c r="K1659" s="10"/>
      <c r="L1659" s="10"/>
    </row>
    <row r="1660" spans="1:12">
      <c r="A1660" s="21"/>
      <c r="B1660" s="21"/>
      <c r="C1660" s="21"/>
      <c r="D1660" s="21"/>
      <c r="E1660" s="21"/>
      <c r="I1660" s="22"/>
      <c r="J1660" s="24"/>
      <c r="K1660" s="10"/>
      <c r="L1660" s="10"/>
    </row>
    <row r="1661" spans="1:12">
      <c r="A1661" s="21"/>
      <c r="B1661" s="21"/>
      <c r="C1661" s="21"/>
      <c r="D1661" s="21"/>
      <c r="E1661" s="21"/>
      <c r="I1661" s="22"/>
      <c r="J1661" s="24"/>
      <c r="K1661" s="10"/>
      <c r="L1661" s="10"/>
    </row>
    <row r="1662" spans="1:12">
      <c r="A1662" s="21"/>
      <c r="B1662" s="21"/>
      <c r="C1662" s="21"/>
      <c r="D1662" s="21"/>
      <c r="E1662" s="21"/>
      <c r="I1662" s="22"/>
      <c r="J1662" s="24"/>
      <c r="K1662" s="10"/>
      <c r="L1662" s="10"/>
    </row>
    <row r="1663" spans="1:12">
      <c r="A1663" s="21"/>
      <c r="B1663" s="21"/>
      <c r="C1663" s="21"/>
      <c r="D1663" s="21"/>
      <c r="E1663" s="21"/>
      <c r="I1663" s="22"/>
      <c r="J1663" s="24"/>
      <c r="K1663" s="10"/>
      <c r="L1663" s="10"/>
    </row>
    <row r="1664" spans="1:12">
      <c r="A1664" s="21"/>
      <c r="B1664" s="21"/>
      <c r="C1664" s="21"/>
      <c r="D1664" s="21"/>
      <c r="E1664" s="21"/>
      <c r="I1664" s="22"/>
      <c r="J1664" s="24"/>
      <c r="K1664" s="10"/>
      <c r="L1664" s="10"/>
    </row>
    <row r="1665" spans="1:12">
      <c r="A1665" s="21"/>
      <c r="B1665" s="21"/>
      <c r="C1665" s="21"/>
      <c r="D1665" s="21"/>
      <c r="E1665" s="21"/>
      <c r="I1665" s="22"/>
      <c r="J1665" s="24"/>
      <c r="K1665" s="10"/>
      <c r="L1665" s="10"/>
    </row>
    <row r="1666" spans="1:12">
      <c r="A1666" s="21"/>
      <c r="B1666" s="21"/>
      <c r="C1666" s="21"/>
      <c r="D1666" s="21"/>
      <c r="E1666" s="21"/>
      <c r="I1666" s="22"/>
      <c r="J1666" s="24"/>
      <c r="K1666" s="10"/>
      <c r="L1666" s="10"/>
    </row>
    <row r="1667" spans="1:12">
      <c r="A1667" s="21"/>
      <c r="B1667" s="21"/>
      <c r="C1667" s="21"/>
      <c r="D1667" s="21"/>
      <c r="E1667" s="21"/>
      <c r="I1667" s="22"/>
      <c r="J1667" s="24"/>
      <c r="K1667" s="10"/>
      <c r="L1667" s="10"/>
    </row>
    <row r="1668" spans="1:12">
      <c r="A1668" s="21"/>
      <c r="B1668" s="21"/>
      <c r="C1668" s="21"/>
      <c r="D1668" s="21"/>
      <c r="E1668" s="21"/>
      <c r="I1668" s="22"/>
      <c r="J1668" s="24"/>
      <c r="K1668" s="10"/>
      <c r="L1668" s="10"/>
    </row>
    <row r="1669" spans="1:12">
      <c r="A1669" s="21"/>
      <c r="B1669" s="21"/>
      <c r="C1669" s="21"/>
      <c r="D1669" s="21"/>
      <c r="E1669" s="21"/>
      <c r="I1669" s="22"/>
      <c r="J1669" s="24"/>
      <c r="K1669" s="10"/>
      <c r="L1669" s="10"/>
    </row>
    <row r="1670" spans="1:12">
      <c r="A1670" s="21"/>
      <c r="B1670" s="21"/>
      <c r="C1670" s="21"/>
      <c r="D1670" s="21"/>
      <c r="E1670" s="21"/>
      <c r="I1670" s="22"/>
      <c r="J1670" s="24"/>
      <c r="K1670" s="10"/>
      <c r="L1670" s="10"/>
    </row>
    <row r="1671" spans="1:12">
      <c r="A1671" s="21"/>
      <c r="B1671" s="21"/>
      <c r="C1671" s="21"/>
      <c r="D1671" s="21"/>
      <c r="E1671" s="21"/>
      <c r="I1671" s="22"/>
      <c r="J1671" s="24"/>
      <c r="K1671" s="10"/>
      <c r="L1671" s="10"/>
    </row>
    <row r="1672" spans="1:12">
      <c r="A1672" s="21"/>
      <c r="B1672" s="21"/>
      <c r="C1672" s="21"/>
      <c r="D1672" s="21"/>
      <c r="E1672" s="21"/>
      <c r="I1672" s="22"/>
      <c r="J1672" s="24"/>
      <c r="K1672" s="10"/>
      <c r="L1672" s="10"/>
    </row>
    <row r="1673" spans="1:12">
      <c r="A1673" s="21"/>
      <c r="B1673" s="21"/>
      <c r="C1673" s="21"/>
      <c r="D1673" s="21"/>
      <c r="E1673" s="21"/>
      <c r="I1673" s="22"/>
      <c r="J1673" s="24"/>
      <c r="K1673" s="10"/>
      <c r="L1673" s="10"/>
    </row>
    <row r="1674" spans="1:12">
      <c r="A1674" s="21"/>
      <c r="B1674" s="21"/>
      <c r="C1674" s="21"/>
      <c r="D1674" s="21"/>
      <c r="E1674" s="21"/>
      <c r="I1674" s="22"/>
      <c r="J1674" s="24"/>
      <c r="K1674" s="10"/>
      <c r="L1674" s="10"/>
    </row>
    <row r="1675" spans="1:12">
      <c r="A1675" s="21"/>
      <c r="B1675" s="21"/>
      <c r="C1675" s="21"/>
      <c r="D1675" s="21"/>
      <c r="E1675" s="21"/>
      <c r="I1675" s="22"/>
      <c r="J1675" s="24"/>
      <c r="K1675" s="10"/>
      <c r="L1675" s="10"/>
    </row>
    <row r="1676" spans="1:12">
      <c r="A1676" s="21"/>
      <c r="B1676" s="21"/>
      <c r="C1676" s="21"/>
      <c r="D1676" s="21"/>
      <c r="E1676" s="21"/>
      <c r="I1676" s="22"/>
      <c r="J1676" s="24"/>
      <c r="K1676" s="10"/>
      <c r="L1676" s="10"/>
    </row>
    <row r="1677" spans="1:12">
      <c r="A1677" s="21"/>
      <c r="B1677" s="21"/>
      <c r="C1677" s="21"/>
      <c r="D1677" s="21"/>
      <c r="E1677" s="21"/>
      <c r="I1677" s="22"/>
      <c r="J1677" s="24"/>
      <c r="K1677" s="10"/>
      <c r="L1677" s="10"/>
    </row>
    <row r="1678" spans="1:12">
      <c r="A1678" s="21"/>
      <c r="B1678" s="21"/>
      <c r="C1678" s="21"/>
      <c r="D1678" s="21"/>
      <c r="E1678" s="21"/>
      <c r="I1678" s="22"/>
      <c r="J1678" s="24"/>
      <c r="K1678" s="10"/>
      <c r="L1678" s="10"/>
    </row>
    <row r="1679" spans="1:12">
      <c r="A1679" s="21"/>
      <c r="B1679" s="21"/>
      <c r="C1679" s="21"/>
      <c r="D1679" s="21"/>
      <c r="E1679" s="21"/>
      <c r="I1679" s="22"/>
      <c r="J1679" s="24"/>
      <c r="K1679" s="10"/>
      <c r="L1679" s="10"/>
    </row>
    <row r="1680" spans="1:12">
      <c r="A1680" s="21"/>
      <c r="B1680" s="21"/>
      <c r="C1680" s="21"/>
      <c r="D1680" s="21"/>
      <c r="E1680" s="21"/>
      <c r="I1680" s="22"/>
      <c r="J1680" s="24"/>
      <c r="K1680" s="10"/>
      <c r="L1680" s="10"/>
    </row>
    <row r="1681" spans="1:12">
      <c r="A1681" s="21"/>
      <c r="B1681" s="21"/>
      <c r="C1681" s="21"/>
      <c r="D1681" s="21"/>
      <c r="E1681" s="21"/>
      <c r="I1681" s="22"/>
      <c r="J1681" s="24"/>
      <c r="K1681" s="10"/>
      <c r="L1681" s="10"/>
    </row>
    <row r="1682" spans="1:12">
      <c r="A1682" s="21"/>
      <c r="B1682" s="21"/>
      <c r="C1682" s="21"/>
      <c r="D1682" s="21"/>
      <c r="E1682" s="21"/>
      <c r="I1682" s="22"/>
      <c r="J1682" s="24"/>
      <c r="K1682" s="10"/>
      <c r="L1682" s="10"/>
    </row>
    <row r="1683" spans="1:12">
      <c r="A1683" s="21"/>
      <c r="B1683" s="21"/>
      <c r="C1683" s="21"/>
      <c r="D1683" s="21"/>
      <c r="E1683" s="21"/>
      <c r="I1683" s="22"/>
      <c r="J1683" s="24"/>
      <c r="K1683" s="10"/>
      <c r="L1683" s="10"/>
    </row>
    <row r="1684" spans="1:12">
      <c r="A1684" s="21"/>
      <c r="B1684" s="21"/>
      <c r="C1684" s="21"/>
      <c r="D1684" s="21"/>
      <c r="E1684" s="21"/>
      <c r="I1684" s="22"/>
      <c r="J1684" s="24"/>
      <c r="K1684" s="10"/>
      <c r="L1684" s="10"/>
    </row>
    <row r="1685" spans="1:12">
      <c r="A1685" s="21"/>
      <c r="B1685" s="21"/>
      <c r="C1685" s="21"/>
      <c r="D1685" s="21"/>
      <c r="E1685" s="21"/>
      <c r="I1685" s="22"/>
      <c r="J1685" s="24"/>
      <c r="K1685" s="10"/>
      <c r="L1685" s="10"/>
    </row>
    <row r="1686" spans="1:12">
      <c r="A1686" s="21"/>
      <c r="B1686" s="21"/>
      <c r="C1686" s="21"/>
      <c r="D1686" s="21"/>
      <c r="E1686" s="21"/>
      <c r="I1686" s="22"/>
      <c r="J1686" s="24"/>
      <c r="K1686" s="10"/>
      <c r="L1686" s="10"/>
    </row>
    <row r="1687" spans="1:12">
      <c r="A1687" s="21"/>
      <c r="B1687" s="21"/>
      <c r="C1687" s="21"/>
      <c r="D1687" s="21"/>
      <c r="E1687" s="21"/>
      <c r="I1687" s="22"/>
      <c r="J1687" s="24"/>
      <c r="K1687" s="10"/>
      <c r="L1687" s="10"/>
    </row>
    <row r="1688" spans="1:12">
      <c r="A1688" s="21"/>
      <c r="B1688" s="21"/>
      <c r="C1688" s="21"/>
      <c r="D1688" s="21"/>
      <c r="E1688" s="21"/>
      <c r="I1688" s="22"/>
      <c r="J1688" s="24"/>
      <c r="K1688" s="10"/>
      <c r="L1688" s="10"/>
    </row>
    <row r="1689" spans="1:12">
      <c r="A1689" s="21"/>
      <c r="B1689" s="21"/>
      <c r="C1689" s="21"/>
      <c r="D1689" s="21"/>
      <c r="E1689" s="21"/>
      <c r="I1689" s="22"/>
      <c r="J1689" s="24"/>
      <c r="K1689" s="10"/>
      <c r="L1689" s="10"/>
    </row>
    <row r="1690" spans="1:12">
      <c r="A1690" s="21"/>
      <c r="B1690" s="21"/>
      <c r="C1690" s="21"/>
      <c r="D1690" s="21"/>
      <c r="E1690" s="21"/>
      <c r="I1690" s="22"/>
      <c r="J1690" s="24"/>
      <c r="K1690" s="10"/>
      <c r="L1690" s="10"/>
    </row>
    <row r="1691" spans="1:12">
      <c r="A1691" s="21"/>
      <c r="B1691" s="21"/>
      <c r="C1691" s="21"/>
      <c r="D1691" s="21"/>
      <c r="E1691" s="21"/>
      <c r="I1691" s="22"/>
      <c r="J1691" s="24"/>
      <c r="K1691" s="10"/>
      <c r="L1691" s="10"/>
    </row>
    <row r="1692" spans="1:12">
      <c r="A1692" s="21"/>
      <c r="B1692" s="21"/>
      <c r="C1692" s="21"/>
      <c r="D1692" s="21"/>
      <c r="E1692" s="21"/>
      <c r="I1692" s="22"/>
      <c r="J1692" s="24"/>
      <c r="K1692" s="10"/>
      <c r="L1692" s="10"/>
    </row>
    <row r="1693" spans="1:12">
      <c r="A1693" s="21"/>
      <c r="B1693" s="21"/>
      <c r="C1693" s="21"/>
      <c r="D1693" s="21"/>
      <c r="E1693" s="21"/>
      <c r="I1693" s="22"/>
      <c r="J1693" s="24"/>
      <c r="K1693" s="10"/>
      <c r="L1693" s="10"/>
    </row>
    <row r="1694" spans="1:12">
      <c r="A1694" s="21"/>
      <c r="B1694" s="21"/>
      <c r="C1694" s="21"/>
      <c r="D1694" s="21"/>
      <c r="E1694" s="21"/>
      <c r="I1694" s="22"/>
      <c r="J1694" s="24"/>
      <c r="K1694" s="10"/>
      <c r="L1694" s="10"/>
    </row>
    <row r="1695" spans="1:12">
      <c r="A1695" s="21"/>
      <c r="B1695" s="21"/>
      <c r="C1695" s="21"/>
      <c r="D1695" s="21"/>
      <c r="E1695" s="21"/>
      <c r="I1695" s="22"/>
      <c r="J1695" s="24"/>
      <c r="K1695" s="10"/>
      <c r="L1695" s="10"/>
    </row>
    <row r="1696" spans="1:12">
      <c r="A1696" s="21"/>
      <c r="B1696" s="21"/>
      <c r="C1696" s="21"/>
      <c r="D1696" s="21"/>
      <c r="E1696" s="21"/>
      <c r="I1696" s="22"/>
      <c r="J1696" s="24"/>
      <c r="K1696" s="10"/>
      <c r="L1696" s="10"/>
    </row>
    <row r="1697" spans="1:12">
      <c r="A1697" s="21"/>
      <c r="B1697" s="21"/>
      <c r="C1697" s="21"/>
      <c r="D1697" s="21"/>
      <c r="E1697" s="21"/>
      <c r="I1697" s="22"/>
      <c r="J1697" s="24"/>
      <c r="K1697" s="10"/>
      <c r="L1697" s="10"/>
    </row>
    <row r="1698" spans="1:12">
      <c r="A1698" s="21"/>
      <c r="B1698" s="21"/>
      <c r="C1698" s="21"/>
      <c r="D1698" s="21"/>
      <c r="E1698" s="21"/>
      <c r="I1698" s="22"/>
      <c r="J1698" s="24"/>
      <c r="K1698" s="10"/>
      <c r="L1698" s="10"/>
    </row>
    <row r="1699" spans="1:12">
      <c r="A1699" s="21"/>
      <c r="B1699" s="21"/>
      <c r="C1699" s="21"/>
      <c r="D1699" s="21"/>
      <c r="E1699" s="21"/>
      <c r="I1699" s="22"/>
      <c r="J1699" s="24"/>
      <c r="K1699" s="10"/>
      <c r="L1699" s="10"/>
    </row>
    <row r="1700" spans="1:12">
      <c r="A1700" s="21"/>
      <c r="B1700" s="21"/>
      <c r="C1700" s="21"/>
      <c r="D1700" s="21"/>
      <c r="E1700" s="21"/>
      <c r="I1700" s="22"/>
      <c r="J1700" s="24"/>
      <c r="K1700" s="10"/>
      <c r="L1700" s="10"/>
    </row>
    <row r="1701" spans="1:12">
      <c r="A1701" s="21"/>
      <c r="B1701" s="21"/>
      <c r="C1701" s="21"/>
      <c r="D1701" s="21"/>
      <c r="E1701" s="21"/>
      <c r="I1701" s="22"/>
      <c r="J1701" s="24"/>
      <c r="K1701" s="10"/>
      <c r="L1701" s="10"/>
    </row>
    <row r="1702" spans="1:12">
      <c r="A1702" s="21"/>
      <c r="B1702" s="21"/>
      <c r="C1702" s="21"/>
      <c r="D1702" s="21"/>
      <c r="E1702" s="21"/>
      <c r="I1702" s="22"/>
      <c r="J1702" s="24"/>
      <c r="K1702" s="10"/>
      <c r="L1702" s="10"/>
    </row>
    <row r="1703" spans="1:12">
      <c r="A1703" s="21"/>
      <c r="B1703" s="21"/>
      <c r="C1703" s="21"/>
      <c r="D1703" s="21"/>
      <c r="E1703" s="21"/>
      <c r="I1703" s="22"/>
      <c r="J1703" s="24"/>
      <c r="K1703" s="10"/>
      <c r="L1703" s="10"/>
    </row>
    <row r="1704" spans="1:12">
      <c r="A1704" s="21"/>
      <c r="B1704" s="21"/>
      <c r="C1704" s="21"/>
      <c r="D1704" s="21"/>
      <c r="E1704" s="21"/>
      <c r="I1704" s="22"/>
      <c r="J1704" s="24"/>
      <c r="K1704" s="10"/>
      <c r="L1704" s="10"/>
    </row>
    <row r="1705" spans="1:12">
      <c r="A1705" s="21"/>
      <c r="B1705" s="21"/>
      <c r="C1705" s="21"/>
      <c r="D1705" s="21"/>
      <c r="E1705" s="21"/>
      <c r="I1705" s="22"/>
      <c r="J1705" s="24"/>
      <c r="K1705" s="10"/>
      <c r="L1705" s="10"/>
    </row>
    <row r="1706" spans="1:12">
      <c r="A1706" s="21"/>
      <c r="B1706" s="21"/>
      <c r="C1706" s="21"/>
      <c r="D1706" s="21"/>
      <c r="E1706" s="21"/>
      <c r="I1706" s="22"/>
      <c r="J1706" s="24"/>
      <c r="K1706" s="10"/>
      <c r="L1706" s="10"/>
    </row>
    <row r="1707" spans="1:12">
      <c r="A1707" s="21"/>
      <c r="B1707" s="21"/>
      <c r="C1707" s="21"/>
      <c r="D1707" s="21"/>
      <c r="E1707" s="21"/>
      <c r="I1707" s="22"/>
      <c r="J1707" s="24"/>
      <c r="K1707" s="10"/>
      <c r="L1707" s="10"/>
    </row>
    <row r="1708" spans="1:12">
      <c r="A1708" s="21"/>
      <c r="B1708" s="21"/>
      <c r="C1708" s="21"/>
      <c r="D1708" s="21"/>
      <c r="E1708" s="21"/>
      <c r="I1708" s="22"/>
      <c r="J1708" s="24"/>
      <c r="K1708" s="10"/>
      <c r="L1708" s="10"/>
    </row>
    <row r="1709" spans="1:12">
      <c r="A1709" s="21"/>
      <c r="B1709" s="21"/>
      <c r="C1709" s="21"/>
      <c r="D1709" s="21"/>
      <c r="E1709" s="21"/>
      <c r="I1709" s="22"/>
      <c r="J1709" s="24"/>
      <c r="K1709" s="10"/>
      <c r="L1709" s="10"/>
    </row>
    <row r="1710" spans="1:12">
      <c r="A1710" s="21"/>
      <c r="B1710" s="21"/>
      <c r="C1710" s="21"/>
      <c r="D1710" s="21"/>
      <c r="E1710" s="21"/>
      <c r="I1710" s="22"/>
      <c r="J1710" s="24"/>
      <c r="K1710" s="10"/>
      <c r="L1710" s="10"/>
    </row>
    <row r="1711" spans="1:12">
      <c r="A1711" s="21"/>
      <c r="B1711" s="21"/>
      <c r="C1711" s="21"/>
      <c r="D1711" s="21"/>
      <c r="E1711" s="21"/>
      <c r="I1711" s="22"/>
      <c r="J1711" s="24"/>
      <c r="K1711" s="10"/>
      <c r="L1711" s="10"/>
    </row>
    <row r="1712" spans="1:12">
      <c r="A1712" s="21"/>
      <c r="B1712" s="21"/>
      <c r="C1712" s="21"/>
      <c r="D1712" s="21"/>
      <c r="E1712" s="21"/>
      <c r="I1712" s="22"/>
      <c r="J1712" s="24"/>
      <c r="K1712" s="10"/>
      <c r="L1712" s="10"/>
    </row>
    <row r="1713" spans="1:12">
      <c r="A1713" s="21"/>
      <c r="B1713" s="21"/>
      <c r="C1713" s="21"/>
      <c r="D1713" s="21"/>
      <c r="E1713" s="21"/>
      <c r="I1713" s="22"/>
      <c r="J1713" s="24"/>
      <c r="K1713" s="10"/>
      <c r="L1713" s="10"/>
    </row>
    <row r="1714" spans="1:12">
      <c r="A1714" s="21"/>
      <c r="B1714" s="21"/>
      <c r="C1714" s="21"/>
      <c r="D1714" s="21"/>
      <c r="E1714" s="21"/>
      <c r="I1714" s="22"/>
      <c r="J1714" s="24"/>
      <c r="K1714" s="10"/>
      <c r="L1714" s="10"/>
    </row>
    <row r="1715" spans="1:12">
      <c r="A1715" s="21"/>
      <c r="B1715" s="21"/>
      <c r="C1715" s="21"/>
      <c r="D1715" s="21"/>
      <c r="E1715" s="21"/>
      <c r="I1715" s="22"/>
      <c r="J1715" s="24"/>
      <c r="K1715" s="10"/>
      <c r="L1715" s="10"/>
    </row>
    <row r="1716" spans="1:12">
      <c r="A1716" s="21"/>
      <c r="B1716" s="21"/>
      <c r="C1716" s="21"/>
      <c r="D1716" s="21"/>
      <c r="E1716" s="21"/>
      <c r="I1716" s="22"/>
      <c r="J1716" s="24"/>
      <c r="K1716" s="10"/>
      <c r="L1716" s="10"/>
    </row>
    <row r="1717" spans="1:12">
      <c r="A1717" s="21"/>
      <c r="B1717" s="21"/>
      <c r="C1717" s="21"/>
      <c r="D1717" s="21"/>
      <c r="E1717" s="21"/>
      <c r="I1717" s="22"/>
      <c r="J1717" s="24"/>
      <c r="K1717" s="10"/>
      <c r="L1717" s="10"/>
    </row>
    <row r="1718" spans="1:12">
      <c r="A1718" s="21"/>
      <c r="B1718" s="21"/>
      <c r="C1718" s="21"/>
      <c r="D1718" s="21"/>
      <c r="E1718" s="21"/>
      <c r="I1718" s="22"/>
      <c r="J1718" s="24"/>
      <c r="K1718" s="10"/>
      <c r="L1718" s="10"/>
    </row>
    <row r="1719" spans="1:12">
      <c r="A1719" s="21"/>
      <c r="B1719" s="21"/>
      <c r="C1719" s="21"/>
      <c r="D1719" s="21"/>
      <c r="E1719" s="21"/>
      <c r="I1719" s="22"/>
      <c r="J1719" s="24"/>
      <c r="K1719" s="10"/>
      <c r="L1719" s="10"/>
    </row>
    <row r="1720" spans="1:12">
      <c r="A1720" s="21"/>
      <c r="B1720" s="21"/>
      <c r="C1720" s="21"/>
      <c r="D1720" s="21"/>
      <c r="E1720" s="21"/>
      <c r="I1720" s="22"/>
      <c r="J1720" s="24"/>
      <c r="K1720" s="10"/>
      <c r="L1720" s="10"/>
    </row>
    <row r="1721" spans="1:12">
      <c r="A1721" s="21"/>
      <c r="B1721" s="21"/>
      <c r="C1721" s="21"/>
      <c r="D1721" s="21"/>
      <c r="E1721" s="21"/>
      <c r="I1721" s="22"/>
      <c r="J1721" s="24"/>
      <c r="K1721" s="10"/>
      <c r="L1721" s="10"/>
    </row>
    <row r="1722" spans="1:12">
      <c r="A1722" s="21"/>
      <c r="B1722" s="21"/>
      <c r="C1722" s="21"/>
      <c r="D1722" s="21"/>
      <c r="E1722" s="21"/>
      <c r="I1722" s="22"/>
      <c r="J1722" s="24"/>
      <c r="K1722" s="10"/>
      <c r="L1722" s="10"/>
    </row>
    <row r="1723" spans="1:12">
      <c r="A1723" s="21"/>
      <c r="B1723" s="21"/>
      <c r="C1723" s="21"/>
      <c r="D1723" s="21"/>
      <c r="E1723" s="21"/>
      <c r="I1723" s="22"/>
      <c r="J1723" s="24"/>
      <c r="K1723" s="10"/>
      <c r="L1723" s="10"/>
    </row>
    <row r="1724" spans="1:12">
      <c r="A1724" s="21"/>
      <c r="B1724" s="21"/>
      <c r="C1724" s="21"/>
      <c r="D1724" s="21"/>
      <c r="E1724" s="21"/>
      <c r="I1724" s="22"/>
      <c r="J1724" s="24"/>
      <c r="K1724" s="10"/>
      <c r="L1724" s="10"/>
    </row>
    <row r="1725" spans="1:12">
      <c r="A1725" s="21"/>
      <c r="B1725" s="21"/>
      <c r="C1725" s="21"/>
      <c r="D1725" s="21"/>
      <c r="E1725" s="21"/>
      <c r="I1725" s="22"/>
      <c r="J1725" s="24"/>
      <c r="K1725" s="10"/>
      <c r="L1725" s="10"/>
    </row>
    <row r="1726" spans="1:12">
      <c r="A1726" s="21"/>
      <c r="B1726" s="21"/>
      <c r="C1726" s="21"/>
      <c r="D1726" s="21"/>
      <c r="E1726" s="21"/>
      <c r="I1726" s="22"/>
      <c r="J1726" s="24"/>
      <c r="K1726" s="10"/>
      <c r="L1726" s="10"/>
    </row>
    <row r="1727" spans="1:12">
      <c r="A1727" s="21"/>
      <c r="B1727" s="21"/>
      <c r="C1727" s="21"/>
      <c r="D1727" s="21"/>
      <c r="E1727" s="21"/>
      <c r="I1727" s="22"/>
      <c r="J1727" s="24"/>
      <c r="K1727" s="10"/>
      <c r="L1727" s="10"/>
    </row>
    <row r="1728" spans="1:12">
      <c r="A1728" s="21"/>
      <c r="B1728" s="21"/>
      <c r="C1728" s="21"/>
      <c r="D1728" s="21"/>
      <c r="E1728" s="21"/>
      <c r="I1728" s="22"/>
      <c r="J1728" s="24"/>
      <c r="K1728" s="10"/>
      <c r="L1728" s="10"/>
    </row>
    <row r="1729" spans="1:12">
      <c r="A1729" s="21"/>
      <c r="B1729" s="21"/>
      <c r="C1729" s="21"/>
      <c r="D1729" s="21"/>
      <c r="E1729" s="21"/>
      <c r="I1729" s="22"/>
      <c r="J1729" s="24"/>
      <c r="K1729" s="10"/>
      <c r="L1729" s="10"/>
    </row>
    <row r="1730" spans="1:12">
      <c r="A1730" s="21"/>
      <c r="B1730" s="21"/>
      <c r="C1730" s="21"/>
      <c r="D1730" s="21"/>
      <c r="E1730" s="21"/>
      <c r="I1730" s="22"/>
      <c r="J1730" s="24"/>
      <c r="K1730" s="10"/>
      <c r="L1730" s="10"/>
    </row>
    <row r="1731" spans="1:12">
      <c r="A1731" s="21"/>
      <c r="B1731" s="21"/>
      <c r="C1731" s="21"/>
      <c r="D1731" s="21"/>
      <c r="E1731" s="21"/>
      <c r="I1731" s="22"/>
      <c r="J1731" s="24"/>
      <c r="K1731" s="10"/>
      <c r="L1731" s="10"/>
    </row>
    <row r="1732" spans="1:12">
      <c r="A1732" s="21"/>
      <c r="B1732" s="21"/>
      <c r="C1732" s="21"/>
      <c r="D1732" s="21"/>
      <c r="E1732" s="21"/>
      <c r="I1732" s="22"/>
      <c r="J1732" s="24"/>
      <c r="K1732" s="10"/>
      <c r="L1732" s="10"/>
    </row>
    <row r="1733" spans="1:12">
      <c r="A1733" s="21"/>
      <c r="B1733" s="21"/>
      <c r="C1733" s="21"/>
      <c r="D1733" s="21"/>
      <c r="E1733" s="21"/>
      <c r="I1733" s="22"/>
      <c r="J1733" s="24"/>
      <c r="K1733" s="10"/>
      <c r="L1733" s="10"/>
    </row>
    <row r="1734" spans="1:12">
      <c r="A1734" s="21"/>
      <c r="B1734" s="21"/>
      <c r="C1734" s="21"/>
      <c r="D1734" s="21"/>
      <c r="E1734" s="21"/>
      <c r="I1734" s="22"/>
      <c r="J1734" s="24"/>
      <c r="K1734" s="10"/>
      <c r="L1734" s="10"/>
    </row>
    <row r="1735" spans="1:12">
      <c r="A1735" s="21"/>
      <c r="B1735" s="21"/>
      <c r="C1735" s="21"/>
      <c r="D1735" s="21"/>
      <c r="E1735" s="21"/>
      <c r="I1735" s="22"/>
      <c r="J1735" s="24"/>
      <c r="K1735" s="10"/>
      <c r="L1735" s="10"/>
    </row>
    <row r="1736" spans="1:12">
      <c r="A1736" s="21"/>
      <c r="B1736" s="21"/>
      <c r="C1736" s="21"/>
      <c r="D1736" s="21"/>
      <c r="E1736" s="21"/>
      <c r="I1736" s="22"/>
      <c r="J1736" s="24"/>
      <c r="K1736" s="10"/>
      <c r="L1736" s="10"/>
    </row>
    <row r="1737" spans="1:12">
      <c r="A1737" s="21"/>
      <c r="B1737" s="21"/>
      <c r="C1737" s="21"/>
      <c r="D1737" s="21"/>
      <c r="E1737" s="21"/>
      <c r="I1737" s="22"/>
      <c r="J1737" s="24"/>
      <c r="K1737" s="10"/>
      <c r="L1737" s="10"/>
    </row>
    <row r="1738" spans="1:12">
      <c r="A1738" s="21"/>
      <c r="B1738" s="21"/>
      <c r="C1738" s="21"/>
      <c r="D1738" s="21"/>
      <c r="E1738" s="21"/>
      <c r="I1738" s="22"/>
      <c r="J1738" s="24"/>
      <c r="K1738" s="10"/>
      <c r="L1738" s="10"/>
    </row>
    <row r="1739" spans="1:12">
      <c r="A1739" s="21"/>
      <c r="B1739" s="21"/>
      <c r="C1739" s="21"/>
      <c r="D1739" s="21"/>
      <c r="E1739" s="21"/>
      <c r="I1739" s="22"/>
      <c r="J1739" s="24"/>
      <c r="K1739" s="10"/>
      <c r="L1739" s="10"/>
    </row>
    <row r="1740" spans="1:12">
      <c r="A1740" s="21"/>
      <c r="B1740" s="21"/>
      <c r="C1740" s="21"/>
      <c r="D1740" s="21"/>
      <c r="E1740" s="21"/>
      <c r="I1740" s="22"/>
      <c r="J1740" s="24"/>
      <c r="K1740" s="10"/>
      <c r="L1740" s="10"/>
    </row>
    <row r="1741" spans="1:12">
      <c r="A1741" s="21"/>
      <c r="B1741" s="21"/>
      <c r="C1741" s="21"/>
      <c r="D1741" s="21"/>
      <c r="E1741" s="21"/>
      <c r="I1741" s="22"/>
      <c r="J1741" s="24"/>
      <c r="K1741" s="10"/>
      <c r="L1741" s="10"/>
    </row>
    <row r="1742" spans="1:12">
      <c r="A1742" s="21"/>
      <c r="B1742" s="21"/>
      <c r="C1742" s="21"/>
      <c r="D1742" s="21"/>
      <c r="E1742" s="21"/>
      <c r="I1742" s="22"/>
      <c r="J1742" s="24"/>
      <c r="K1742" s="10"/>
      <c r="L1742" s="10"/>
    </row>
    <row r="1743" spans="1:12">
      <c r="A1743" s="21"/>
      <c r="B1743" s="21"/>
      <c r="C1743" s="21"/>
      <c r="D1743" s="21"/>
      <c r="E1743" s="21"/>
      <c r="I1743" s="22"/>
      <c r="J1743" s="24"/>
      <c r="K1743" s="10"/>
      <c r="L1743" s="10"/>
    </row>
    <row r="1744" spans="1:12">
      <c r="A1744" s="21"/>
      <c r="B1744" s="21"/>
      <c r="C1744" s="21"/>
      <c r="D1744" s="21"/>
      <c r="E1744" s="21"/>
      <c r="I1744" s="22"/>
      <c r="J1744" s="24"/>
      <c r="K1744" s="10"/>
      <c r="L1744" s="10"/>
    </row>
    <row r="1745" spans="1:12">
      <c r="A1745" s="21"/>
      <c r="B1745" s="21"/>
      <c r="C1745" s="21"/>
      <c r="D1745" s="21"/>
      <c r="E1745" s="21"/>
      <c r="I1745" s="22"/>
      <c r="J1745" s="24"/>
      <c r="K1745" s="10"/>
      <c r="L1745" s="10"/>
    </row>
    <row r="1746" spans="1:12">
      <c r="A1746" s="21"/>
      <c r="B1746" s="21"/>
      <c r="C1746" s="21"/>
      <c r="D1746" s="21"/>
      <c r="E1746" s="21"/>
      <c r="I1746" s="22"/>
      <c r="J1746" s="24"/>
      <c r="K1746" s="10"/>
      <c r="L1746" s="10"/>
    </row>
    <row r="1747" spans="1:12">
      <c r="A1747" s="21"/>
      <c r="B1747" s="21"/>
      <c r="C1747" s="21"/>
      <c r="D1747" s="21"/>
      <c r="E1747" s="21"/>
      <c r="I1747" s="22"/>
      <c r="J1747" s="24"/>
      <c r="K1747" s="10"/>
      <c r="L1747" s="10"/>
    </row>
    <row r="1748" spans="1:12">
      <c r="A1748" s="21"/>
      <c r="B1748" s="21"/>
      <c r="C1748" s="21"/>
      <c r="D1748" s="21"/>
      <c r="E1748" s="21"/>
      <c r="I1748" s="22"/>
      <c r="J1748" s="24"/>
      <c r="K1748" s="10"/>
      <c r="L1748" s="10"/>
    </row>
    <row r="1749" spans="1:12">
      <c r="A1749" s="21"/>
      <c r="B1749" s="21"/>
      <c r="C1749" s="21"/>
      <c r="D1749" s="21"/>
      <c r="E1749" s="21"/>
      <c r="I1749" s="22"/>
      <c r="J1749" s="24"/>
      <c r="K1749" s="10"/>
      <c r="L1749" s="10"/>
    </row>
    <row r="1750" spans="1:12">
      <c r="A1750" s="21"/>
      <c r="B1750" s="21"/>
      <c r="C1750" s="21"/>
      <c r="D1750" s="21"/>
      <c r="E1750" s="21"/>
      <c r="I1750" s="22"/>
      <c r="J1750" s="24"/>
      <c r="K1750" s="10"/>
      <c r="L1750" s="10"/>
    </row>
    <row r="1751" spans="1:12">
      <c r="A1751" s="21"/>
      <c r="B1751" s="21"/>
      <c r="C1751" s="21"/>
      <c r="D1751" s="21"/>
      <c r="E1751" s="21"/>
      <c r="I1751" s="22"/>
      <c r="J1751" s="24"/>
      <c r="K1751" s="10"/>
      <c r="L1751" s="10"/>
    </row>
    <row r="1752" spans="1:12">
      <c r="A1752" s="21"/>
      <c r="B1752" s="21"/>
      <c r="C1752" s="21"/>
      <c r="D1752" s="21"/>
      <c r="E1752" s="21"/>
      <c r="I1752" s="22"/>
      <c r="J1752" s="24"/>
      <c r="K1752" s="10"/>
      <c r="L1752" s="10"/>
    </row>
    <row r="1753" spans="1:12">
      <c r="A1753" s="21"/>
      <c r="B1753" s="21"/>
      <c r="C1753" s="21"/>
      <c r="D1753" s="21"/>
      <c r="E1753" s="21"/>
      <c r="I1753" s="22"/>
      <c r="J1753" s="24"/>
      <c r="K1753" s="10"/>
      <c r="L1753" s="10"/>
    </row>
    <row r="1754" spans="1:12">
      <c r="A1754" s="21"/>
      <c r="B1754" s="21"/>
      <c r="C1754" s="21"/>
      <c r="D1754" s="21"/>
      <c r="E1754" s="21"/>
      <c r="I1754" s="22"/>
      <c r="J1754" s="24"/>
      <c r="K1754" s="10"/>
      <c r="L1754" s="10"/>
    </row>
    <row r="1755" spans="1:12">
      <c r="A1755" s="21"/>
      <c r="B1755" s="21"/>
      <c r="C1755" s="21"/>
      <c r="D1755" s="21"/>
      <c r="E1755" s="21"/>
      <c r="I1755" s="22"/>
      <c r="J1755" s="24"/>
      <c r="K1755" s="10"/>
      <c r="L1755" s="10"/>
    </row>
    <row r="1756" spans="1:12">
      <c r="A1756" s="21"/>
      <c r="B1756" s="21"/>
      <c r="C1756" s="21"/>
      <c r="D1756" s="21"/>
      <c r="E1756" s="21"/>
      <c r="I1756" s="22"/>
      <c r="J1756" s="24"/>
      <c r="K1756" s="10"/>
      <c r="L1756" s="10"/>
    </row>
    <row r="1757" spans="1:12">
      <c r="A1757" s="21"/>
      <c r="B1757" s="21"/>
      <c r="C1757" s="21"/>
      <c r="D1757" s="21"/>
      <c r="E1757" s="21"/>
      <c r="I1757" s="22"/>
      <c r="J1757" s="24"/>
      <c r="K1757" s="10"/>
      <c r="L1757" s="10"/>
    </row>
    <row r="1758" spans="1:12">
      <c r="A1758" s="21"/>
      <c r="B1758" s="21"/>
      <c r="C1758" s="21"/>
      <c r="D1758" s="21"/>
      <c r="E1758" s="21"/>
      <c r="I1758" s="22"/>
      <c r="J1758" s="24"/>
      <c r="K1758" s="10"/>
      <c r="L1758" s="10"/>
    </row>
    <row r="1759" spans="1:12">
      <c r="A1759" s="21"/>
      <c r="B1759" s="21"/>
      <c r="C1759" s="21"/>
      <c r="D1759" s="21"/>
      <c r="E1759" s="21"/>
      <c r="I1759" s="22"/>
      <c r="J1759" s="24"/>
      <c r="K1759" s="10"/>
      <c r="L1759" s="10"/>
    </row>
    <row r="1760" spans="1:12">
      <c r="A1760" s="21"/>
      <c r="B1760" s="21"/>
      <c r="C1760" s="21"/>
      <c r="D1760" s="21"/>
      <c r="E1760" s="21"/>
      <c r="I1760" s="22"/>
      <c r="J1760" s="24"/>
      <c r="K1760" s="10"/>
      <c r="L1760" s="10"/>
    </row>
    <row r="1761" spans="1:12">
      <c r="A1761" s="21"/>
      <c r="B1761" s="21"/>
      <c r="C1761" s="21"/>
      <c r="D1761" s="21"/>
      <c r="E1761" s="21"/>
      <c r="I1761" s="22"/>
      <c r="J1761" s="24"/>
      <c r="K1761" s="10"/>
      <c r="L1761" s="10"/>
    </row>
    <row r="1762" spans="1:12">
      <c r="A1762" s="21"/>
      <c r="B1762" s="21"/>
      <c r="C1762" s="21"/>
      <c r="D1762" s="21"/>
      <c r="E1762" s="21"/>
      <c r="I1762" s="22"/>
      <c r="J1762" s="24"/>
      <c r="K1762" s="10"/>
      <c r="L1762" s="10"/>
    </row>
    <row r="1763" spans="1:12">
      <c r="A1763" s="21"/>
      <c r="B1763" s="21"/>
      <c r="C1763" s="21"/>
      <c r="D1763" s="21"/>
      <c r="E1763" s="21"/>
      <c r="I1763" s="22"/>
      <c r="J1763" s="24"/>
      <c r="K1763" s="10"/>
      <c r="L1763" s="10"/>
    </row>
    <row r="1764" spans="1:12">
      <c r="A1764" s="21"/>
      <c r="B1764" s="21"/>
      <c r="C1764" s="21"/>
      <c r="D1764" s="21"/>
      <c r="E1764" s="21"/>
      <c r="I1764" s="22"/>
      <c r="J1764" s="24"/>
      <c r="K1764" s="10"/>
      <c r="L1764" s="10"/>
    </row>
    <row r="1765" spans="1:12">
      <c r="A1765" s="21"/>
      <c r="B1765" s="21"/>
      <c r="C1765" s="21"/>
      <c r="D1765" s="21"/>
      <c r="E1765" s="21"/>
      <c r="I1765" s="22"/>
      <c r="J1765" s="24"/>
      <c r="K1765" s="10"/>
      <c r="L1765" s="10"/>
    </row>
    <row r="1766" spans="1:12">
      <c r="A1766" s="21"/>
      <c r="B1766" s="21"/>
      <c r="C1766" s="21"/>
      <c r="D1766" s="21"/>
      <c r="E1766" s="21"/>
      <c r="I1766" s="22"/>
      <c r="J1766" s="24"/>
      <c r="K1766" s="10"/>
      <c r="L1766" s="10"/>
    </row>
    <row r="1767" spans="1:12">
      <c r="A1767" s="21"/>
      <c r="B1767" s="21"/>
      <c r="C1767" s="21"/>
      <c r="D1767" s="21"/>
      <c r="E1767" s="21"/>
      <c r="I1767" s="22"/>
      <c r="J1767" s="24"/>
      <c r="K1767" s="10"/>
      <c r="L1767" s="10"/>
    </row>
    <row r="1768" spans="1:12">
      <c r="A1768" s="21"/>
      <c r="B1768" s="21"/>
      <c r="C1768" s="21"/>
      <c r="D1768" s="21"/>
      <c r="E1768" s="21"/>
      <c r="I1768" s="22"/>
      <c r="J1768" s="24"/>
      <c r="K1768" s="10"/>
      <c r="L1768" s="10"/>
    </row>
    <row r="1769" spans="1:12">
      <c r="A1769" s="21"/>
      <c r="B1769" s="21"/>
      <c r="C1769" s="21"/>
      <c r="D1769" s="21"/>
      <c r="E1769" s="21"/>
      <c r="I1769" s="22"/>
      <c r="J1769" s="24"/>
      <c r="K1769" s="10"/>
      <c r="L1769" s="10"/>
    </row>
    <row r="1770" spans="1:12">
      <c r="A1770" s="21"/>
      <c r="B1770" s="21"/>
      <c r="C1770" s="21"/>
      <c r="D1770" s="21"/>
      <c r="E1770" s="21"/>
      <c r="I1770" s="22"/>
      <c r="J1770" s="24"/>
      <c r="K1770" s="10"/>
      <c r="L1770" s="10"/>
    </row>
    <row r="1771" spans="1:12">
      <c r="A1771" s="21"/>
      <c r="B1771" s="21"/>
      <c r="C1771" s="21"/>
      <c r="D1771" s="21"/>
      <c r="E1771" s="21"/>
      <c r="I1771" s="22"/>
      <c r="J1771" s="24"/>
      <c r="K1771" s="10"/>
      <c r="L1771" s="10"/>
    </row>
    <row r="1772" spans="1:12">
      <c r="A1772" s="21"/>
      <c r="B1772" s="21"/>
      <c r="C1772" s="21"/>
      <c r="D1772" s="21"/>
      <c r="E1772" s="21"/>
      <c r="I1772" s="22"/>
      <c r="J1772" s="24"/>
      <c r="K1772" s="10"/>
      <c r="L1772" s="10"/>
    </row>
    <row r="1773" spans="1:12">
      <c r="A1773" s="21"/>
      <c r="B1773" s="21"/>
      <c r="C1773" s="21"/>
      <c r="D1773" s="21"/>
      <c r="E1773" s="21"/>
      <c r="I1773" s="22"/>
      <c r="J1773" s="24"/>
      <c r="K1773" s="10"/>
      <c r="L1773" s="10"/>
    </row>
    <row r="1774" spans="1:12">
      <c r="A1774" s="21"/>
      <c r="B1774" s="21"/>
      <c r="C1774" s="21"/>
      <c r="D1774" s="21"/>
      <c r="E1774" s="21"/>
      <c r="I1774" s="22"/>
      <c r="J1774" s="24"/>
      <c r="K1774" s="10"/>
      <c r="L1774" s="10"/>
    </row>
    <row r="1775" spans="1:12">
      <c r="A1775" s="21"/>
      <c r="B1775" s="21"/>
      <c r="C1775" s="21"/>
      <c r="D1775" s="21"/>
      <c r="E1775" s="21"/>
      <c r="I1775" s="22"/>
      <c r="J1775" s="24"/>
      <c r="K1775" s="10"/>
      <c r="L1775" s="10"/>
    </row>
    <row r="1776" spans="1:12">
      <c r="A1776" s="21"/>
      <c r="B1776" s="21"/>
      <c r="C1776" s="21"/>
      <c r="D1776" s="21"/>
      <c r="E1776" s="21"/>
      <c r="I1776" s="22"/>
      <c r="J1776" s="24"/>
      <c r="K1776" s="10"/>
      <c r="L1776" s="10"/>
    </row>
    <row r="1777" spans="1:12">
      <c r="A1777" s="21"/>
      <c r="B1777" s="21"/>
      <c r="C1777" s="21"/>
      <c r="D1777" s="21"/>
      <c r="E1777" s="21"/>
      <c r="I1777" s="22"/>
      <c r="J1777" s="24"/>
      <c r="K1777" s="10"/>
      <c r="L1777" s="10"/>
    </row>
    <row r="1778" spans="1:12">
      <c r="A1778" s="21"/>
      <c r="B1778" s="21"/>
      <c r="C1778" s="21"/>
      <c r="D1778" s="21"/>
      <c r="E1778" s="21"/>
      <c r="I1778" s="22"/>
      <c r="J1778" s="24"/>
      <c r="K1778" s="10"/>
      <c r="L1778" s="10"/>
    </row>
    <row r="1779" spans="1:12">
      <c r="A1779" s="21"/>
      <c r="B1779" s="21"/>
      <c r="C1779" s="21"/>
      <c r="D1779" s="21"/>
      <c r="E1779" s="21"/>
      <c r="I1779" s="22"/>
      <c r="J1779" s="24"/>
      <c r="K1779" s="10"/>
      <c r="L1779" s="10"/>
    </row>
    <row r="1780" spans="1:12">
      <c r="A1780" s="21"/>
      <c r="B1780" s="21"/>
      <c r="C1780" s="21"/>
      <c r="D1780" s="21"/>
      <c r="E1780" s="21"/>
      <c r="I1780" s="22"/>
      <c r="J1780" s="24"/>
      <c r="K1780" s="10"/>
      <c r="L1780" s="10"/>
    </row>
    <row r="1781" spans="1:12">
      <c r="A1781" s="21"/>
      <c r="B1781" s="21"/>
      <c r="C1781" s="21"/>
      <c r="D1781" s="21"/>
      <c r="E1781" s="21"/>
      <c r="I1781" s="22"/>
      <c r="J1781" s="24"/>
      <c r="K1781" s="10"/>
      <c r="L1781" s="10"/>
    </row>
    <row r="1782" spans="1:12">
      <c r="A1782" s="21"/>
      <c r="B1782" s="21"/>
      <c r="C1782" s="21"/>
      <c r="D1782" s="21"/>
      <c r="E1782" s="21"/>
      <c r="I1782" s="22"/>
      <c r="J1782" s="24"/>
      <c r="K1782" s="10"/>
      <c r="L1782" s="10"/>
    </row>
    <row r="1783" spans="1:12">
      <c r="A1783" s="21"/>
      <c r="B1783" s="21"/>
      <c r="C1783" s="21"/>
      <c r="D1783" s="21"/>
      <c r="E1783" s="21"/>
      <c r="I1783" s="22"/>
      <c r="J1783" s="24"/>
      <c r="K1783" s="10"/>
      <c r="L1783" s="10"/>
    </row>
    <row r="1784" spans="1:12">
      <c r="A1784" s="21"/>
      <c r="B1784" s="21"/>
      <c r="C1784" s="21"/>
      <c r="D1784" s="21"/>
      <c r="E1784" s="21"/>
      <c r="I1784" s="22"/>
      <c r="J1784" s="24"/>
      <c r="K1784" s="10"/>
      <c r="L1784" s="10"/>
    </row>
    <row r="1785" spans="1:12">
      <c r="A1785" s="21"/>
      <c r="B1785" s="21"/>
      <c r="C1785" s="21"/>
      <c r="D1785" s="21"/>
      <c r="E1785" s="21"/>
      <c r="I1785" s="22"/>
      <c r="J1785" s="24"/>
      <c r="K1785" s="10"/>
      <c r="L1785" s="10"/>
    </row>
    <row r="1786" spans="1:12">
      <c r="A1786" s="21"/>
      <c r="B1786" s="21"/>
      <c r="C1786" s="21"/>
      <c r="D1786" s="21"/>
      <c r="E1786" s="21"/>
      <c r="I1786" s="22"/>
      <c r="J1786" s="24"/>
      <c r="K1786" s="10"/>
      <c r="L1786" s="10"/>
    </row>
    <row r="1787" spans="1:12">
      <c r="A1787" s="21"/>
      <c r="B1787" s="21"/>
      <c r="C1787" s="21"/>
      <c r="D1787" s="21"/>
      <c r="E1787" s="21"/>
      <c r="I1787" s="22"/>
      <c r="J1787" s="24"/>
      <c r="K1787" s="10"/>
      <c r="L1787" s="10"/>
    </row>
    <row r="1788" spans="1:12">
      <c r="A1788" s="21"/>
      <c r="B1788" s="21"/>
      <c r="C1788" s="21"/>
      <c r="D1788" s="21"/>
      <c r="E1788" s="21"/>
      <c r="I1788" s="22"/>
      <c r="J1788" s="24"/>
      <c r="K1788" s="10"/>
      <c r="L1788" s="10"/>
    </row>
    <row r="1789" spans="1:12">
      <c r="A1789" s="21"/>
      <c r="B1789" s="21"/>
      <c r="C1789" s="21"/>
      <c r="D1789" s="21"/>
      <c r="E1789" s="21"/>
      <c r="I1789" s="22"/>
      <c r="J1789" s="24"/>
      <c r="K1789" s="10"/>
      <c r="L1789" s="10"/>
    </row>
    <row r="1790" spans="1:12">
      <c r="A1790" s="21"/>
      <c r="B1790" s="21"/>
      <c r="C1790" s="21"/>
      <c r="D1790" s="21"/>
      <c r="E1790" s="21"/>
      <c r="I1790" s="22"/>
      <c r="J1790" s="24"/>
      <c r="K1790" s="10"/>
      <c r="L1790" s="10"/>
    </row>
    <row r="1791" spans="1:12">
      <c r="A1791" s="21"/>
      <c r="B1791" s="21"/>
      <c r="C1791" s="21"/>
      <c r="D1791" s="21"/>
      <c r="E1791" s="21"/>
      <c r="I1791" s="22"/>
      <c r="J1791" s="24"/>
      <c r="K1791" s="10"/>
      <c r="L1791" s="10"/>
    </row>
    <row r="1792" spans="1:12">
      <c r="A1792" s="21"/>
      <c r="B1792" s="21"/>
      <c r="C1792" s="21"/>
      <c r="D1792" s="21"/>
      <c r="E1792" s="21"/>
      <c r="I1792" s="22"/>
      <c r="J1792" s="24"/>
      <c r="K1792" s="10"/>
      <c r="L1792" s="10"/>
    </row>
    <row r="1793" spans="1:12">
      <c r="A1793" s="21"/>
      <c r="B1793" s="21"/>
      <c r="C1793" s="21"/>
      <c r="D1793" s="21"/>
      <c r="E1793" s="21"/>
      <c r="I1793" s="22"/>
      <c r="J1793" s="24"/>
      <c r="K1793" s="10"/>
      <c r="L1793" s="10"/>
    </row>
    <row r="1794" spans="1:12">
      <c r="A1794" s="21"/>
      <c r="B1794" s="21"/>
      <c r="C1794" s="21"/>
      <c r="D1794" s="21"/>
      <c r="E1794" s="21"/>
      <c r="I1794" s="22"/>
      <c r="J1794" s="24"/>
      <c r="K1794" s="10"/>
      <c r="L1794" s="10"/>
    </row>
    <row r="1795" spans="1:12">
      <c r="A1795" s="21"/>
      <c r="B1795" s="21"/>
      <c r="C1795" s="21"/>
      <c r="D1795" s="21"/>
      <c r="E1795" s="21"/>
      <c r="I1795" s="22"/>
      <c r="J1795" s="24"/>
      <c r="K1795" s="10"/>
      <c r="L1795" s="10"/>
    </row>
    <row r="1796" spans="1:12">
      <c r="A1796" s="21"/>
      <c r="B1796" s="21"/>
      <c r="C1796" s="21"/>
      <c r="D1796" s="21"/>
      <c r="E1796" s="21"/>
      <c r="I1796" s="22"/>
      <c r="J1796" s="24"/>
      <c r="K1796" s="10"/>
      <c r="L1796" s="10"/>
    </row>
    <row r="1797" spans="1:12">
      <c r="A1797" s="21"/>
      <c r="B1797" s="21"/>
      <c r="C1797" s="21"/>
      <c r="D1797" s="21"/>
      <c r="E1797" s="21"/>
      <c r="I1797" s="22"/>
      <c r="J1797" s="24"/>
      <c r="K1797" s="10"/>
      <c r="L1797" s="10"/>
    </row>
    <row r="1798" spans="1:12">
      <c r="A1798" s="21"/>
      <c r="B1798" s="21"/>
      <c r="C1798" s="21"/>
      <c r="D1798" s="21"/>
      <c r="E1798" s="21"/>
      <c r="I1798" s="22"/>
      <c r="J1798" s="24"/>
      <c r="K1798" s="10"/>
      <c r="L1798" s="10"/>
    </row>
    <row r="1799" spans="1:12">
      <c r="A1799" s="21"/>
      <c r="B1799" s="21"/>
      <c r="C1799" s="21"/>
      <c r="D1799" s="21"/>
      <c r="E1799" s="21"/>
      <c r="I1799" s="22"/>
      <c r="J1799" s="24"/>
      <c r="K1799" s="10"/>
      <c r="L1799" s="10"/>
    </row>
    <row r="1800" spans="1:12">
      <c r="A1800" s="21"/>
      <c r="B1800" s="21"/>
      <c r="C1800" s="21"/>
      <c r="D1800" s="21"/>
      <c r="E1800" s="21"/>
      <c r="I1800" s="22"/>
      <c r="J1800" s="24"/>
      <c r="K1800" s="10"/>
      <c r="L1800" s="10"/>
    </row>
    <row r="1801" spans="1:12">
      <c r="A1801" s="21"/>
      <c r="B1801" s="21"/>
      <c r="C1801" s="21"/>
      <c r="D1801" s="21"/>
      <c r="E1801" s="21"/>
      <c r="I1801" s="22"/>
      <c r="J1801" s="24"/>
      <c r="K1801" s="10"/>
      <c r="L1801" s="10"/>
    </row>
    <row r="1802" spans="1:12">
      <c r="A1802" s="21"/>
      <c r="B1802" s="21"/>
      <c r="C1802" s="21"/>
      <c r="D1802" s="21"/>
      <c r="E1802" s="21"/>
      <c r="I1802" s="22"/>
      <c r="J1802" s="24"/>
      <c r="K1802" s="10"/>
      <c r="L1802" s="10"/>
    </row>
    <row r="1803" spans="1:12">
      <c r="A1803" s="21"/>
      <c r="B1803" s="21"/>
      <c r="C1803" s="21"/>
      <c r="D1803" s="21"/>
      <c r="E1803" s="21"/>
      <c r="I1803" s="22"/>
      <c r="J1803" s="24"/>
      <c r="K1803" s="10"/>
      <c r="L1803" s="10"/>
    </row>
    <row r="1804" spans="1:12">
      <c r="A1804" s="21"/>
      <c r="B1804" s="21"/>
      <c r="C1804" s="21"/>
      <c r="D1804" s="21"/>
      <c r="E1804" s="21"/>
      <c r="I1804" s="22"/>
      <c r="J1804" s="24"/>
      <c r="K1804" s="10"/>
      <c r="L1804" s="10"/>
    </row>
    <row r="1805" spans="1:12">
      <c r="A1805" s="21"/>
      <c r="B1805" s="21"/>
      <c r="C1805" s="21"/>
      <c r="D1805" s="21"/>
      <c r="E1805" s="21"/>
      <c r="I1805" s="22"/>
      <c r="J1805" s="24"/>
      <c r="K1805" s="10"/>
      <c r="L1805" s="10"/>
    </row>
    <row r="1806" spans="1:12">
      <c r="A1806" s="21"/>
      <c r="B1806" s="21"/>
      <c r="C1806" s="21"/>
      <c r="D1806" s="21"/>
      <c r="E1806" s="21"/>
      <c r="I1806" s="22"/>
      <c r="J1806" s="24"/>
      <c r="K1806" s="10"/>
      <c r="L1806" s="10"/>
    </row>
    <row r="1807" spans="1:12">
      <c r="A1807" s="21"/>
      <c r="B1807" s="21"/>
      <c r="C1807" s="21"/>
      <c r="D1807" s="21"/>
      <c r="E1807" s="21"/>
      <c r="I1807" s="22"/>
      <c r="J1807" s="24"/>
      <c r="K1807" s="10"/>
      <c r="L1807" s="10"/>
    </row>
    <row r="1808" spans="1:12">
      <c r="A1808" s="21"/>
      <c r="B1808" s="21"/>
      <c r="C1808" s="21"/>
      <c r="D1808" s="21"/>
      <c r="E1808" s="21"/>
      <c r="I1808" s="22"/>
      <c r="J1808" s="24"/>
      <c r="K1808" s="10"/>
      <c r="L1808" s="10"/>
    </row>
    <row r="1809" spans="1:12">
      <c r="A1809" s="21"/>
      <c r="B1809" s="21"/>
      <c r="C1809" s="21"/>
      <c r="D1809" s="21"/>
      <c r="E1809" s="21"/>
      <c r="I1809" s="22"/>
      <c r="J1809" s="24"/>
      <c r="K1809" s="10"/>
      <c r="L1809" s="10"/>
    </row>
    <row r="1810" spans="1:12">
      <c r="A1810" s="21"/>
      <c r="B1810" s="21"/>
      <c r="C1810" s="21"/>
      <c r="D1810" s="21"/>
      <c r="E1810" s="21"/>
      <c r="I1810" s="22"/>
      <c r="J1810" s="24"/>
      <c r="K1810" s="10"/>
      <c r="L1810" s="10"/>
    </row>
    <row r="1811" spans="1:12">
      <c r="A1811" s="21"/>
      <c r="B1811" s="21"/>
      <c r="C1811" s="21"/>
      <c r="D1811" s="21"/>
      <c r="E1811" s="21"/>
      <c r="I1811" s="22"/>
      <c r="J1811" s="24"/>
      <c r="K1811" s="10"/>
      <c r="L1811" s="10"/>
    </row>
    <row r="1812" spans="1:12">
      <c r="A1812" s="21"/>
      <c r="B1812" s="21"/>
      <c r="C1812" s="21"/>
      <c r="D1812" s="21"/>
      <c r="E1812" s="21"/>
      <c r="I1812" s="22"/>
      <c r="J1812" s="24"/>
      <c r="K1812" s="10"/>
      <c r="L1812" s="10"/>
    </row>
    <row r="1813" spans="1:12">
      <c r="A1813" s="21"/>
      <c r="B1813" s="21"/>
      <c r="C1813" s="21"/>
      <c r="D1813" s="21"/>
      <c r="E1813" s="21"/>
      <c r="I1813" s="22"/>
      <c r="J1813" s="24"/>
      <c r="K1813" s="10"/>
      <c r="L1813" s="10"/>
    </row>
    <row r="1814" spans="1:12">
      <c r="A1814" s="21"/>
      <c r="B1814" s="21"/>
      <c r="C1814" s="21"/>
      <c r="D1814" s="21"/>
      <c r="E1814" s="21"/>
      <c r="I1814" s="22"/>
      <c r="J1814" s="24"/>
      <c r="K1814" s="10"/>
      <c r="L1814" s="10"/>
    </row>
    <row r="1815" spans="1:12">
      <c r="A1815" s="21"/>
      <c r="B1815" s="21"/>
      <c r="C1815" s="21"/>
      <c r="D1815" s="21"/>
      <c r="E1815" s="21"/>
      <c r="I1815" s="22"/>
      <c r="J1815" s="24"/>
      <c r="K1815" s="10"/>
      <c r="L1815" s="10"/>
    </row>
    <row r="1816" spans="1:12">
      <c r="A1816" s="21"/>
      <c r="B1816" s="21"/>
      <c r="C1816" s="21"/>
      <c r="D1816" s="21"/>
      <c r="E1816" s="21"/>
      <c r="I1816" s="22"/>
      <c r="J1816" s="24"/>
      <c r="K1816" s="10"/>
      <c r="L1816" s="10"/>
    </row>
    <row r="1817" spans="1:12">
      <c r="A1817" s="21"/>
      <c r="B1817" s="21"/>
      <c r="C1817" s="21"/>
      <c r="D1817" s="21"/>
      <c r="E1817" s="21"/>
      <c r="I1817" s="22"/>
      <c r="J1817" s="24"/>
      <c r="K1817" s="10"/>
      <c r="L1817" s="10"/>
    </row>
    <row r="1818" spans="1:12">
      <c r="A1818" s="21"/>
      <c r="B1818" s="21"/>
      <c r="C1818" s="21"/>
      <c r="D1818" s="21"/>
      <c r="E1818" s="21"/>
      <c r="I1818" s="22"/>
      <c r="J1818" s="24"/>
      <c r="K1818" s="10"/>
      <c r="L1818" s="10"/>
    </row>
    <row r="1819" spans="1:12">
      <c r="A1819" s="21"/>
      <c r="B1819" s="21"/>
      <c r="C1819" s="21"/>
      <c r="D1819" s="21"/>
      <c r="E1819" s="21"/>
      <c r="I1819" s="22"/>
      <c r="J1819" s="24"/>
      <c r="K1819" s="10"/>
      <c r="L1819" s="10"/>
    </row>
    <row r="1820" spans="1:12">
      <c r="A1820" s="21"/>
      <c r="B1820" s="21"/>
      <c r="C1820" s="21"/>
      <c r="D1820" s="21"/>
      <c r="E1820" s="21"/>
      <c r="I1820" s="22"/>
      <c r="J1820" s="24"/>
      <c r="K1820" s="10"/>
      <c r="L1820" s="10"/>
    </row>
    <row r="1821" spans="1:12">
      <c r="A1821" s="21"/>
      <c r="B1821" s="21"/>
      <c r="C1821" s="21"/>
      <c r="D1821" s="21"/>
      <c r="E1821" s="21"/>
      <c r="I1821" s="22"/>
      <c r="J1821" s="24"/>
      <c r="K1821" s="10"/>
      <c r="L1821" s="10"/>
    </row>
    <row r="1822" spans="1:12">
      <c r="A1822" s="21"/>
      <c r="B1822" s="21"/>
      <c r="C1822" s="21"/>
      <c r="D1822" s="21"/>
      <c r="E1822" s="21"/>
      <c r="I1822" s="22"/>
      <c r="J1822" s="24"/>
      <c r="K1822" s="10"/>
      <c r="L1822" s="10"/>
    </row>
    <row r="1823" spans="1:12">
      <c r="A1823" s="21"/>
      <c r="B1823" s="21"/>
      <c r="C1823" s="21"/>
      <c r="D1823" s="21"/>
      <c r="E1823" s="21"/>
      <c r="I1823" s="22"/>
      <c r="J1823" s="24"/>
      <c r="K1823" s="10"/>
      <c r="L1823" s="10"/>
    </row>
    <row r="1824" spans="1:12">
      <c r="A1824" s="21"/>
      <c r="B1824" s="21"/>
      <c r="C1824" s="21"/>
      <c r="D1824" s="21"/>
      <c r="E1824" s="21"/>
      <c r="I1824" s="22"/>
      <c r="J1824" s="24"/>
      <c r="K1824" s="10"/>
      <c r="L1824" s="10"/>
    </row>
    <row r="1825" spans="1:12">
      <c r="A1825" s="21"/>
      <c r="B1825" s="21"/>
      <c r="C1825" s="21"/>
      <c r="D1825" s="21"/>
      <c r="E1825" s="21"/>
      <c r="I1825" s="22"/>
      <c r="J1825" s="24"/>
      <c r="K1825" s="10"/>
      <c r="L1825" s="10"/>
    </row>
    <row r="1826" spans="1:12">
      <c r="A1826" s="21"/>
      <c r="B1826" s="21"/>
      <c r="C1826" s="21"/>
      <c r="D1826" s="21"/>
      <c r="E1826" s="21"/>
      <c r="I1826" s="22"/>
      <c r="J1826" s="24"/>
      <c r="K1826" s="10"/>
      <c r="L1826" s="10"/>
    </row>
    <row r="1827" spans="1:12">
      <c r="A1827" s="21"/>
      <c r="B1827" s="21"/>
      <c r="C1827" s="21"/>
      <c r="D1827" s="21"/>
      <c r="E1827" s="21"/>
      <c r="I1827" s="22"/>
      <c r="J1827" s="24"/>
      <c r="K1827" s="10"/>
      <c r="L1827" s="10"/>
    </row>
    <row r="1828" spans="1:12">
      <c r="A1828" s="21"/>
      <c r="B1828" s="21"/>
      <c r="C1828" s="21"/>
      <c r="D1828" s="21"/>
      <c r="E1828" s="21"/>
      <c r="I1828" s="22"/>
      <c r="J1828" s="24"/>
      <c r="K1828" s="10"/>
      <c r="L1828" s="10"/>
    </row>
    <row r="1829" spans="1:12">
      <c r="A1829" s="21"/>
      <c r="B1829" s="21"/>
      <c r="C1829" s="21"/>
      <c r="D1829" s="21"/>
      <c r="E1829" s="21"/>
      <c r="I1829" s="22"/>
      <c r="J1829" s="24"/>
      <c r="K1829" s="10"/>
      <c r="L1829" s="10"/>
    </row>
    <row r="1830" spans="1:12">
      <c r="A1830" s="21"/>
      <c r="B1830" s="21"/>
      <c r="C1830" s="21"/>
      <c r="D1830" s="21"/>
      <c r="E1830" s="21"/>
      <c r="I1830" s="22"/>
      <c r="J1830" s="24"/>
      <c r="K1830" s="10"/>
      <c r="L1830" s="10"/>
    </row>
    <row r="1831" spans="1:12">
      <c r="A1831" s="21"/>
      <c r="B1831" s="21"/>
      <c r="C1831" s="21"/>
      <c r="D1831" s="21"/>
      <c r="E1831" s="21"/>
      <c r="I1831" s="22"/>
      <c r="J1831" s="24"/>
      <c r="K1831" s="10"/>
      <c r="L1831" s="10"/>
    </row>
    <row r="1832" spans="1:12">
      <c r="A1832" s="21"/>
      <c r="B1832" s="21"/>
      <c r="C1832" s="21"/>
      <c r="D1832" s="21"/>
      <c r="E1832" s="21"/>
      <c r="I1832" s="22"/>
      <c r="J1832" s="24"/>
      <c r="K1832" s="10"/>
      <c r="L1832" s="10"/>
    </row>
    <row r="1833" spans="1:12">
      <c r="A1833" s="21"/>
      <c r="B1833" s="21"/>
      <c r="C1833" s="21"/>
      <c r="D1833" s="21"/>
      <c r="E1833" s="21"/>
      <c r="I1833" s="22"/>
      <c r="J1833" s="24"/>
      <c r="K1833" s="10"/>
      <c r="L1833" s="10"/>
    </row>
    <row r="1834" spans="1:12">
      <c r="A1834" s="21"/>
      <c r="B1834" s="21"/>
      <c r="C1834" s="21"/>
      <c r="D1834" s="21"/>
      <c r="E1834" s="21"/>
      <c r="I1834" s="22"/>
      <c r="J1834" s="24"/>
      <c r="K1834" s="10"/>
      <c r="L1834" s="10"/>
    </row>
    <row r="1835" spans="1:12">
      <c r="A1835" s="21"/>
      <c r="B1835" s="21"/>
      <c r="C1835" s="21"/>
      <c r="D1835" s="21"/>
      <c r="E1835" s="21"/>
      <c r="I1835" s="22"/>
      <c r="J1835" s="24"/>
      <c r="K1835" s="10"/>
      <c r="L1835" s="10"/>
    </row>
    <row r="1836" spans="1:12">
      <c r="A1836" s="21"/>
      <c r="B1836" s="21"/>
      <c r="C1836" s="21"/>
      <c r="D1836" s="21"/>
      <c r="E1836" s="21"/>
      <c r="I1836" s="22"/>
      <c r="J1836" s="24"/>
      <c r="K1836" s="10"/>
      <c r="L1836" s="10"/>
    </row>
    <row r="1837" spans="1:12">
      <c r="A1837" s="21"/>
      <c r="B1837" s="21"/>
      <c r="C1837" s="21"/>
      <c r="D1837" s="21"/>
      <c r="E1837" s="21"/>
      <c r="I1837" s="22"/>
      <c r="J1837" s="24"/>
      <c r="K1837" s="10"/>
      <c r="L1837" s="10"/>
    </row>
    <row r="1838" spans="1:12">
      <c r="A1838" s="21"/>
      <c r="B1838" s="21"/>
      <c r="C1838" s="21"/>
      <c r="D1838" s="21"/>
      <c r="E1838" s="21"/>
      <c r="I1838" s="22"/>
      <c r="J1838" s="24"/>
      <c r="K1838" s="10"/>
      <c r="L1838" s="10"/>
    </row>
    <row r="1839" spans="1:12">
      <c r="A1839" s="21"/>
      <c r="B1839" s="21"/>
      <c r="C1839" s="21"/>
      <c r="D1839" s="21"/>
      <c r="E1839" s="21"/>
      <c r="I1839" s="22"/>
      <c r="J1839" s="24"/>
      <c r="K1839" s="10"/>
      <c r="L1839" s="10"/>
    </row>
    <row r="1840" spans="1:12">
      <c r="A1840" s="21"/>
      <c r="B1840" s="21"/>
      <c r="C1840" s="21"/>
      <c r="D1840" s="21"/>
      <c r="E1840" s="21"/>
      <c r="I1840" s="22"/>
      <c r="J1840" s="24"/>
      <c r="K1840" s="10"/>
      <c r="L1840" s="10"/>
    </row>
    <row r="1841" spans="1:12">
      <c r="A1841" s="21"/>
      <c r="B1841" s="21"/>
      <c r="C1841" s="21"/>
      <c r="D1841" s="21"/>
      <c r="E1841" s="21"/>
      <c r="I1841" s="22"/>
      <c r="J1841" s="24"/>
      <c r="K1841" s="10"/>
      <c r="L1841" s="10"/>
    </row>
    <row r="1842" spans="1:12">
      <c r="A1842" s="21"/>
      <c r="B1842" s="21"/>
      <c r="C1842" s="21"/>
      <c r="D1842" s="21"/>
      <c r="E1842" s="21"/>
      <c r="I1842" s="22"/>
      <c r="J1842" s="24"/>
      <c r="K1842" s="10"/>
      <c r="L1842" s="10"/>
    </row>
    <row r="1843" spans="1:12">
      <c r="A1843" s="21"/>
      <c r="B1843" s="21"/>
      <c r="C1843" s="21"/>
      <c r="D1843" s="21"/>
      <c r="E1843" s="21"/>
      <c r="I1843" s="22"/>
      <c r="J1843" s="24"/>
      <c r="K1843" s="10"/>
      <c r="L1843" s="10"/>
    </row>
    <row r="1844" spans="1:12">
      <c r="A1844" s="21"/>
      <c r="B1844" s="21"/>
      <c r="C1844" s="21"/>
      <c r="D1844" s="21"/>
      <c r="E1844" s="21"/>
      <c r="I1844" s="22"/>
      <c r="J1844" s="24"/>
      <c r="K1844" s="10"/>
      <c r="L1844" s="10"/>
    </row>
    <row r="1845" spans="1:12">
      <c r="A1845" s="21"/>
      <c r="B1845" s="21"/>
      <c r="C1845" s="21"/>
      <c r="D1845" s="21"/>
      <c r="E1845" s="21"/>
      <c r="I1845" s="22"/>
      <c r="J1845" s="24"/>
      <c r="K1845" s="10"/>
      <c r="L1845" s="10"/>
    </row>
    <row r="1846" spans="1:12">
      <c r="A1846" s="21"/>
      <c r="B1846" s="21"/>
      <c r="C1846" s="21"/>
      <c r="D1846" s="21"/>
      <c r="E1846" s="21"/>
      <c r="I1846" s="22"/>
      <c r="J1846" s="24"/>
      <c r="K1846" s="10"/>
      <c r="L1846" s="10"/>
    </row>
    <row r="1847" spans="1:12">
      <c r="A1847" s="21"/>
      <c r="B1847" s="21"/>
      <c r="C1847" s="21"/>
      <c r="D1847" s="21"/>
      <c r="E1847" s="21"/>
      <c r="I1847" s="22"/>
      <c r="J1847" s="24"/>
      <c r="K1847" s="10"/>
      <c r="L1847" s="10"/>
    </row>
    <row r="1848" spans="1:12">
      <c r="A1848" s="21"/>
      <c r="B1848" s="21"/>
      <c r="C1848" s="21"/>
      <c r="D1848" s="21"/>
      <c r="E1848" s="21"/>
      <c r="I1848" s="22"/>
      <c r="J1848" s="24"/>
      <c r="K1848" s="10"/>
      <c r="L1848" s="10"/>
    </row>
    <row r="1849" spans="1:12">
      <c r="A1849" s="21"/>
      <c r="B1849" s="21"/>
      <c r="C1849" s="21"/>
      <c r="D1849" s="21"/>
      <c r="E1849" s="21"/>
      <c r="I1849" s="22"/>
      <c r="J1849" s="24"/>
      <c r="K1849" s="10"/>
      <c r="L1849" s="10"/>
    </row>
    <row r="1850" spans="1:12">
      <c r="A1850" s="21"/>
      <c r="B1850" s="21"/>
      <c r="C1850" s="21"/>
      <c r="D1850" s="21"/>
      <c r="E1850" s="21"/>
      <c r="I1850" s="22"/>
      <c r="J1850" s="24"/>
      <c r="K1850" s="10"/>
      <c r="L1850" s="10"/>
    </row>
    <row r="1851" spans="1:12">
      <c r="A1851" s="21"/>
      <c r="B1851" s="21"/>
      <c r="C1851" s="21"/>
      <c r="D1851" s="21"/>
      <c r="E1851" s="21"/>
      <c r="I1851" s="22"/>
      <c r="J1851" s="24"/>
      <c r="K1851" s="10"/>
      <c r="L1851" s="10"/>
    </row>
    <row r="1852" spans="1:12">
      <c r="A1852" s="21"/>
      <c r="B1852" s="21"/>
      <c r="C1852" s="21"/>
      <c r="D1852" s="21"/>
      <c r="E1852" s="21"/>
      <c r="I1852" s="22"/>
      <c r="J1852" s="24"/>
      <c r="K1852" s="10"/>
      <c r="L1852" s="10"/>
    </row>
    <row r="1853" spans="1:12">
      <c r="A1853" s="21"/>
      <c r="B1853" s="21"/>
      <c r="C1853" s="21"/>
      <c r="D1853" s="21"/>
      <c r="E1853" s="21"/>
      <c r="I1853" s="22"/>
      <c r="J1853" s="24"/>
      <c r="K1853" s="10"/>
      <c r="L1853" s="10"/>
    </row>
    <row r="1854" spans="1:12">
      <c r="A1854" s="21"/>
      <c r="B1854" s="21"/>
      <c r="C1854" s="21"/>
      <c r="D1854" s="21"/>
      <c r="E1854" s="21"/>
      <c r="I1854" s="22"/>
      <c r="J1854" s="24"/>
      <c r="K1854" s="10"/>
      <c r="L1854" s="10"/>
    </row>
    <row r="1855" spans="1:12">
      <c r="A1855" s="21"/>
      <c r="B1855" s="21"/>
      <c r="C1855" s="21"/>
      <c r="D1855" s="21"/>
      <c r="E1855" s="21"/>
      <c r="I1855" s="22"/>
      <c r="J1855" s="24"/>
      <c r="K1855" s="10"/>
      <c r="L1855" s="10"/>
    </row>
    <row r="1856" spans="1:12">
      <c r="A1856" s="21"/>
      <c r="B1856" s="21"/>
      <c r="C1856" s="21"/>
      <c r="D1856" s="21"/>
      <c r="E1856" s="21"/>
      <c r="I1856" s="22"/>
      <c r="J1856" s="24"/>
      <c r="K1856" s="10"/>
      <c r="L1856" s="10"/>
    </row>
    <row r="1857" spans="1:12">
      <c r="A1857" s="21"/>
      <c r="B1857" s="21"/>
      <c r="C1857" s="21"/>
      <c r="D1857" s="21"/>
      <c r="E1857" s="21"/>
      <c r="I1857" s="22"/>
      <c r="J1857" s="24"/>
      <c r="K1857" s="10"/>
      <c r="L1857" s="10"/>
    </row>
    <row r="1858" spans="1:12">
      <c r="A1858" s="21"/>
      <c r="B1858" s="21"/>
      <c r="C1858" s="21"/>
      <c r="D1858" s="21"/>
      <c r="E1858" s="21"/>
      <c r="I1858" s="22"/>
      <c r="J1858" s="24"/>
      <c r="K1858" s="10"/>
      <c r="L1858" s="10"/>
    </row>
    <row r="1859" spans="1:12">
      <c r="A1859" s="21"/>
      <c r="B1859" s="21"/>
      <c r="C1859" s="21"/>
      <c r="D1859" s="21"/>
      <c r="E1859" s="21"/>
      <c r="I1859" s="22"/>
      <c r="J1859" s="24"/>
      <c r="K1859" s="10"/>
      <c r="L1859" s="10"/>
    </row>
    <row r="1860" spans="1:12">
      <c r="A1860" s="21"/>
      <c r="B1860" s="21"/>
      <c r="C1860" s="21"/>
      <c r="D1860" s="21"/>
      <c r="E1860" s="21"/>
      <c r="I1860" s="22"/>
      <c r="J1860" s="24"/>
      <c r="K1860" s="10"/>
      <c r="L1860" s="10"/>
    </row>
    <row r="1861" spans="1:12">
      <c r="A1861" s="21"/>
      <c r="B1861" s="21"/>
      <c r="C1861" s="21"/>
      <c r="D1861" s="21"/>
      <c r="E1861" s="21"/>
      <c r="I1861" s="22"/>
      <c r="J1861" s="24"/>
      <c r="K1861" s="10"/>
      <c r="L1861" s="10"/>
    </row>
    <row r="1862" spans="1:12">
      <c r="A1862" s="21"/>
      <c r="B1862" s="21"/>
      <c r="C1862" s="21"/>
      <c r="D1862" s="21"/>
      <c r="E1862" s="21"/>
      <c r="I1862" s="22"/>
      <c r="J1862" s="24"/>
      <c r="K1862" s="10"/>
      <c r="L1862" s="10"/>
    </row>
    <row r="1863" spans="1:12">
      <c r="A1863" s="21"/>
      <c r="B1863" s="21"/>
      <c r="C1863" s="21"/>
      <c r="D1863" s="21"/>
      <c r="E1863" s="21"/>
      <c r="I1863" s="22"/>
      <c r="J1863" s="24"/>
      <c r="K1863" s="10"/>
      <c r="L1863" s="10"/>
    </row>
    <row r="1864" spans="1:12">
      <c r="A1864" s="21"/>
      <c r="B1864" s="21"/>
      <c r="C1864" s="21"/>
      <c r="D1864" s="21"/>
      <c r="E1864" s="21"/>
      <c r="I1864" s="22"/>
      <c r="J1864" s="24"/>
      <c r="K1864" s="10"/>
      <c r="L1864" s="10"/>
    </row>
    <row r="1865" spans="1:12">
      <c r="A1865" s="21"/>
      <c r="B1865" s="21"/>
      <c r="C1865" s="21"/>
      <c r="D1865" s="21"/>
      <c r="E1865" s="21"/>
      <c r="I1865" s="22"/>
      <c r="J1865" s="24"/>
      <c r="K1865" s="10"/>
      <c r="L1865" s="10"/>
    </row>
    <row r="1866" spans="1:12">
      <c r="A1866" s="21"/>
      <c r="B1866" s="21"/>
      <c r="C1866" s="21"/>
      <c r="D1866" s="21"/>
      <c r="E1866" s="21"/>
      <c r="I1866" s="22"/>
      <c r="J1866" s="24"/>
      <c r="K1866" s="10"/>
      <c r="L1866" s="10"/>
    </row>
    <row r="1867" spans="1:12">
      <c r="A1867" s="21"/>
      <c r="B1867" s="21"/>
      <c r="C1867" s="21"/>
      <c r="D1867" s="21"/>
      <c r="E1867" s="21"/>
      <c r="I1867" s="22"/>
      <c r="J1867" s="24"/>
      <c r="K1867" s="10"/>
      <c r="L1867" s="10"/>
    </row>
    <row r="1868" spans="1:12">
      <c r="A1868" s="21"/>
      <c r="B1868" s="21"/>
      <c r="C1868" s="21"/>
      <c r="D1868" s="21"/>
      <c r="E1868" s="21"/>
      <c r="I1868" s="22"/>
      <c r="J1868" s="24"/>
      <c r="K1868" s="10"/>
      <c r="L1868" s="10"/>
    </row>
    <row r="1869" spans="1:12">
      <c r="A1869" s="21"/>
      <c r="B1869" s="21"/>
      <c r="C1869" s="21"/>
      <c r="D1869" s="21"/>
      <c r="E1869" s="21"/>
      <c r="I1869" s="22"/>
      <c r="J1869" s="24"/>
      <c r="K1869" s="10"/>
      <c r="L1869" s="10"/>
    </row>
    <row r="1870" spans="1:12">
      <c r="A1870" s="21"/>
      <c r="B1870" s="21"/>
      <c r="C1870" s="21"/>
      <c r="D1870" s="21"/>
      <c r="E1870" s="21"/>
      <c r="I1870" s="22"/>
      <c r="J1870" s="24"/>
      <c r="K1870" s="10"/>
      <c r="L1870" s="10"/>
    </row>
    <row r="1871" spans="1:12">
      <c r="A1871" s="21"/>
      <c r="B1871" s="21"/>
      <c r="C1871" s="21"/>
      <c r="D1871" s="21"/>
      <c r="E1871" s="21"/>
      <c r="I1871" s="22"/>
      <c r="J1871" s="24"/>
      <c r="K1871" s="10"/>
      <c r="L1871" s="10"/>
    </row>
    <row r="1872" spans="1:12">
      <c r="A1872" s="21"/>
      <c r="B1872" s="21"/>
      <c r="C1872" s="21"/>
      <c r="D1872" s="21"/>
      <c r="E1872" s="21"/>
      <c r="I1872" s="22"/>
      <c r="J1872" s="24"/>
      <c r="K1872" s="10"/>
      <c r="L1872" s="10"/>
    </row>
    <row r="1873" spans="1:12">
      <c r="A1873" s="21"/>
      <c r="B1873" s="21"/>
      <c r="C1873" s="21"/>
      <c r="D1873" s="21"/>
      <c r="E1873" s="21"/>
      <c r="I1873" s="22"/>
      <c r="J1873" s="24"/>
      <c r="K1873" s="10"/>
      <c r="L1873" s="10"/>
    </row>
    <row r="1874" spans="1:12">
      <c r="A1874" s="21"/>
      <c r="B1874" s="21"/>
      <c r="C1874" s="21"/>
      <c r="D1874" s="21"/>
      <c r="E1874" s="21"/>
      <c r="I1874" s="22"/>
      <c r="J1874" s="24"/>
      <c r="K1874" s="10"/>
      <c r="L1874" s="10"/>
    </row>
    <row r="1875" spans="1:12">
      <c r="A1875" s="21"/>
      <c r="B1875" s="21"/>
      <c r="C1875" s="21"/>
      <c r="D1875" s="21"/>
      <c r="E1875" s="21"/>
      <c r="I1875" s="22"/>
      <c r="J1875" s="24"/>
      <c r="K1875" s="10"/>
      <c r="L1875" s="10"/>
    </row>
    <row r="1876" spans="1:12">
      <c r="A1876" s="21"/>
      <c r="B1876" s="21"/>
      <c r="C1876" s="21"/>
      <c r="D1876" s="21"/>
      <c r="E1876" s="21"/>
      <c r="I1876" s="22"/>
      <c r="J1876" s="24"/>
      <c r="K1876" s="10"/>
      <c r="L1876" s="10"/>
    </row>
    <row r="1877" spans="1:12">
      <c r="A1877" s="21"/>
      <c r="B1877" s="21"/>
      <c r="C1877" s="21"/>
      <c r="D1877" s="21"/>
      <c r="E1877" s="21"/>
      <c r="I1877" s="22"/>
      <c r="J1877" s="24"/>
      <c r="K1877" s="10"/>
      <c r="L1877" s="10"/>
    </row>
    <row r="1878" spans="1:12">
      <c r="A1878" s="21"/>
      <c r="B1878" s="21"/>
      <c r="C1878" s="21"/>
      <c r="D1878" s="21"/>
      <c r="E1878" s="21"/>
      <c r="I1878" s="22"/>
      <c r="J1878" s="24"/>
      <c r="K1878" s="10"/>
      <c r="L1878" s="10"/>
    </row>
    <row r="1879" spans="1:12">
      <c r="A1879" s="21"/>
      <c r="B1879" s="21"/>
      <c r="C1879" s="21"/>
      <c r="D1879" s="21"/>
      <c r="E1879" s="21"/>
      <c r="I1879" s="22"/>
      <c r="J1879" s="24"/>
      <c r="K1879" s="10"/>
      <c r="L1879" s="10"/>
    </row>
    <row r="1880" spans="1:12">
      <c r="A1880" s="21"/>
      <c r="B1880" s="21"/>
      <c r="C1880" s="21"/>
      <c r="D1880" s="21"/>
      <c r="E1880" s="21"/>
      <c r="I1880" s="22"/>
      <c r="J1880" s="24"/>
      <c r="K1880" s="10"/>
      <c r="L1880" s="10"/>
    </row>
    <row r="1881" spans="1:12">
      <c r="A1881" s="21"/>
      <c r="B1881" s="21"/>
      <c r="C1881" s="21"/>
      <c r="D1881" s="21"/>
      <c r="E1881" s="21"/>
      <c r="I1881" s="22"/>
      <c r="J1881" s="24"/>
      <c r="K1881" s="10"/>
      <c r="L1881" s="10"/>
    </row>
    <row r="1882" spans="1:12">
      <c r="A1882" s="21"/>
      <c r="B1882" s="21"/>
      <c r="C1882" s="21"/>
      <c r="D1882" s="21"/>
      <c r="E1882" s="21"/>
      <c r="I1882" s="22"/>
      <c r="J1882" s="24"/>
      <c r="K1882" s="10"/>
      <c r="L1882" s="10"/>
    </row>
    <row r="1883" spans="1:12">
      <c r="A1883" s="21"/>
      <c r="B1883" s="21"/>
      <c r="C1883" s="21"/>
      <c r="D1883" s="21"/>
      <c r="E1883" s="21"/>
      <c r="I1883" s="22"/>
      <c r="J1883" s="24"/>
      <c r="K1883" s="10"/>
      <c r="L1883" s="10"/>
    </row>
    <row r="1884" spans="1:12">
      <c r="A1884" s="21"/>
      <c r="B1884" s="21"/>
      <c r="C1884" s="21"/>
      <c r="D1884" s="21"/>
      <c r="E1884" s="21"/>
      <c r="I1884" s="22"/>
      <c r="J1884" s="24"/>
      <c r="K1884" s="10"/>
      <c r="L1884" s="10"/>
    </row>
    <row r="1885" spans="1:12">
      <c r="A1885" s="21"/>
      <c r="B1885" s="21"/>
      <c r="C1885" s="21"/>
      <c r="D1885" s="21"/>
      <c r="E1885" s="21"/>
      <c r="I1885" s="22"/>
      <c r="J1885" s="24"/>
      <c r="K1885" s="10"/>
      <c r="L1885" s="10"/>
    </row>
    <row r="1886" spans="1:12">
      <c r="A1886" s="21"/>
      <c r="B1886" s="21"/>
      <c r="C1886" s="21"/>
      <c r="D1886" s="21"/>
      <c r="E1886" s="21"/>
      <c r="I1886" s="22"/>
      <c r="J1886" s="24"/>
      <c r="K1886" s="10"/>
      <c r="L1886" s="10"/>
    </row>
    <row r="1887" spans="1:12">
      <c r="A1887" s="21"/>
      <c r="B1887" s="21"/>
      <c r="C1887" s="21"/>
      <c r="D1887" s="21"/>
      <c r="E1887" s="21"/>
      <c r="I1887" s="22"/>
      <c r="J1887" s="24"/>
      <c r="K1887" s="10"/>
      <c r="L1887" s="10"/>
    </row>
    <row r="1888" spans="1:12">
      <c r="A1888" s="21"/>
      <c r="B1888" s="21"/>
      <c r="C1888" s="21"/>
      <c r="D1888" s="21"/>
      <c r="E1888" s="21"/>
      <c r="I1888" s="22"/>
      <c r="J1888" s="24"/>
      <c r="K1888" s="10"/>
      <c r="L1888" s="10"/>
    </row>
    <row r="1889" spans="1:12">
      <c r="A1889" s="21"/>
      <c r="B1889" s="21"/>
      <c r="C1889" s="21"/>
      <c r="D1889" s="21"/>
      <c r="E1889" s="21"/>
      <c r="I1889" s="22"/>
      <c r="J1889" s="24"/>
      <c r="K1889" s="10"/>
      <c r="L1889" s="10"/>
    </row>
    <row r="1890" spans="1:12">
      <c r="A1890" s="21"/>
      <c r="B1890" s="21"/>
      <c r="C1890" s="21"/>
      <c r="D1890" s="21"/>
      <c r="E1890" s="21"/>
      <c r="I1890" s="22"/>
      <c r="J1890" s="24"/>
      <c r="K1890" s="10"/>
      <c r="L1890" s="10"/>
    </row>
    <row r="1891" spans="1:12">
      <c r="A1891" s="21"/>
      <c r="B1891" s="21"/>
      <c r="C1891" s="21"/>
      <c r="D1891" s="21"/>
      <c r="E1891" s="21"/>
      <c r="I1891" s="22"/>
      <c r="J1891" s="24"/>
      <c r="K1891" s="10"/>
      <c r="L1891" s="10"/>
    </row>
    <row r="1892" spans="1:12">
      <c r="A1892" s="21"/>
      <c r="B1892" s="21"/>
      <c r="C1892" s="21"/>
      <c r="D1892" s="21"/>
      <c r="E1892" s="21"/>
      <c r="I1892" s="22"/>
      <c r="J1892" s="24"/>
      <c r="K1892" s="10"/>
      <c r="L1892" s="10"/>
    </row>
    <row r="1893" spans="1:12">
      <c r="A1893" s="21"/>
      <c r="B1893" s="21"/>
      <c r="C1893" s="21"/>
      <c r="D1893" s="21"/>
      <c r="E1893" s="21"/>
      <c r="I1893" s="22"/>
      <c r="J1893" s="24"/>
      <c r="K1893" s="10"/>
      <c r="L1893" s="10"/>
    </row>
    <row r="1894" spans="1:12">
      <c r="A1894" s="21"/>
      <c r="B1894" s="21"/>
      <c r="C1894" s="21"/>
      <c r="D1894" s="21"/>
      <c r="E1894" s="21"/>
      <c r="I1894" s="22"/>
      <c r="J1894" s="24"/>
      <c r="K1894" s="10"/>
      <c r="L1894" s="10"/>
    </row>
    <row r="1895" spans="1:12">
      <c r="A1895" s="21"/>
      <c r="B1895" s="21"/>
      <c r="C1895" s="21"/>
      <c r="D1895" s="21"/>
      <c r="E1895" s="21"/>
      <c r="I1895" s="22"/>
      <c r="J1895" s="24"/>
      <c r="K1895" s="10"/>
      <c r="L1895" s="10"/>
    </row>
    <row r="1896" spans="1:12">
      <c r="A1896" s="21"/>
      <c r="B1896" s="21"/>
      <c r="C1896" s="21"/>
      <c r="D1896" s="21"/>
      <c r="E1896" s="21"/>
      <c r="I1896" s="22"/>
      <c r="J1896" s="24"/>
      <c r="K1896" s="10"/>
      <c r="L1896" s="10"/>
    </row>
    <row r="1897" spans="1:12">
      <c r="A1897" s="21"/>
      <c r="B1897" s="21"/>
      <c r="C1897" s="21"/>
      <c r="D1897" s="21"/>
      <c r="E1897" s="21"/>
      <c r="I1897" s="22"/>
      <c r="J1897" s="24"/>
      <c r="K1897" s="10"/>
      <c r="L1897" s="10"/>
    </row>
    <row r="1898" spans="1:12">
      <c r="A1898" s="21"/>
      <c r="B1898" s="21"/>
      <c r="C1898" s="21"/>
      <c r="D1898" s="21"/>
      <c r="E1898" s="21"/>
      <c r="I1898" s="22"/>
      <c r="J1898" s="24"/>
      <c r="K1898" s="10"/>
      <c r="L1898" s="10"/>
    </row>
    <row r="1899" spans="1:12">
      <c r="A1899" s="21"/>
      <c r="B1899" s="21"/>
      <c r="C1899" s="21"/>
      <c r="D1899" s="21"/>
      <c r="E1899" s="21"/>
      <c r="I1899" s="22"/>
      <c r="J1899" s="24"/>
      <c r="K1899" s="10"/>
      <c r="L1899" s="10"/>
    </row>
    <row r="1900" spans="1:12">
      <c r="A1900" s="21"/>
      <c r="B1900" s="21"/>
      <c r="C1900" s="21"/>
      <c r="D1900" s="21"/>
      <c r="E1900" s="21"/>
      <c r="I1900" s="22"/>
      <c r="J1900" s="24"/>
      <c r="K1900" s="10"/>
      <c r="L1900" s="10"/>
    </row>
    <row r="1901" spans="1:12">
      <c r="A1901" s="21"/>
      <c r="B1901" s="21"/>
      <c r="C1901" s="21"/>
      <c r="D1901" s="21"/>
      <c r="E1901" s="21"/>
      <c r="I1901" s="22"/>
      <c r="J1901" s="24"/>
      <c r="K1901" s="10"/>
      <c r="L1901" s="10"/>
    </row>
    <row r="1902" spans="1:12">
      <c r="A1902" s="21"/>
      <c r="B1902" s="21"/>
      <c r="C1902" s="21"/>
      <c r="D1902" s="21"/>
      <c r="E1902" s="21"/>
      <c r="I1902" s="22"/>
      <c r="J1902" s="24"/>
      <c r="K1902" s="10"/>
      <c r="L1902" s="10"/>
    </row>
    <row r="1903" spans="1:12">
      <c r="A1903" s="21"/>
      <c r="B1903" s="21"/>
      <c r="C1903" s="21"/>
      <c r="D1903" s="21"/>
      <c r="E1903" s="21"/>
      <c r="I1903" s="22"/>
      <c r="J1903" s="24"/>
      <c r="K1903" s="10"/>
      <c r="L1903" s="10"/>
    </row>
    <row r="1904" spans="1:12">
      <c r="A1904" s="21"/>
      <c r="B1904" s="21"/>
      <c r="C1904" s="21"/>
      <c r="D1904" s="21"/>
      <c r="E1904" s="21"/>
      <c r="I1904" s="22"/>
      <c r="J1904" s="24"/>
      <c r="K1904" s="10"/>
      <c r="L1904" s="10"/>
    </row>
    <row r="1905" spans="1:12">
      <c r="A1905" s="21"/>
      <c r="B1905" s="21"/>
      <c r="C1905" s="21"/>
      <c r="D1905" s="21"/>
      <c r="E1905" s="21"/>
      <c r="I1905" s="22"/>
      <c r="J1905" s="24"/>
      <c r="K1905" s="10"/>
      <c r="L1905" s="10"/>
    </row>
    <row r="1906" spans="1:12">
      <c r="A1906" s="21"/>
      <c r="B1906" s="21"/>
      <c r="C1906" s="21"/>
      <c r="D1906" s="21"/>
      <c r="E1906" s="21"/>
      <c r="I1906" s="22"/>
      <c r="J1906" s="24"/>
      <c r="K1906" s="10"/>
      <c r="L1906" s="10"/>
    </row>
    <row r="1907" spans="1:12">
      <c r="A1907" s="21"/>
      <c r="B1907" s="21"/>
      <c r="C1907" s="21"/>
      <c r="D1907" s="21"/>
      <c r="E1907" s="21"/>
      <c r="I1907" s="22"/>
      <c r="J1907" s="24"/>
      <c r="K1907" s="10"/>
      <c r="L1907" s="10"/>
    </row>
    <row r="1908" spans="1:12">
      <c r="A1908" s="21"/>
      <c r="B1908" s="21"/>
      <c r="C1908" s="21"/>
      <c r="D1908" s="21"/>
      <c r="E1908" s="21"/>
      <c r="I1908" s="22"/>
      <c r="J1908" s="24"/>
      <c r="K1908" s="10"/>
      <c r="L1908" s="10"/>
    </row>
    <row r="1909" spans="1:12">
      <c r="A1909" s="21"/>
      <c r="B1909" s="21"/>
      <c r="C1909" s="21"/>
      <c r="D1909" s="21"/>
      <c r="E1909" s="21"/>
      <c r="I1909" s="22"/>
      <c r="J1909" s="24"/>
      <c r="K1909" s="10"/>
      <c r="L1909" s="10"/>
    </row>
    <row r="1910" spans="1:12">
      <c r="A1910" s="21"/>
      <c r="B1910" s="21"/>
      <c r="C1910" s="21"/>
      <c r="D1910" s="21"/>
      <c r="E1910" s="21"/>
      <c r="I1910" s="22"/>
      <c r="J1910" s="24"/>
      <c r="K1910" s="10"/>
      <c r="L1910" s="10"/>
    </row>
    <row r="1911" spans="1:12">
      <c r="A1911" s="21"/>
      <c r="B1911" s="21"/>
      <c r="C1911" s="21"/>
      <c r="D1911" s="21"/>
      <c r="E1911" s="21"/>
      <c r="I1911" s="22"/>
      <c r="J1911" s="24"/>
      <c r="K1911" s="10"/>
      <c r="L1911" s="10"/>
    </row>
    <row r="1912" spans="1:12">
      <c r="A1912" s="21"/>
      <c r="B1912" s="21"/>
      <c r="C1912" s="21"/>
      <c r="D1912" s="21"/>
      <c r="E1912" s="21"/>
      <c r="I1912" s="22"/>
      <c r="J1912" s="24"/>
      <c r="K1912" s="10"/>
      <c r="L1912" s="10"/>
    </row>
    <row r="1913" spans="1:12">
      <c r="A1913" s="21"/>
      <c r="B1913" s="21"/>
      <c r="C1913" s="21"/>
      <c r="D1913" s="21"/>
      <c r="E1913" s="21"/>
      <c r="I1913" s="22"/>
      <c r="J1913" s="24"/>
      <c r="K1913" s="10"/>
      <c r="L1913" s="10"/>
    </row>
    <row r="1914" spans="1:12">
      <c r="A1914" s="21"/>
      <c r="B1914" s="21"/>
      <c r="C1914" s="21"/>
      <c r="D1914" s="21"/>
      <c r="E1914" s="21"/>
      <c r="I1914" s="22"/>
      <c r="J1914" s="24"/>
      <c r="K1914" s="10"/>
      <c r="L1914" s="10"/>
    </row>
    <row r="1915" spans="1:12">
      <c r="A1915" s="21"/>
      <c r="B1915" s="21"/>
      <c r="C1915" s="21"/>
      <c r="D1915" s="21"/>
      <c r="E1915" s="21"/>
      <c r="I1915" s="22"/>
      <c r="J1915" s="24"/>
      <c r="K1915" s="10"/>
      <c r="L1915" s="10"/>
    </row>
    <row r="1916" spans="1:12">
      <c r="A1916" s="21"/>
      <c r="B1916" s="21"/>
      <c r="C1916" s="21"/>
      <c r="D1916" s="21"/>
      <c r="E1916" s="21"/>
      <c r="I1916" s="22"/>
      <c r="J1916" s="24"/>
      <c r="K1916" s="10"/>
      <c r="L1916" s="10"/>
    </row>
    <row r="1917" spans="1:12">
      <c r="A1917" s="21"/>
      <c r="B1917" s="21"/>
      <c r="C1917" s="21"/>
      <c r="D1917" s="21"/>
      <c r="E1917" s="21"/>
      <c r="I1917" s="22"/>
      <c r="J1917" s="24"/>
      <c r="K1917" s="10"/>
      <c r="L1917" s="10"/>
    </row>
    <row r="1918" spans="1:12">
      <c r="A1918" s="21"/>
      <c r="B1918" s="21"/>
      <c r="C1918" s="21"/>
      <c r="D1918" s="21"/>
      <c r="E1918" s="21"/>
      <c r="I1918" s="22"/>
      <c r="J1918" s="24"/>
      <c r="K1918" s="10"/>
      <c r="L1918" s="10"/>
    </row>
    <row r="1919" spans="1:12">
      <c r="A1919" s="21"/>
      <c r="B1919" s="21"/>
      <c r="C1919" s="21"/>
      <c r="D1919" s="21"/>
      <c r="E1919" s="21"/>
      <c r="I1919" s="22"/>
      <c r="J1919" s="24"/>
      <c r="K1919" s="10"/>
      <c r="L1919" s="10"/>
    </row>
    <row r="1920" spans="1:12">
      <c r="A1920" s="21"/>
      <c r="B1920" s="21"/>
      <c r="C1920" s="21"/>
      <c r="D1920" s="21"/>
      <c r="E1920" s="21"/>
      <c r="I1920" s="22"/>
      <c r="J1920" s="24"/>
      <c r="K1920" s="10"/>
      <c r="L1920" s="10"/>
    </row>
    <row r="1921" spans="1:12">
      <c r="A1921" s="21"/>
      <c r="B1921" s="21"/>
      <c r="C1921" s="21"/>
      <c r="D1921" s="21"/>
      <c r="E1921" s="21"/>
      <c r="I1921" s="22"/>
      <c r="J1921" s="24"/>
      <c r="K1921" s="10"/>
      <c r="L1921" s="10"/>
    </row>
    <row r="1922" spans="1:12">
      <c r="A1922" s="21"/>
      <c r="B1922" s="21"/>
      <c r="C1922" s="21"/>
      <c r="D1922" s="21"/>
      <c r="E1922" s="21"/>
      <c r="I1922" s="22"/>
      <c r="J1922" s="24"/>
      <c r="K1922" s="10"/>
      <c r="L1922" s="10"/>
    </row>
    <row r="1923" spans="1:12">
      <c r="A1923" s="21"/>
      <c r="B1923" s="21"/>
      <c r="C1923" s="21"/>
      <c r="D1923" s="21"/>
      <c r="E1923" s="21"/>
      <c r="I1923" s="22"/>
      <c r="J1923" s="24"/>
      <c r="K1923" s="10"/>
      <c r="L1923" s="10"/>
    </row>
    <row r="1924" spans="1:12">
      <c r="A1924" s="21"/>
      <c r="B1924" s="21"/>
      <c r="C1924" s="21"/>
      <c r="D1924" s="21"/>
      <c r="E1924" s="21"/>
      <c r="I1924" s="22"/>
      <c r="J1924" s="24"/>
      <c r="K1924" s="10"/>
      <c r="L1924" s="10"/>
    </row>
    <row r="1925" spans="1:12">
      <c r="A1925" s="21"/>
      <c r="B1925" s="21"/>
      <c r="C1925" s="21"/>
      <c r="D1925" s="21"/>
      <c r="E1925" s="21"/>
      <c r="I1925" s="22"/>
      <c r="J1925" s="24"/>
      <c r="K1925" s="10"/>
      <c r="L1925" s="10"/>
    </row>
    <row r="1926" spans="1:12">
      <c r="A1926" s="21"/>
      <c r="B1926" s="21"/>
      <c r="C1926" s="21"/>
      <c r="D1926" s="21"/>
      <c r="E1926" s="21"/>
      <c r="I1926" s="22"/>
      <c r="J1926" s="24"/>
      <c r="K1926" s="10"/>
      <c r="L1926" s="10"/>
    </row>
    <row r="1927" spans="1:12">
      <c r="A1927" s="21"/>
      <c r="B1927" s="21"/>
      <c r="C1927" s="21"/>
      <c r="D1927" s="21"/>
      <c r="E1927" s="21"/>
      <c r="I1927" s="22"/>
      <c r="J1927" s="24"/>
      <c r="K1927" s="10"/>
      <c r="L1927" s="10"/>
    </row>
    <row r="1928" spans="1:12">
      <c r="A1928" s="21"/>
      <c r="B1928" s="21"/>
      <c r="C1928" s="21"/>
      <c r="D1928" s="21"/>
      <c r="E1928" s="21"/>
      <c r="I1928" s="22"/>
      <c r="J1928" s="24"/>
      <c r="K1928" s="10"/>
      <c r="L1928" s="10"/>
    </row>
    <row r="1929" spans="1:12">
      <c r="A1929" s="21"/>
      <c r="B1929" s="21"/>
      <c r="C1929" s="21"/>
      <c r="D1929" s="21"/>
      <c r="E1929" s="21"/>
      <c r="I1929" s="22"/>
      <c r="J1929" s="24"/>
      <c r="K1929" s="10"/>
      <c r="L1929" s="10"/>
    </row>
    <row r="1930" spans="1:12">
      <c r="A1930" s="21"/>
      <c r="B1930" s="21"/>
      <c r="C1930" s="21"/>
      <c r="D1930" s="21"/>
      <c r="E1930" s="21"/>
      <c r="I1930" s="22"/>
      <c r="J1930" s="24"/>
      <c r="K1930" s="10"/>
      <c r="L1930" s="10"/>
    </row>
    <row r="1931" spans="1:12">
      <c r="A1931" s="21"/>
      <c r="B1931" s="21"/>
      <c r="C1931" s="21"/>
      <c r="D1931" s="21"/>
      <c r="E1931" s="21"/>
      <c r="I1931" s="22"/>
      <c r="J1931" s="24"/>
      <c r="K1931" s="10"/>
      <c r="L1931" s="10"/>
    </row>
    <row r="1932" spans="1:12">
      <c r="A1932" s="21"/>
      <c r="B1932" s="21"/>
      <c r="C1932" s="21"/>
      <c r="D1932" s="21"/>
      <c r="E1932" s="21"/>
      <c r="I1932" s="22"/>
      <c r="J1932" s="24"/>
      <c r="K1932" s="10"/>
      <c r="L1932" s="10"/>
    </row>
    <row r="1933" spans="1:12">
      <c r="A1933" s="21"/>
      <c r="B1933" s="21"/>
      <c r="C1933" s="21"/>
      <c r="D1933" s="21"/>
      <c r="E1933" s="21"/>
      <c r="I1933" s="22"/>
      <c r="J1933" s="24"/>
      <c r="K1933" s="10"/>
      <c r="L1933" s="10"/>
    </row>
    <row r="1934" spans="1:12">
      <c r="A1934" s="21"/>
      <c r="B1934" s="21"/>
      <c r="C1934" s="21"/>
      <c r="D1934" s="21"/>
      <c r="E1934" s="21"/>
      <c r="I1934" s="22"/>
      <c r="J1934" s="24"/>
      <c r="K1934" s="10"/>
      <c r="L1934" s="10"/>
    </row>
    <row r="1935" spans="1:12">
      <c r="A1935" s="21"/>
      <c r="B1935" s="21"/>
      <c r="C1935" s="21"/>
      <c r="D1935" s="21"/>
      <c r="E1935" s="21"/>
      <c r="I1935" s="22"/>
      <c r="J1935" s="24"/>
      <c r="K1935" s="10"/>
      <c r="L1935" s="10"/>
    </row>
    <row r="1936" spans="1:12">
      <c r="A1936" s="21"/>
      <c r="B1936" s="21"/>
      <c r="C1936" s="21"/>
      <c r="D1936" s="21"/>
      <c r="E1936" s="21"/>
      <c r="I1936" s="22"/>
      <c r="J1936" s="24"/>
      <c r="K1936" s="10"/>
      <c r="L1936" s="10"/>
    </row>
    <row r="1937" spans="1:12">
      <c r="A1937" s="21"/>
      <c r="B1937" s="21"/>
      <c r="C1937" s="21"/>
      <c r="D1937" s="21"/>
      <c r="E1937" s="21"/>
      <c r="I1937" s="22"/>
      <c r="J1937" s="24"/>
      <c r="K1937" s="10"/>
      <c r="L1937" s="10"/>
    </row>
    <row r="1938" spans="1:12">
      <c r="A1938" s="21"/>
      <c r="B1938" s="21"/>
      <c r="C1938" s="21"/>
      <c r="D1938" s="21"/>
      <c r="E1938" s="21"/>
      <c r="I1938" s="22"/>
      <c r="J1938" s="24"/>
      <c r="K1938" s="10"/>
      <c r="L1938" s="10"/>
    </row>
    <row r="1939" spans="1:12">
      <c r="A1939" s="21"/>
      <c r="B1939" s="21"/>
      <c r="C1939" s="21"/>
      <c r="D1939" s="21"/>
      <c r="E1939" s="21"/>
      <c r="I1939" s="22"/>
      <c r="J1939" s="24"/>
      <c r="K1939" s="10"/>
      <c r="L1939" s="10"/>
    </row>
    <row r="1940" spans="1:12">
      <c r="A1940" s="21"/>
      <c r="B1940" s="21"/>
      <c r="C1940" s="21"/>
      <c r="D1940" s="21"/>
      <c r="E1940" s="21"/>
      <c r="I1940" s="22"/>
      <c r="J1940" s="24"/>
      <c r="K1940" s="10"/>
      <c r="L1940" s="10"/>
    </row>
    <row r="1941" spans="1:12">
      <c r="A1941" s="21"/>
      <c r="B1941" s="21"/>
      <c r="C1941" s="21"/>
      <c r="D1941" s="21"/>
      <c r="E1941" s="21"/>
      <c r="I1941" s="22"/>
      <c r="J1941" s="24"/>
      <c r="K1941" s="10"/>
      <c r="L1941" s="10"/>
    </row>
    <row r="1942" spans="1:12">
      <c r="A1942" s="21"/>
      <c r="B1942" s="21"/>
      <c r="C1942" s="21"/>
      <c r="D1942" s="21"/>
      <c r="E1942" s="21"/>
      <c r="I1942" s="22"/>
      <c r="J1942" s="24"/>
      <c r="K1942" s="10"/>
      <c r="L1942" s="10"/>
    </row>
    <row r="1943" spans="1:12">
      <c r="A1943" s="21"/>
      <c r="B1943" s="21"/>
      <c r="C1943" s="21"/>
      <c r="D1943" s="21"/>
      <c r="E1943" s="21"/>
      <c r="I1943" s="22"/>
      <c r="J1943" s="24"/>
      <c r="K1943" s="10"/>
      <c r="L1943" s="10"/>
    </row>
    <row r="1944" spans="1:12">
      <c r="A1944" s="21"/>
      <c r="B1944" s="21"/>
      <c r="C1944" s="21"/>
      <c r="D1944" s="21"/>
      <c r="E1944" s="21"/>
      <c r="I1944" s="22"/>
      <c r="J1944" s="24"/>
      <c r="K1944" s="10"/>
      <c r="L1944" s="10"/>
    </row>
    <row r="1945" spans="1:12">
      <c r="A1945" s="21"/>
      <c r="B1945" s="21"/>
      <c r="C1945" s="21"/>
      <c r="D1945" s="21"/>
      <c r="E1945" s="21"/>
      <c r="I1945" s="22"/>
      <c r="J1945" s="24"/>
      <c r="K1945" s="10"/>
      <c r="L1945" s="10"/>
    </row>
    <row r="1946" spans="1:12">
      <c r="A1946" s="21"/>
      <c r="B1946" s="21"/>
      <c r="C1946" s="21"/>
      <c r="D1946" s="21"/>
      <c r="E1946" s="21"/>
      <c r="I1946" s="22"/>
      <c r="J1946" s="24"/>
      <c r="K1946" s="10"/>
      <c r="L1946" s="10"/>
    </row>
    <row r="1947" spans="1:12">
      <c r="A1947" s="21"/>
      <c r="B1947" s="21"/>
      <c r="C1947" s="21"/>
      <c r="D1947" s="21"/>
      <c r="E1947" s="21"/>
      <c r="I1947" s="22"/>
      <c r="J1947" s="24"/>
      <c r="K1947" s="10"/>
      <c r="L1947" s="10"/>
    </row>
    <row r="1948" spans="1:12">
      <c r="A1948" s="21"/>
      <c r="B1948" s="21"/>
      <c r="C1948" s="21"/>
      <c r="D1948" s="21"/>
      <c r="E1948" s="21"/>
      <c r="I1948" s="22"/>
      <c r="J1948" s="24"/>
      <c r="K1948" s="10"/>
      <c r="L1948" s="10"/>
    </row>
    <row r="1949" spans="1:12">
      <c r="A1949" s="21"/>
      <c r="B1949" s="21"/>
      <c r="C1949" s="21"/>
      <c r="D1949" s="21"/>
      <c r="E1949" s="21"/>
      <c r="I1949" s="22"/>
      <c r="J1949" s="24"/>
      <c r="K1949" s="10"/>
      <c r="L1949" s="10"/>
    </row>
    <row r="1950" spans="1:12">
      <c r="A1950" s="21"/>
      <c r="B1950" s="21"/>
      <c r="C1950" s="21"/>
      <c r="D1950" s="21"/>
      <c r="E1950" s="21"/>
      <c r="I1950" s="22"/>
      <c r="J1950" s="24"/>
      <c r="K1950" s="10"/>
      <c r="L1950" s="10"/>
    </row>
    <row r="1951" spans="1:12">
      <c r="A1951" s="21"/>
      <c r="B1951" s="21"/>
      <c r="C1951" s="21"/>
      <c r="D1951" s="21"/>
      <c r="E1951" s="21"/>
      <c r="I1951" s="22"/>
      <c r="J1951" s="24"/>
      <c r="K1951" s="10"/>
      <c r="L1951" s="10"/>
    </row>
    <row r="1952" spans="1:12">
      <c r="A1952" s="21"/>
      <c r="B1952" s="21"/>
      <c r="C1952" s="21"/>
      <c r="D1952" s="21"/>
      <c r="E1952" s="21"/>
      <c r="I1952" s="22"/>
      <c r="J1952" s="24"/>
      <c r="K1952" s="10"/>
      <c r="L1952" s="10"/>
    </row>
    <row r="1953" spans="1:12">
      <c r="A1953" s="21"/>
      <c r="B1953" s="21"/>
      <c r="C1953" s="21"/>
      <c r="D1953" s="21"/>
      <c r="E1953" s="21"/>
      <c r="I1953" s="22"/>
      <c r="J1953" s="24"/>
      <c r="K1953" s="10"/>
      <c r="L1953" s="10"/>
    </row>
    <row r="1954" spans="1:12">
      <c r="A1954" s="21"/>
      <c r="B1954" s="21"/>
      <c r="C1954" s="21"/>
      <c r="D1954" s="21"/>
      <c r="E1954" s="21"/>
      <c r="I1954" s="22"/>
      <c r="J1954" s="24"/>
      <c r="K1954" s="10"/>
      <c r="L1954" s="10"/>
    </row>
    <row r="1955" spans="1:12">
      <c r="A1955" s="21"/>
      <c r="B1955" s="21"/>
      <c r="C1955" s="21"/>
      <c r="D1955" s="21"/>
      <c r="E1955" s="21"/>
      <c r="I1955" s="22"/>
      <c r="J1955" s="24"/>
      <c r="K1955" s="10"/>
      <c r="L1955" s="10"/>
    </row>
    <row r="1956" spans="1:12">
      <c r="A1956" s="21"/>
      <c r="B1956" s="21"/>
      <c r="C1956" s="21"/>
      <c r="D1956" s="21"/>
      <c r="E1956" s="21"/>
      <c r="I1956" s="22"/>
      <c r="J1956" s="24"/>
      <c r="K1956" s="10"/>
      <c r="L1956" s="10"/>
    </row>
    <row r="1957" spans="1:12">
      <c r="A1957" s="21"/>
      <c r="B1957" s="21"/>
      <c r="C1957" s="21"/>
      <c r="D1957" s="21"/>
      <c r="E1957" s="21"/>
      <c r="I1957" s="22"/>
      <c r="J1957" s="24"/>
      <c r="K1957" s="10"/>
      <c r="L1957" s="10"/>
    </row>
    <row r="1958" spans="1:12">
      <c r="A1958" s="21"/>
      <c r="B1958" s="21"/>
      <c r="C1958" s="21"/>
      <c r="D1958" s="21"/>
      <c r="E1958" s="21"/>
      <c r="I1958" s="22"/>
      <c r="J1958" s="24"/>
      <c r="K1958" s="10"/>
      <c r="L1958" s="10"/>
    </row>
    <row r="1959" spans="1:12">
      <c r="A1959" s="21"/>
      <c r="B1959" s="21"/>
      <c r="C1959" s="21"/>
      <c r="D1959" s="21"/>
      <c r="E1959" s="21"/>
      <c r="I1959" s="22"/>
      <c r="J1959" s="24"/>
      <c r="K1959" s="10"/>
      <c r="L1959" s="10"/>
    </row>
    <row r="1960" spans="1:12">
      <c r="A1960" s="21"/>
      <c r="B1960" s="21"/>
      <c r="C1960" s="21"/>
      <c r="D1960" s="21"/>
      <c r="E1960" s="21"/>
      <c r="I1960" s="22"/>
      <c r="J1960" s="24"/>
      <c r="K1960" s="10"/>
      <c r="L1960" s="10"/>
    </row>
    <row r="1961" spans="1:12">
      <c r="A1961" s="21"/>
      <c r="B1961" s="21"/>
      <c r="C1961" s="21"/>
      <c r="D1961" s="21"/>
      <c r="E1961" s="21"/>
      <c r="I1961" s="22"/>
      <c r="J1961" s="24"/>
      <c r="K1961" s="10"/>
      <c r="L1961" s="10"/>
    </row>
    <row r="1962" spans="1:12">
      <c r="A1962" s="21"/>
      <c r="B1962" s="21"/>
      <c r="C1962" s="21"/>
      <c r="D1962" s="21"/>
      <c r="E1962" s="21"/>
      <c r="I1962" s="22"/>
      <c r="J1962" s="24"/>
      <c r="K1962" s="10"/>
      <c r="L1962" s="10"/>
    </row>
    <row r="1963" spans="1:12">
      <c r="A1963" s="21"/>
      <c r="B1963" s="21"/>
      <c r="C1963" s="21"/>
      <c r="D1963" s="21"/>
      <c r="E1963" s="21"/>
      <c r="I1963" s="22"/>
      <c r="J1963" s="24"/>
      <c r="K1963" s="10"/>
      <c r="L1963" s="10"/>
    </row>
    <row r="1964" spans="1:12">
      <c r="A1964" s="21"/>
      <c r="B1964" s="21"/>
      <c r="C1964" s="21"/>
      <c r="D1964" s="21"/>
      <c r="E1964" s="21"/>
      <c r="I1964" s="22"/>
      <c r="J1964" s="24"/>
      <c r="K1964" s="10"/>
      <c r="L1964" s="10"/>
    </row>
    <row r="1965" spans="1:12">
      <c r="A1965" s="21"/>
      <c r="B1965" s="21"/>
      <c r="C1965" s="21"/>
      <c r="D1965" s="21"/>
      <c r="E1965" s="21"/>
      <c r="I1965" s="22"/>
      <c r="J1965" s="24"/>
      <c r="K1965" s="10"/>
      <c r="L1965" s="10"/>
    </row>
    <row r="1966" spans="1:12">
      <c r="A1966" s="21"/>
      <c r="B1966" s="21"/>
      <c r="C1966" s="21"/>
      <c r="D1966" s="21"/>
      <c r="E1966" s="21"/>
      <c r="I1966" s="22"/>
      <c r="J1966" s="24"/>
      <c r="K1966" s="10"/>
      <c r="L1966" s="10"/>
    </row>
    <row r="1967" spans="1:12">
      <c r="A1967" s="21"/>
      <c r="B1967" s="21"/>
      <c r="C1967" s="21"/>
      <c r="D1967" s="21"/>
      <c r="E1967" s="21"/>
      <c r="I1967" s="22"/>
      <c r="J1967" s="24"/>
      <c r="K1967" s="10"/>
      <c r="L1967" s="10"/>
    </row>
    <row r="1968" spans="1:12">
      <c r="A1968" s="21"/>
      <c r="B1968" s="21"/>
      <c r="C1968" s="21"/>
      <c r="D1968" s="21"/>
      <c r="E1968" s="21"/>
      <c r="I1968" s="22"/>
      <c r="J1968" s="24"/>
      <c r="K1968" s="10"/>
      <c r="L1968" s="10"/>
    </row>
    <row r="1969" spans="1:12">
      <c r="A1969" s="21"/>
      <c r="B1969" s="21"/>
      <c r="C1969" s="21"/>
      <c r="D1969" s="21"/>
      <c r="E1969" s="21"/>
      <c r="I1969" s="22"/>
      <c r="J1969" s="24"/>
      <c r="K1969" s="10"/>
      <c r="L1969" s="10"/>
    </row>
    <row r="1970" spans="1:12">
      <c r="A1970" s="21"/>
      <c r="B1970" s="21"/>
      <c r="C1970" s="21"/>
      <c r="D1970" s="21"/>
      <c r="E1970" s="21"/>
      <c r="I1970" s="22"/>
      <c r="J1970" s="24"/>
      <c r="K1970" s="10"/>
      <c r="L1970" s="10"/>
    </row>
    <row r="1971" spans="1:12">
      <c r="A1971" s="21"/>
      <c r="B1971" s="21"/>
      <c r="C1971" s="21"/>
      <c r="D1971" s="21"/>
      <c r="E1971" s="21"/>
      <c r="I1971" s="22"/>
      <c r="J1971" s="24"/>
      <c r="K1971" s="10"/>
      <c r="L1971" s="10"/>
    </row>
    <row r="1972" spans="1:12">
      <c r="A1972" s="21"/>
      <c r="B1972" s="21"/>
      <c r="C1972" s="21"/>
      <c r="D1972" s="21"/>
      <c r="E1972" s="21"/>
      <c r="I1972" s="22"/>
      <c r="J1972" s="24"/>
      <c r="K1972" s="10"/>
      <c r="L1972" s="10"/>
    </row>
    <row r="1973" spans="1:12">
      <c r="A1973" s="21"/>
      <c r="B1973" s="21"/>
      <c r="C1973" s="21"/>
      <c r="D1973" s="21"/>
      <c r="E1973" s="21"/>
      <c r="I1973" s="22"/>
      <c r="J1973" s="24"/>
      <c r="K1973" s="10"/>
      <c r="L1973" s="10"/>
    </row>
    <row r="1974" spans="1:12">
      <c r="A1974" s="21"/>
      <c r="B1974" s="21"/>
      <c r="C1974" s="21"/>
      <c r="D1974" s="21"/>
      <c r="E1974" s="21"/>
      <c r="I1974" s="22"/>
      <c r="J1974" s="24"/>
      <c r="K1974" s="10"/>
      <c r="L1974" s="10"/>
    </row>
    <row r="1975" spans="1:12">
      <c r="A1975" s="21"/>
      <c r="B1975" s="21"/>
      <c r="C1975" s="21"/>
      <c r="D1975" s="21"/>
      <c r="E1975" s="21"/>
      <c r="I1975" s="22"/>
      <c r="J1975" s="24"/>
      <c r="K1975" s="10"/>
      <c r="L1975" s="10"/>
    </row>
    <row r="1976" spans="1:12">
      <c r="A1976" s="21"/>
      <c r="B1976" s="21"/>
      <c r="C1976" s="21"/>
      <c r="D1976" s="21"/>
      <c r="E1976" s="21"/>
      <c r="I1976" s="22"/>
      <c r="J1976" s="24"/>
      <c r="K1976" s="10"/>
      <c r="L1976" s="10"/>
    </row>
    <row r="1977" spans="1:12">
      <c r="A1977" s="21"/>
      <c r="B1977" s="21"/>
      <c r="C1977" s="21"/>
      <c r="D1977" s="21"/>
      <c r="E1977" s="21"/>
      <c r="I1977" s="22"/>
      <c r="J1977" s="24"/>
      <c r="K1977" s="10"/>
      <c r="L1977" s="10"/>
    </row>
    <row r="1978" spans="1:12">
      <c r="A1978" s="21"/>
      <c r="B1978" s="21"/>
      <c r="C1978" s="21"/>
      <c r="D1978" s="21"/>
      <c r="E1978" s="21"/>
      <c r="I1978" s="22"/>
      <c r="J1978" s="24"/>
      <c r="K1978" s="10"/>
      <c r="L1978" s="10"/>
    </row>
    <row r="1979" spans="1:12">
      <c r="A1979" s="21"/>
      <c r="B1979" s="21"/>
      <c r="C1979" s="21"/>
      <c r="D1979" s="21"/>
      <c r="E1979" s="21"/>
      <c r="I1979" s="22"/>
      <c r="J1979" s="24"/>
      <c r="K1979" s="10"/>
      <c r="L1979" s="10"/>
    </row>
    <row r="1980" spans="1:12">
      <c r="A1980" s="21"/>
      <c r="B1980" s="21"/>
      <c r="C1980" s="21"/>
      <c r="D1980" s="21"/>
      <c r="E1980" s="21"/>
      <c r="I1980" s="22"/>
      <c r="J1980" s="24"/>
      <c r="K1980" s="10"/>
      <c r="L1980" s="10"/>
    </row>
    <row r="1981" spans="1:12">
      <c r="A1981" s="21"/>
      <c r="B1981" s="21"/>
      <c r="C1981" s="21"/>
      <c r="D1981" s="21"/>
      <c r="E1981" s="21"/>
      <c r="I1981" s="22"/>
      <c r="J1981" s="24"/>
      <c r="K1981" s="10"/>
      <c r="L1981" s="10"/>
    </row>
    <row r="1982" spans="1:12">
      <c r="A1982" s="21"/>
      <c r="B1982" s="21"/>
      <c r="C1982" s="21"/>
      <c r="D1982" s="21"/>
      <c r="E1982" s="21"/>
      <c r="I1982" s="22"/>
      <c r="J1982" s="24"/>
      <c r="K1982" s="10"/>
      <c r="L1982" s="10"/>
    </row>
    <row r="1983" spans="1:12">
      <c r="A1983" s="21"/>
      <c r="B1983" s="21"/>
      <c r="C1983" s="21"/>
      <c r="D1983" s="21"/>
      <c r="E1983" s="21"/>
      <c r="I1983" s="22"/>
      <c r="J1983" s="24"/>
      <c r="K1983" s="10"/>
      <c r="L1983" s="10"/>
    </row>
    <row r="1984" spans="1:12">
      <c r="A1984" s="21"/>
      <c r="B1984" s="21"/>
      <c r="C1984" s="21"/>
      <c r="D1984" s="21"/>
      <c r="E1984" s="21"/>
      <c r="I1984" s="22"/>
      <c r="J1984" s="24"/>
      <c r="K1984" s="10"/>
      <c r="L1984" s="10"/>
    </row>
    <row r="1985" spans="1:12">
      <c r="A1985" s="21"/>
      <c r="B1985" s="21"/>
      <c r="C1985" s="21"/>
      <c r="D1985" s="21"/>
      <c r="E1985" s="21"/>
      <c r="I1985" s="22"/>
      <c r="J1985" s="24"/>
      <c r="K1985" s="10"/>
      <c r="L1985" s="10"/>
    </row>
    <row r="1986" spans="1:12">
      <c r="A1986" s="21"/>
      <c r="B1986" s="21"/>
      <c r="C1986" s="21"/>
      <c r="D1986" s="21"/>
      <c r="E1986" s="21"/>
      <c r="I1986" s="22"/>
      <c r="J1986" s="24"/>
      <c r="K1986" s="10"/>
      <c r="L1986" s="10"/>
    </row>
    <row r="1987" spans="1:12">
      <c r="A1987" s="21"/>
      <c r="B1987" s="21"/>
      <c r="C1987" s="21"/>
      <c r="D1987" s="21"/>
      <c r="E1987" s="21"/>
      <c r="I1987" s="22"/>
      <c r="J1987" s="24"/>
      <c r="K1987" s="10"/>
      <c r="L1987" s="10"/>
    </row>
    <row r="1988" spans="1:12">
      <c r="A1988" s="21"/>
      <c r="B1988" s="21"/>
      <c r="C1988" s="21"/>
      <c r="D1988" s="21"/>
      <c r="E1988" s="21"/>
      <c r="I1988" s="22"/>
      <c r="J1988" s="24"/>
      <c r="K1988" s="10"/>
      <c r="L1988" s="10"/>
    </row>
    <row r="1989" spans="1:12">
      <c r="A1989" s="21"/>
      <c r="B1989" s="21"/>
      <c r="C1989" s="21"/>
      <c r="D1989" s="21"/>
      <c r="E1989" s="21"/>
      <c r="I1989" s="22"/>
      <c r="J1989" s="24"/>
      <c r="K1989" s="10"/>
      <c r="L1989" s="10"/>
    </row>
    <row r="1990" spans="1:12">
      <c r="A1990" s="21"/>
      <c r="B1990" s="21"/>
      <c r="C1990" s="21"/>
      <c r="D1990" s="21"/>
      <c r="E1990" s="21"/>
      <c r="I1990" s="22"/>
      <c r="J1990" s="24"/>
      <c r="K1990" s="10"/>
      <c r="L1990" s="10"/>
    </row>
    <row r="1991" spans="1:12">
      <c r="A1991" s="21"/>
      <c r="B1991" s="21"/>
      <c r="C1991" s="21"/>
      <c r="D1991" s="21"/>
      <c r="E1991" s="21"/>
      <c r="I1991" s="22"/>
      <c r="J1991" s="24"/>
      <c r="K1991" s="10"/>
      <c r="L1991" s="10"/>
    </row>
    <row r="1992" spans="1:12">
      <c r="A1992" s="21"/>
      <c r="B1992" s="21"/>
      <c r="C1992" s="21"/>
      <c r="D1992" s="21"/>
      <c r="E1992" s="21"/>
      <c r="I1992" s="22"/>
      <c r="J1992" s="24"/>
      <c r="K1992" s="10"/>
      <c r="L1992" s="10"/>
    </row>
    <row r="1993" spans="1:12">
      <c r="A1993" s="21"/>
      <c r="B1993" s="21"/>
      <c r="C1993" s="21"/>
      <c r="D1993" s="21"/>
      <c r="E1993" s="21"/>
      <c r="I1993" s="22"/>
      <c r="J1993" s="24"/>
      <c r="K1993" s="10"/>
      <c r="L1993" s="10"/>
    </row>
    <row r="1994" spans="1:12">
      <c r="A1994" s="21"/>
      <c r="B1994" s="21"/>
      <c r="C1994" s="21"/>
      <c r="D1994" s="21"/>
      <c r="E1994" s="21"/>
      <c r="I1994" s="22"/>
      <c r="J1994" s="24"/>
      <c r="K1994" s="10"/>
      <c r="L1994" s="10"/>
    </row>
    <row r="1995" spans="1:12">
      <c r="A1995" s="21"/>
      <c r="B1995" s="21"/>
      <c r="C1995" s="21"/>
      <c r="D1995" s="21"/>
      <c r="E1995" s="21"/>
      <c r="I1995" s="22"/>
      <c r="J1995" s="24"/>
      <c r="K1995" s="10"/>
      <c r="L1995" s="10"/>
    </row>
    <row r="1996" spans="1:12">
      <c r="A1996" s="21"/>
      <c r="B1996" s="21"/>
      <c r="C1996" s="21"/>
      <c r="D1996" s="21"/>
      <c r="E1996" s="21"/>
      <c r="I1996" s="22"/>
      <c r="J1996" s="24"/>
      <c r="K1996" s="10"/>
      <c r="L1996" s="10"/>
    </row>
    <row r="1997" spans="1:12">
      <c r="A1997" s="21"/>
      <c r="B1997" s="21"/>
      <c r="C1997" s="21"/>
      <c r="D1997" s="21"/>
      <c r="E1997" s="21"/>
      <c r="I1997" s="22"/>
      <c r="J1997" s="24"/>
      <c r="K1997" s="10"/>
      <c r="L1997" s="10"/>
    </row>
    <row r="1998" spans="1:12">
      <c r="A1998" s="21"/>
      <c r="B1998" s="21"/>
      <c r="C1998" s="21"/>
      <c r="D1998" s="21"/>
      <c r="E1998" s="21"/>
      <c r="I1998" s="22"/>
      <c r="J1998" s="24"/>
      <c r="K1998" s="10"/>
      <c r="L1998" s="10"/>
    </row>
    <row r="1999" spans="1:12">
      <c r="A1999" s="21"/>
      <c r="B1999" s="21"/>
      <c r="C1999" s="21"/>
      <c r="D1999" s="21"/>
      <c r="E1999" s="21"/>
      <c r="I1999" s="22"/>
      <c r="J1999" s="24"/>
      <c r="K1999" s="10"/>
      <c r="L1999" s="10"/>
    </row>
    <row r="2000" spans="1:12">
      <c r="A2000" s="21"/>
      <c r="B2000" s="21"/>
      <c r="C2000" s="21"/>
      <c r="D2000" s="21"/>
      <c r="E2000" s="21"/>
      <c r="I2000" s="22"/>
      <c r="J2000" s="24"/>
      <c r="K2000" s="10"/>
      <c r="L2000" s="10"/>
    </row>
    <row r="2001" spans="1:12">
      <c r="A2001" s="21"/>
      <c r="B2001" s="21"/>
      <c r="C2001" s="21"/>
      <c r="D2001" s="21"/>
      <c r="E2001" s="21"/>
      <c r="I2001" s="22"/>
      <c r="J2001" s="24"/>
      <c r="K2001" s="10"/>
      <c r="L2001" s="10"/>
    </row>
    <row r="2002" spans="1:12">
      <c r="A2002" s="21"/>
      <c r="B2002" s="21"/>
      <c r="C2002" s="21"/>
      <c r="D2002" s="21"/>
      <c r="E2002" s="21"/>
      <c r="I2002" s="22"/>
      <c r="J2002" s="24"/>
      <c r="K2002" s="10"/>
      <c r="L2002" s="10"/>
    </row>
    <row r="2003" spans="1:12">
      <c r="A2003" s="21"/>
      <c r="B2003" s="21"/>
      <c r="C2003" s="21"/>
      <c r="D2003" s="21"/>
      <c r="E2003" s="21"/>
      <c r="I2003" s="22"/>
      <c r="J2003" s="24"/>
      <c r="K2003" s="10"/>
      <c r="L2003" s="10"/>
    </row>
    <row r="2004" spans="1:12">
      <c r="A2004" s="21"/>
      <c r="B2004" s="21"/>
      <c r="C2004" s="21"/>
      <c r="D2004" s="21"/>
      <c r="E2004" s="21"/>
      <c r="I2004" s="22"/>
      <c r="J2004" s="24"/>
      <c r="K2004" s="10"/>
      <c r="L2004" s="10"/>
    </row>
    <row r="2005" spans="1:12">
      <c r="A2005" s="21"/>
      <c r="B2005" s="21"/>
      <c r="C2005" s="21"/>
      <c r="D2005" s="21"/>
      <c r="E2005" s="21"/>
      <c r="I2005" s="22"/>
      <c r="J2005" s="24"/>
      <c r="K2005" s="10"/>
      <c r="L2005" s="10"/>
    </row>
    <row r="2006" spans="1:12">
      <c r="A2006" s="21"/>
      <c r="B2006" s="21"/>
      <c r="C2006" s="21"/>
      <c r="D2006" s="21"/>
      <c r="E2006" s="21"/>
      <c r="I2006" s="22"/>
      <c r="J2006" s="24"/>
      <c r="K2006" s="10"/>
      <c r="L2006" s="10"/>
    </row>
    <row r="2007" spans="1:12">
      <c r="A2007" s="21"/>
      <c r="B2007" s="21"/>
      <c r="C2007" s="21"/>
      <c r="D2007" s="21"/>
      <c r="E2007" s="21"/>
      <c r="I2007" s="22"/>
      <c r="J2007" s="24"/>
      <c r="K2007" s="10"/>
      <c r="L2007" s="10"/>
    </row>
    <row r="2008" spans="1:12">
      <c r="A2008" s="21"/>
      <c r="B2008" s="21"/>
      <c r="C2008" s="21"/>
      <c r="D2008" s="21"/>
      <c r="E2008" s="21"/>
      <c r="I2008" s="22"/>
      <c r="J2008" s="24"/>
      <c r="K2008" s="10"/>
      <c r="L2008" s="10"/>
    </row>
    <row r="2009" spans="1:12">
      <c r="A2009" s="21"/>
      <c r="B2009" s="21"/>
      <c r="C2009" s="21"/>
      <c r="D2009" s="21"/>
      <c r="E2009" s="21"/>
      <c r="I2009" s="22"/>
      <c r="J2009" s="24"/>
      <c r="K2009" s="10"/>
      <c r="L2009" s="10"/>
    </row>
    <row r="2010" spans="1:12">
      <c r="A2010" s="21"/>
      <c r="B2010" s="21"/>
      <c r="C2010" s="21"/>
      <c r="D2010" s="21"/>
      <c r="E2010" s="21"/>
      <c r="I2010" s="22"/>
      <c r="J2010" s="24"/>
      <c r="K2010" s="10"/>
      <c r="L2010" s="10"/>
    </row>
    <row r="2011" spans="1:12">
      <c r="A2011" s="21"/>
      <c r="B2011" s="21"/>
      <c r="C2011" s="21"/>
      <c r="D2011" s="21"/>
      <c r="E2011" s="21"/>
      <c r="I2011" s="22"/>
      <c r="J2011" s="24"/>
      <c r="K2011" s="10"/>
      <c r="L2011" s="10"/>
    </row>
    <row r="2012" spans="1:12">
      <c r="A2012" s="21"/>
      <c r="B2012" s="21"/>
      <c r="C2012" s="21"/>
      <c r="D2012" s="21"/>
      <c r="E2012" s="21"/>
      <c r="I2012" s="22"/>
      <c r="J2012" s="24"/>
      <c r="K2012" s="10"/>
      <c r="L2012" s="10"/>
    </row>
    <row r="2013" spans="1:12">
      <c r="A2013" s="21"/>
      <c r="B2013" s="21"/>
      <c r="C2013" s="21"/>
      <c r="D2013" s="21"/>
      <c r="E2013" s="21"/>
      <c r="I2013" s="22"/>
      <c r="J2013" s="24"/>
      <c r="K2013" s="10"/>
      <c r="L2013" s="10"/>
    </row>
    <row r="2014" spans="1:12">
      <c r="A2014" s="21"/>
      <c r="B2014" s="21"/>
      <c r="C2014" s="21"/>
      <c r="D2014" s="21"/>
      <c r="E2014" s="21"/>
      <c r="I2014" s="22"/>
      <c r="J2014" s="24"/>
      <c r="K2014" s="10"/>
      <c r="L2014" s="10"/>
    </row>
    <row r="2015" spans="1:12">
      <c r="A2015" s="21"/>
      <c r="B2015" s="21"/>
      <c r="C2015" s="21"/>
      <c r="D2015" s="21"/>
      <c r="E2015" s="21"/>
      <c r="I2015" s="22"/>
      <c r="J2015" s="24"/>
      <c r="K2015" s="10"/>
      <c r="L2015" s="10"/>
    </row>
    <row r="2016" spans="1:12">
      <c r="A2016" s="21"/>
      <c r="B2016" s="21"/>
      <c r="C2016" s="21"/>
      <c r="D2016" s="21"/>
      <c r="E2016" s="21"/>
      <c r="I2016" s="22"/>
      <c r="J2016" s="24"/>
      <c r="K2016" s="10"/>
      <c r="L2016" s="10"/>
    </row>
    <row r="2017" spans="1:12">
      <c r="A2017" s="21"/>
      <c r="B2017" s="21"/>
      <c r="C2017" s="21"/>
      <c r="D2017" s="21"/>
      <c r="E2017" s="21"/>
      <c r="I2017" s="22"/>
      <c r="J2017" s="24"/>
      <c r="K2017" s="10"/>
      <c r="L2017" s="10"/>
    </row>
    <row r="2018" spans="1:12">
      <c r="A2018" s="21"/>
      <c r="B2018" s="21"/>
      <c r="C2018" s="21"/>
      <c r="D2018" s="21"/>
      <c r="E2018" s="21"/>
      <c r="I2018" s="22"/>
      <c r="J2018" s="24"/>
      <c r="K2018" s="10"/>
      <c r="L2018" s="10"/>
    </row>
    <row r="2019" spans="1:12">
      <c r="A2019" s="21"/>
      <c r="B2019" s="21"/>
      <c r="C2019" s="21"/>
      <c r="D2019" s="21"/>
      <c r="E2019" s="21"/>
      <c r="I2019" s="22"/>
      <c r="J2019" s="24"/>
      <c r="K2019" s="10"/>
      <c r="L2019" s="10"/>
    </row>
    <row r="2020" spans="1:12">
      <c r="A2020" s="21"/>
      <c r="B2020" s="21"/>
      <c r="C2020" s="21"/>
      <c r="D2020" s="21"/>
      <c r="E2020" s="21"/>
      <c r="I2020" s="22"/>
      <c r="J2020" s="24"/>
      <c r="K2020" s="10"/>
      <c r="L2020" s="10"/>
    </row>
    <row r="2021" spans="1:12">
      <c r="A2021" s="21"/>
      <c r="B2021" s="21"/>
      <c r="C2021" s="21"/>
      <c r="D2021" s="21"/>
      <c r="E2021" s="21"/>
      <c r="I2021" s="22"/>
      <c r="J2021" s="24"/>
      <c r="K2021" s="10"/>
      <c r="L2021" s="10"/>
    </row>
    <row r="2022" spans="1:12">
      <c r="A2022" s="21"/>
      <c r="B2022" s="21"/>
      <c r="C2022" s="21"/>
      <c r="D2022" s="21"/>
      <c r="E2022" s="21"/>
      <c r="I2022" s="22"/>
      <c r="J2022" s="24"/>
      <c r="K2022" s="10"/>
      <c r="L2022" s="10"/>
    </row>
    <row r="2023" spans="1:12">
      <c r="A2023" s="21"/>
      <c r="B2023" s="21"/>
      <c r="C2023" s="21"/>
      <c r="D2023" s="21"/>
      <c r="E2023" s="21"/>
      <c r="I2023" s="22"/>
      <c r="J2023" s="24"/>
      <c r="K2023" s="10"/>
      <c r="L2023" s="10"/>
    </row>
    <row r="2024" spans="1:12">
      <c r="A2024" s="21"/>
      <c r="B2024" s="21"/>
      <c r="C2024" s="21"/>
      <c r="D2024" s="21"/>
      <c r="E2024" s="21"/>
      <c r="I2024" s="22"/>
      <c r="J2024" s="24"/>
      <c r="K2024" s="10"/>
      <c r="L2024" s="10"/>
    </row>
    <row r="2025" spans="1:12">
      <c r="A2025" s="21"/>
      <c r="B2025" s="21"/>
      <c r="C2025" s="21"/>
      <c r="D2025" s="21"/>
      <c r="E2025" s="21"/>
      <c r="I2025" s="22"/>
      <c r="J2025" s="24"/>
      <c r="K2025" s="10"/>
      <c r="L2025" s="10"/>
    </row>
    <row r="2026" spans="1:12">
      <c r="A2026" s="21"/>
      <c r="B2026" s="21"/>
      <c r="C2026" s="21"/>
      <c r="D2026" s="21"/>
      <c r="E2026" s="21"/>
      <c r="I2026" s="22"/>
      <c r="J2026" s="24"/>
      <c r="K2026" s="10"/>
      <c r="L2026" s="10"/>
    </row>
    <row r="2027" spans="1:12">
      <c r="A2027" s="21"/>
      <c r="B2027" s="21"/>
      <c r="C2027" s="21"/>
      <c r="D2027" s="21"/>
      <c r="E2027" s="21"/>
      <c r="I2027" s="22"/>
      <c r="J2027" s="24"/>
      <c r="K2027" s="10"/>
      <c r="L2027" s="10"/>
    </row>
    <row r="2028" spans="1:12">
      <c r="A2028" s="21"/>
      <c r="B2028" s="21"/>
      <c r="C2028" s="21"/>
      <c r="D2028" s="21"/>
      <c r="E2028" s="21"/>
      <c r="I2028" s="22"/>
      <c r="J2028" s="24"/>
      <c r="K2028" s="10"/>
      <c r="L2028" s="10"/>
    </row>
    <row r="2029" spans="1:12">
      <c r="A2029" s="21"/>
      <c r="B2029" s="21"/>
      <c r="C2029" s="21"/>
      <c r="D2029" s="21"/>
      <c r="E2029" s="21"/>
      <c r="I2029" s="22"/>
      <c r="J2029" s="24"/>
      <c r="K2029" s="10"/>
      <c r="L2029" s="10"/>
    </row>
    <row r="2030" spans="1:12">
      <c r="A2030" s="21"/>
      <c r="B2030" s="21"/>
      <c r="C2030" s="21"/>
      <c r="D2030" s="21"/>
      <c r="E2030" s="21"/>
      <c r="I2030" s="22"/>
      <c r="J2030" s="24"/>
      <c r="K2030" s="10"/>
      <c r="L2030" s="10"/>
    </row>
    <row r="2031" spans="1:12">
      <c r="A2031" s="21"/>
      <c r="B2031" s="21"/>
      <c r="C2031" s="21"/>
      <c r="D2031" s="21"/>
      <c r="E2031" s="21"/>
      <c r="I2031" s="22"/>
      <c r="J2031" s="24"/>
      <c r="K2031" s="10"/>
      <c r="L2031" s="10"/>
    </row>
    <row r="2032" spans="1:12">
      <c r="A2032" s="21"/>
      <c r="B2032" s="21"/>
      <c r="C2032" s="21"/>
      <c r="D2032" s="21"/>
      <c r="E2032" s="21"/>
      <c r="I2032" s="22"/>
      <c r="J2032" s="24"/>
      <c r="K2032" s="10"/>
      <c r="L2032" s="10"/>
    </row>
    <row r="2033" spans="1:12">
      <c r="A2033" s="21"/>
      <c r="B2033" s="21"/>
      <c r="C2033" s="21"/>
      <c r="D2033" s="21"/>
      <c r="E2033" s="21"/>
      <c r="I2033" s="22"/>
      <c r="J2033" s="24"/>
      <c r="K2033" s="10"/>
      <c r="L2033" s="10"/>
    </row>
    <row r="2034" spans="1:12">
      <c r="A2034" s="21"/>
      <c r="B2034" s="21"/>
      <c r="C2034" s="21"/>
      <c r="D2034" s="21"/>
      <c r="E2034" s="21"/>
      <c r="I2034" s="22"/>
      <c r="J2034" s="24"/>
      <c r="K2034" s="10"/>
      <c r="L2034" s="10"/>
    </row>
    <row r="2035" spans="1:12">
      <c r="A2035" s="21"/>
      <c r="B2035" s="21"/>
      <c r="C2035" s="21"/>
      <c r="D2035" s="21"/>
      <c r="E2035" s="21"/>
      <c r="I2035" s="22"/>
      <c r="J2035" s="24"/>
      <c r="K2035" s="10"/>
      <c r="L2035" s="10"/>
    </row>
    <row r="2036" spans="1:12">
      <c r="A2036" s="21"/>
      <c r="B2036" s="21"/>
      <c r="C2036" s="21"/>
      <c r="D2036" s="21"/>
      <c r="E2036" s="21"/>
      <c r="I2036" s="22"/>
      <c r="J2036" s="24"/>
      <c r="K2036" s="10"/>
      <c r="L2036" s="10"/>
    </row>
    <row r="2037" spans="1:12">
      <c r="A2037" s="21"/>
      <c r="B2037" s="21"/>
      <c r="C2037" s="21"/>
      <c r="D2037" s="21"/>
      <c r="E2037" s="21"/>
      <c r="I2037" s="22"/>
      <c r="J2037" s="24"/>
      <c r="K2037" s="10"/>
      <c r="L2037" s="10"/>
    </row>
    <row r="2038" spans="1:12">
      <c r="A2038" s="21"/>
      <c r="B2038" s="21"/>
      <c r="C2038" s="21"/>
      <c r="D2038" s="21"/>
      <c r="E2038" s="21"/>
      <c r="I2038" s="22"/>
      <c r="J2038" s="24"/>
      <c r="K2038" s="10"/>
      <c r="L2038" s="10"/>
    </row>
    <row r="2039" spans="1:12">
      <c r="A2039" s="21"/>
      <c r="B2039" s="21"/>
      <c r="C2039" s="21"/>
      <c r="D2039" s="21"/>
      <c r="E2039" s="21"/>
      <c r="I2039" s="22"/>
      <c r="J2039" s="24"/>
      <c r="K2039" s="10"/>
      <c r="L2039" s="10"/>
    </row>
    <row r="2040" spans="1:12">
      <c r="A2040" s="21"/>
      <c r="B2040" s="21"/>
      <c r="C2040" s="21"/>
      <c r="D2040" s="21"/>
      <c r="E2040" s="21"/>
      <c r="I2040" s="22"/>
      <c r="J2040" s="24"/>
      <c r="K2040" s="10"/>
      <c r="L2040" s="10"/>
    </row>
    <row r="2041" spans="1:12">
      <c r="A2041" s="21"/>
      <c r="B2041" s="21"/>
      <c r="C2041" s="21"/>
      <c r="D2041" s="21"/>
      <c r="E2041" s="21"/>
      <c r="I2041" s="22"/>
      <c r="J2041" s="24"/>
      <c r="K2041" s="10"/>
      <c r="L2041" s="10"/>
    </row>
    <row r="2042" spans="1:12">
      <c r="A2042" s="21"/>
      <c r="B2042" s="21"/>
      <c r="C2042" s="21"/>
      <c r="D2042" s="21"/>
      <c r="E2042" s="21"/>
      <c r="I2042" s="22"/>
      <c r="J2042" s="24"/>
      <c r="K2042" s="10"/>
      <c r="L2042" s="10"/>
    </row>
    <row r="2043" spans="1:12">
      <c r="A2043" s="21"/>
      <c r="B2043" s="21"/>
      <c r="C2043" s="21"/>
      <c r="D2043" s="21"/>
      <c r="E2043" s="21"/>
      <c r="I2043" s="22"/>
      <c r="J2043" s="24"/>
      <c r="K2043" s="10"/>
      <c r="L2043" s="10"/>
    </row>
    <row r="2044" spans="1:12">
      <c r="A2044" s="21"/>
      <c r="B2044" s="21"/>
      <c r="C2044" s="21"/>
      <c r="D2044" s="21"/>
      <c r="E2044" s="21"/>
      <c r="I2044" s="22"/>
      <c r="J2044" s="24"/>
      <c r="K2044" s="10"/>
      <c r="L2044" s="10"/>
    </row>
    <row r="2045" spans="1:12">
      <c r="A2045" s="21"/>
      <c r="B2045" s="21"/>
      <c r="C2045" s="21"/>
      <c r="D2045" s="21"/>
      <c r="E2045" s="21"/>
      <c r="I2045" s="22"/>
      <c r="J2045" s="24"/>
      <c r="K2045" s="10"/>
      <c r="L2045" s="10"/>
    </row>
    <row r="2046" spans="1:12">
      <c r="A2046" s="21"/>
      <c r="B2046" s="21"/>
      <c r="C2046" s="21"/>
      <c r="D2046" s="21"/>
      <c r="E2046" s="21"/>
      <c r="I2046" s="22"/>
      <c r="J2046" s="24"/>
      <c r="K2046" s="10"/>
      <c r="L2046" s="10"/>
    </row>
    <row r="2047" spans="1:12">
      <c r="A2047" s="21"/>
      <c r="B2047" s="21"/>
      <c r="C2047" s="21"/>
      <c r="D2047" s="21"/>
      <c r="E2047" s="21"/>
      <c r="I2047" s="22"/>
      <c r="J2047" s="24"/>
      <c r="K2047" s="10"/>
      <c r="L2047" s="10"/>
    </row>
    <row r="2048" spans="1:12">
      <c r="A2048" s="21"/>
      <c r="B2048" s="21"/>
      <c r="C2048" s="21"/>
      <c r="D2048" s="21"/>
      <c r="E2048" s="21"/>
      <c r="I2048" s="22"/>
      <c r="J2048" s="24"/>
      <c r="K2048" s="10"/>
      <c r="L2048" s="10"/>
    </row>
    <row r="2049" spans="1:12">
      <c r="A2049" s="21"/>
      <c r="B2049" s="21"/>
      <c r="C2049" s="21"/>
      <c r="D2049" s="21"/>
      <c r="E2049" s="21"/>
      <c r="I2049" s="22"/>
      <c r="J2049" s="24"/>
      <c r="K2049" s="10"/>
      <c r="L2049" s="10"/>
    </row>
    <row r="2050" spans="1:12">
      <c r="A2050" s="21"/>
      <c r="B2050" s="21"/>
      <c r="C2050" s="21"/>
      <c r="D2050" s="21"/>
      <c r="E2050" s="21"/>
      <c r="I2050" s="22"/>
      <c r="J2050" s="24"/>
      <c r="K2050" s="10"/>
      <c r="L2050" s="10"/>
    </row>
    <row r="2051" spans="1:12">
      <c r="A2051" s="21"/>
      <c r="B2051" s="21"/>
      <c r="C2051" s="21"/>
      <c r="D2051" s="21"/>
      <c r="E2051" s="21"/>
      <c r="I2051" s="22"/>
      <c r="J2051" s="24"/>
      <c r="K2051" s="10"/>
      <c r="L2051" s="10"/>
    </row>
    <row r="2052" spans="1:12">
      <c r="A2052" s="21"/>
      <c r="B2052" s="21"/>
      <c r="C2052" s="21"/>
      <c r="D2052" s="21"/>
      <c r="E2052" s="21"/>
      <c r="I2052" s="22"/>
      <c r="J2052" s="24"/>
      <c r="K2052" s="10"/>
      <c r="L2052" s="10"/>
    </row>
    <row r="2053" spans="1:12">
      <c r="A2053" s="21"/>
      <c r="B2053" s="21"/>
      <c r="C2053" s="21"/>
      <c r="D2053" s="21"/>
      <c r="E2053" s="21"/>
      <c r="I2053" s="22"/>
      <c r="J2053" s="24"/>
      <c r="K2053" s="10"/>
      <c r="L2053" s="10"/>
    </row>
    <row r="2054" spans="1:12">
      <c r="A2054" s="21"/>
      <c r="B2054" s="21"/>
      <c r="C2054" s="21"/>
      <c r="D2054" s="21"/>
      <c r="E2054" s="21"/>
      <c r="I2054" s="22"/>
      <c r="J2054" s="24"/>
      <c r="K2054" s="10"/>
      <c r="L2054" s="10"/>
    </row>
    <row r="2055" spans="1:12">
      <c r="A2055" s="21"/>
      <c r="B2055" s="21"/>
      <c r="C2055" s="21"/>
      <c r="D2055" s="21"/>
      <c r="E2055" s="21"/>
      <c r="I2055" s="22"/>
      <c r="J2055" s="24"/>
      <c r="K2055" s="10"/>
      <c r="L2055" s="10"/>
    </row>
    <row r="2056" spans="1:12">
      <c r="A2056" s="21"/>
      <c r="B2056" s="21"/>
      <c r="C2056" s="21"/>
      <c r="D2056" s="21"/>
      <c r="E2056" s="21"/>
      <c r="I2056" s="22"/>
      <c r="J2056" s="24"/>
      <c r="K2056" s="10"/>
      <c r="L2056" s="10"/>
    </row>
    <row r="2057" spans="1:12">
      <c r="A2057" s="21"/>
      <c r="B2057" s="21"/>
      <c r="C2057" s="21"/>
      <c r="D2057" s="21"/>
      <c r="E2057" s="21"/>
      <c r="I2057" s="22"/>
      <c r="J2057" s="24"/>
      <c r="K2057" s="10"/>
      <c r="L2057" s="10"/>
    </row>
    <row r="2058" spans="1:12">
      <c r="A2058" s="21"/>
      <c r="B2058" s="21"/>
      <c r="C2058" s="21"/>
      <c r="D2058" s="21"/>
      <c r="E2058" s="21"/>
      <c r="I2058" s="22"/>
      <c r="J2058" s="24"/>
      <c r="K2058" s="10"/>
      <c r="L2058" s="10"/>
    </row>
    <row r="2059" spans="1:12">
      <c r="A2059" s="21"/>
      <c r="B2059" s="21"/>
      <c r="C2059" s="21"/>
      <c r="D2059" s="21"/>
      <c r="E2059" s="21"/>
      <c r="I2059" s="22"/>
      <c r="J2059" s="24"/>
      <c r="K2059" s="10"/>
      <c r="L2059" s="10"/>
    </row>
    <row r="2060" spans="1:12">
      <c r="A2060" s="21"/>
      <c r="B2060" s="21"/>
      <c r="C2060" s="21"/>
      <c r="D2060" s="21"/>
      <c r="E2060" s="21"/>
      <c r="I2060" s="22"/>
      <c r="J2060" s="24"/>
      <c r="K2060" s="10"/>
      <c r="L2060" s="10"/>
    </row>
    <row r="2061" spans="1:12">
      <c r="A2061" s="21"/>
      <c r="B2061" s="21"/>
      <c r="C2061" s="21"/>
      <c r="D2061" s="21"/>
      <c r="E2061" s="21"/>
      <c r="I2061" s="22"/>
      <c r="J2061" s="24"/>
      <c r="K2061" s="10"/>
      <c r="L2061" s="10"/>
    </row>
    <row r="2062" spans="1:12">
      <c r="A2062" s="21"/>
      <c r="B2062" s="21"/>
      <c r="C2062" s="21"/>
      <c r="D2062" s="21"/>
      <c r="E2062" s="21"/>
      <c r="I2062" s="22"/>
      <c r="J2062" s="24"/>
      <c r="K2062" s="10"/>
      <c r="L2062" s="10"/>
    </row>
    <row r="2063" spans="1:12">
      <c r="A2063" s="21"/>
      <c r="B2063" s="21"/>
      <c r="C2063" s="21"/>
      <c r="D2063" s="21"/>
      <c r="E2063" s="21"/>
      <c r="I2063" s="22"/>
      <c r="J2063" s="24"/>
      <c r="K2063" s="10"/>
      <c r="L2063" s="10"/>
    </row>
    <row r="2064" spans="1:12">
      <c r="A2064" s="21"/>
      <c r="B2064" s="21"/>
      <c r="C2064" s="21"/>
      <c r="D2064" s="21"/>
      <c r="E2064" s="21"/>
      <c r="I2064" s="22"/>
      <c r="J2064" s="24"/>
      <c r="K2064" s="10"/>
      <c r="L2064" s="10"/>
    </row>
    <row r="2065" spans="1:12">
      <c r="A2065" s="21"/>
      <c r="B2065" s="21"/>
      <c r="C2065" s="21"/>
      <c r="D2065" s="21"/>
      <c r="E2065" s="21"/>
      <c r="I2065" s="22"/>
      <c r="J2065" s="24"/>
      <c r="K2065" s="10"/>
      <c r="L2065" s="10"/>
    </row>
    <row r="2066" spans="1:12">
      <c r="A2066" s="21"/>
      <c r="B2066" s="21"/>
      <c r="C2066" s="21"/>
      <c r="D2066" s="21"/>
      <c r="E2066" s="21"/>
      <c r="I2066" s="22"/>
      <c r="J2066" s="24"/>
      <c r="K2066" s="10"/>
      <c r="L2066" s="10"/>
    </row>
    <row r="2067" spans="1:12">
      <c r="A2067" s="21"/>
      <c r="B2067" s="21"/>
      <c r="C2067" s="21"/>
      <c r="D2067" s="21"/>
      <c r="E2067" s="21"/>
      <c r="I2067" s="22"/>
      <c r="J2067" s="24"/>
      <c r="K2067" s="10"/>
      <c r="L2067" s="10"/>
    </row>
    <row r="2068" spans="1:12">
      <c r="A2068" s="21"/>
      <c r="B2068" s="21"/>
      <c r="C2068" s="21"/>
      <c r="D2068" s="21"/>
      <c r="E2068" s="21"/>
      <c r="I2068" s="22"/>
      <c r="J2068" s="24"/>
      <c r="K2068" s="10"/>
      <c r="L2068" s="10"/>
    </row>
    <row r="2069" spans="1:12">
      <c r="A2069" s="21"/>
      <c r="B2069" s="21"/>
      <c r="C2069" s="21"/>
      <c r="D2069" s="21"/>
      <c r="E2069" s="21"/>
      <c r="I2069" s="22"/>
      <c r="J2069" s="24"/>
      <c r="K2069" s="10"/>
      <c r="L2069" s="10"/>
    </row>
    <row r="2070" spans="1:12">
      <c r="A2070" s="21"/>
      <c r="B2070" s="21"/>
      <c r="C2070" s="21"/>
      <c r="D2070" s="21"/>
      <c r="E2070" s="21"/>
      <c r="I2070" s="22"/>
      <c r="J2070" s="24"/>
      <c r="K2070" s="10"/>
      <c r="L2070" s="10"/>
    </row>
    <row r="2071" spans="1:12">
      <c r="A2071" s="21"/>
      <c r="B2071" s="21"/>
      <c r="C2071" s="21"/>
      <c r="D2071" s="21"/>
      <c r="E2071" s="21"/>
      <c r="I2071" s="22"/>
      <c r="J2071" s="24"/>
      <c r="K2071" s="10"/>
      <c r="L2071" s="10"/>
    </row>
    <row r="2072" spans="1:12">
      <c r="A2072" s="21"/>
      <c r="B2072" s="21"/>
      <c r="C2072" s="21"/>
      <c r="D2072" s="21"/>
      <c r="E2072" s="21"/>
      <c r="I2072" s="22"/>
      <c r="J2072" s="24"/>
      <c r="K2072" s="10"/>
      <c r="L2072" s="10"/>
    </row>
    <row r="2073" spans="1:12">
      <c r="A2073" s="21"/>
      <c r="B2073" s="21"/>
      <c r="C2073" s="21"/>
      <c r="D2073" s="21"/>
      <c r="E2073" s="21"/>
      <c r="I2073" s="22"/>
      <c r="J2073" s="24"/>
      <c r="K2073" s="10"/>
      <c r="L2073" s="10"/>
    </row>
    <row r="2074" spans="1:12">
      <c r="A2074" s="21"/>
      <c r="B2074" s="21"/>
      <c r="C2074" s="21"/>
      <c r="D2074" s="21"/>
      <c r="E2074" s="21"/>
      <c r="I2074" s="22"/>
      <c r="J2074" s="24"/>
      <c r="K2074" s="10"/>
      <c r="L2074" s="10"/>
    </row>
    <row r="2075" spans="1:12">
      <c r="A2075" s="21"/>
      <c r="B2075" s="21"/>
      <c r="C2075" s="21"/>
      <c r="D2075" s="21"/>
      <c r="E2075" s="21"/>
      <c r="I2075" s="22"/>
      <c r="J2075" s="24"/>
      <c r="K2075" s="10"/>
      <c r="L2075" s="10"/>
    </row>
    <row r="2076" spans="1:12">
      <c r="A2076" s="21"/>
      <c r="B2076" s="21"/>
      <c r="C2076" s="21"/>
      <c r="D2076" s="21"/>
      <c r="E2076" s="21"/>
      <c r="I2076" s="22"/>
      <c r="J2076" s="24"/>
      <c r="K2076" s="10"/>
      <c r="L2076" s="10"/>
    </row>
    <row r="2077" spans="1:12">
      <c r="A2077" s="21"/>
      <c r="B2077" s="21"/>
      <c r="C2077" s="21"/>
      <c r="D2077" s="21"/>
      <c r="E2077" s="21"/>
      <c r="I2077" s="22"/>
      <c r="J2077" s="24"/>
      <c r="K2077" s="10"/>
      <c r="L2077" s="10"/>
    </row>
    <row r="2078" spans="1:12">
      <c r="A2078" s="21"/>
      <c r="B2078" s="21"/>
      <c r="C2078" s="21"/>
      <c r="D2078" s="21"/>
      <c r="E2078" s="21"/>
      <c r="I2078" s="22"/>
      <c r="J2078" s="24"/>
      <c r="K2078" s="10"/>
      <c r="L2078" s="10"/>
    </row>
    <row r="2079" spans="1:12">
      <c r="A2079" s="21"/>
      <c r="B2079" s="21"/>
      <c r="C2079" s="21"/>
      <c r="D2079" s="21"/>
      <c r="E2079" s="21"/>
      <c r="I2079" s="22"/>
      <c r="J2079" s="24"/>
      <c r="K2079" s="10"/>
      <c r="L2079" s="10"/>
    </row>
    <row r="2080" spans="1:12">
      <c r="A2080" s="21"/>
      <c r="B2080" s="21"/>
      <c r="C2080" s="21"/>
      <c r="D2080" s="21"/>
      <c r="E2080" s="21"/>
      <c r="I2080" s="22"/>
      <c r="J2080" s="24"/>
      <c r="K2080" s="10"/>
      <c r="L2080" s="10"/>
    </row>
    <row r="2081" spans="1:12">
      <c r="A2081" s="21"/>
      <c r="B2081" s="21"/>
      <c r="C2081" s="21"/>
      <c r="D2081" s="21"/>
      <c r="E2081" s="21"/>
      <c r="I2081" s="22"/>
      <c r="J2081" s="24"/>
      <c r="K2081" s="10"/>
      <c r="L2081" s="10"/>
    </row>
    <row r="2082" spans="1:12">
      <c r="A2082" s="21"/>
      <c r="B2082" s="21"/>
      <c r="C2082" s="21"/>
      <c r="D2082" s="21"/>
      <c r="E2082" s="21"/>
      <c r="I2082" s="22"/>
      <c r="J2082" s="24"/>
      <c r="K2082" s="10"/>
      <c r="L2082" s="10"/>
    </row>
    <row r="2083" spans="1:12">
      <c r="A2083" s="21"/>
      <c r="B2083" s="21"/>
      <c r="C2083" s="21"/>
      <c r="D2083" s="21"/>
      <c r="E2083" s="21"/>
      <c r="I2083" s="22"/>
      <c r="J2083" s="24"/>
      <c r="K2083" s="10"/>
      <c r="L2083" s="10"/>
    </row>
    <row r="2084" spans="1:12">
      <c r="A2084" s="21"/>
      <c r="B2084" s="21"/>
      <c r="C2084" s="21"/>
      <c r="D2084" s="21"/>
      <c r="E2084" s="21"/>
      <c r="I2084" s="22"/>
      <c r="J2084" s="24"/>
      <c r="K2084" s="10"/>
      <c r="L2084" s="10"/>
    </row>
    <row r="2085" spans="1:12">
      <c r="A2085" s="21"/>
      <c r="B2085" s="21"/>
      <c r="C2085" s="21"/>
      <c r="D2085" s="21"/>
      <c r="E2085" s="21"/>
      <c r="I2085" s="22"/>
      <c r="J2085" s="24"/>
      <c r="K2085" s="10"/>
      <c r="L2085" s="10"/>
    </row>
    <row r="2086" spans="1:12">
      <c r="A2086" s="21"/>
      <c r="B2086" s="21"/>
      <c r="C2086" s="21"/>
      <c r="D2086" s="21"/>
      <c r="E2086" s="21"/>
      <c r="I2086" s="22"/>
      <c r="J2086" s="24"/>
      <c r="K2086" s="10"/>
      <c r="L2086" s="10"/>
    </row>
    <row r="2087" spans="1:12">
      <c r="A2087" s="21"/>
      <c r="B2087" s="21"/>
      <c r="C2087" s="21"/>
      <c r="D2087" s="21"/>
      <c r="E2087" s="21"/>
      <c r="I2087" s="22"/>
      <c r="J2087" s="24"/>
      <c r="K2087" s="10"/>
      <c r="L2087" s="10"/>
    </row>
    <row r="2088" spans="1:12">
      <c r="A2088" s="21"/>
      <c r="B2088" s="21"/>
      <c r="C2088" s="21"/>
      <c r="D2088" s="21"/>
      <c r="E2088" s="21"/>
      <c r="I2088" s="22"/>
      <c r="J2088" s="24"/>
      <c r="K2088" s="10"/>
      <c r="L2088" s="10"/>
    </row>
    <row r="2089" spans="1:12">
      <c r="A2089" s="21"/>
      <c r="B2089" s="21"/>
      <c r="C2089" s="21"/>
      <c r="D2089" s="21"/>
      <c r="E2089" s="21"/>
      <c r="I2089" s="22"/>
      <c r="J2089" s="24"/>
      <c r="K2089" s="10"/>
      <c r="L2089" s="10"/>
    </row>
    <row r="2090" spans="1:12">
      <c r="A2090" s="21"/>
      <c r="B2090" s="21"/>
      <c r="C2090" s="21"/>
      <c r="D2090" s="21"/>
      <c r="E2090" s="21"/>
      <c r="I2090" s="22"/>
      <c r="J2090" s="24"/>
      <c r="K2090" s="10"/>
      <c r="L2090" s="10"/>
    </row>
    <row r="2091" spans="1:12">
      <c r="A2091" s="21"/>
      <c r="B2091" s="21"/>
      <c r="C2091" s="21"/>
      <c r="D2091" s="21"/>
      <c r="E2091" s="21"/>
      <c r="I2091" s="22"/>
      <c r="J2091" s="24"/>
      <c r="K2091" s="10"/>
      <c r="L2091" s="10"/>
    </row>
    <row r="2092" spans="1:12">
      <c r="A2092" s="21"/>
      <c r="B2092" s="21"/>
      <c r="C2092" s="21"/>
      <c r="D2092" s="21"/>
      <c r="E2092" s="21"/>
      <c r="I2092" s="22"/>
      <c r="J2092" s="24"/>
      <c r="K2092" s="10"/>
      <c r="L2092" s="10"/>
    </row>
    <row r="2093" spans="1:12">
      <c r="A2093" s="21"/>
      <c r="B2093" s="21"/>
      <c r="C2093" s="21"/>
      <c r="D2093" s="21"/>
      <c r="E2093" s="21"/>
      <c r="I2093" s="22"/>
      <c r="J2093" s="24"/>
      <c r="K2093" s="10"/>
      <c r="L2093" s="10"/>
    </row>
    <row r="2094" spans="1:12">
      <c r="A2094" s="21"/>
      <c r="B2094" s="21"/>
      <c r="C2094" s="21"/>
      <c r="D2094" s="21"/>
      <c r="E2094" s="21"/>
      <c r="I2094" s="22"/>
      <c r="J2094" s="24"/>
      <c r="K2094" s="10"/>
      <c r="L2094" s="10"/>
    </row>
    <row r="2095" spans="1:12">
      <c r="A2095" s="21"/>
      <c r="B2095" s="21"/>
      <c r="C2095" s="21"/>
      <c r="D2095" s="21"/>
      <c r="E2095" s="21"/>
      <c r="I2095" s="22"/>
      <c r="J2095" s="24"/>
      <c r="K2095" s="10"/>
      <c r="L2095" s="10"/>
    </row>
    <row r="2096" spans="1:12">
      <c r="A2096" s="21"/>
      <c r="B2096" s="21"/>
      <c r="C2096" s="21"/>
      <c r="D2096" s="21"/>
      <c r="E2096" s="21"/>
      <c r="I2096" s="22"/>
      <c r="J2096" s="24"/>
      <c r="K2096" s="10"/>
      <c r="L2096" s="10"/>
    </row>
    <row r="2097" spans="1:12">
      <c r="A2097" s="21"/>
      <c r="B2097" s="21"/>
      <c r="C2097" s="21"/>
      <c r="D2097" s="21"/>
      <c r="E2097" s="21"/>
      <c r="I2097" s="22"/>
      <c r="J2097" s="24"/>
      <c r="K2097" s="10"/>
      <c r="L2097" s="10"/>
    </row>
    <row r="2098" spans="1:12">
      <c r="A2098" s="21"/>
      <c r="B2098" s="21"/>
      <c r="C2098" s="21"/>
      <c r="D2098" s="21"/>
      <c r="E2098" s="21"/>
      <c r="I2098" s="22"/>
      <c r="J2098" s="24"/>
      <c r="K2098" s="10"/>
      <c r="L2098" s="10"/>
    </row>
    <row r="2099" spans="1:12">
      <c r="A2099" s="21"/>
      <c r="B2099" s="21"/>
      <c r="C2099" s="21"/>
      <c r="D2099" s="21"/>
      <c r="E2099" s="21"/>
      <c r="I2099" s="22"/>
      <c r="J2099" s="24"/>
      <c r="K2099" s="10"/>
      <c r="L2099" s="10"/>
    </row>
    <row r="2100" spans="1:12">
      <c r="A2100" s="21"/>
      <c r="B2100" s="21"/>
      <c r="C2100" s="21"/>
      <c r="D2100" s="21"/>
      <c r="E2100" s="21"/>
      <c r="I2100" s="22"/>
      <c r="J2100" s="24"/>
      <c r="K2100" s="10"/>
      <c r="L2100" s="10"/>
    </row>
    <row r="2101" spans="1:12">
      <c r="A2101" s="21"/>
      <c r="B2101" s="21"/>
      <c r="C2101" s="21"/>
      <c r="D2101" s="21"/>
      <c r="E2101" s="21"/>
      <c r="I2101" s="22"/>
      <c r="J2101" s="24"/>
      <c r="K2101" s="10"/>
      <c r="L2101" s="10"/>
    </row>
    <row r="2102" spans="1:12">
      <c r="A2102" s="21"/>
      <c r="B2102" s="21"/>
      <c r="C2102" s="21"/>
      <c r="D2102" s="21"/>
      <c r="E2102" s="21"/>
      <c r="I2102" s="22"/>
      <c r="J2102" s="24"/>
      <c r="K2102" s="10"/>
      <c r="L2102" s="10"/>
    </row>
    <row r="2103" spans="1:12">
      <c r="A2103" s="21"/>
      <c r="B2103" s="21"/>
      <c r="C2103" s="21"/>
      <c r="D2103" s="21"/>
      <c r="E2103" s="21"/>
      <c r="I2103" s="22"/>
      <c r="J2103" s="24"/>
      <c r="K2103" s="10"/>
      <c r="L2103" s="10"/>
    </row>
    <row r="2104" spans="1:12">
      <c r="A2104" s="21"/>
      <c r="B2104" s="21"/>
      <c r="C2104" s="21"/>
      <c r="D2104" s="21"/>
      <c r="E2104" s="21"/>
      <c r="I2104" s="22"/>
      <c r="J2104" s="24"/>
      <c r="K2104" s="10"/>
      <c r="L2104" s="10"/>
    </row>
    <row r="2105" spans="1:12">
      <c r="A2105" s="21"/>
      <c r="B2105" s="21"/>
      <c r="C2105" s="21"/>
      <c r="D2105" s="21"/>
      <c r="E2105" s="21"/>
      <c r="I2105" s="22"/>
      <c r="J2105" s="24"/>
      <c r="K2105" s="10"/>
      <c r="L2105" s="10"/>
    </row>
    <row r="2106" spans="1:12">
      <c r="A2106" s="21"/>
      <c r="B2106" s="21"/>
      <c r="C2106" s="21"/>
      <c r="D2106" s="21"/>
      <c r="E2106" s="21"/>
      <c r="I2106" s="22"/>
      <c r="J2106" s="24"/>
      <c r="K2106" s="10"/>
      <c r="L2106" s="10"/>
    </row>
    <row r="2107" spans="1:12">
      <c r="A2107" s="21"/>
      <c r="B2107" s="21"/>
      <c r="C2107" s="21"/>
      <c r="D2107" s="21"/>
      <c r="E2107" s="21"/>
      <c r="I2107" s="22"/>
      <c r="J2107" s="24"/>
      <c r="K2107" s="10"/>
      <c r="L2107" s="10"/>
    </row>
    <row r="2108" spans="1:12">
      <c r="A2108" s="21"/>
      <c r="B2108" s="21"/>
      <c r="C2108" s="21"/>
      <c r="D2108" s="21"/>
      <c r="E2108" s="21"/>
      <c r="I2108" s="22"/>
      <c r="J2108" s="24"/>
      <c r="K2108" s="10"/>
      <c r="L2108" s="10"/>
    </row>
    <row r="2109" spans="1:12">
      <c r="A2109" s="21"/>
      <c r="B2109" s="21"/>
      <c r="C2109" s="21"/>
      <c r="D2109" s="21"/>
      <c r="E2109" s="21"/>
      <c r="I2109" s="22"/>
      <c r="J2109" s="24"/>
      <c r="K2109" s="10"/>
      <c r="L2109" s="10"/>
    </row>
    <row r="2110" spans="1:12">
      <c r="A2110" s="21"/>
      <c r="B2110" s="21"/>
      <c r="C2110" s="21"/>
      <c r="D2110" s="21"/>
      <c r="E2110" s="21"/>
      <c r="I2110" s="22"/>
      <c r="J2110" s="24"/>
      <c r="K2110" s="10"/>
      <c r="L2110" s="10"/>
    </row>
    <row r="2111" spans="1:12">
      <c r="A2111" s="21"/>
      <c r="B2111" s="21"/>
      <c r="C2111" s="21"/>
      <c r="D2111" s="21"/>
      <c r="E2111" s="21"/>
      <c r="I2111" s="22"/>
      <c r="J2111" s="24"/>
      <c r="K2111" s="10"/>
      <c r="L2111" s="10"/>
    </row>
    <row r="2112" spans="1:12">
      <c r="A2112" s="21"/>
      <c r="B2112" s="21"/>
      <c r="C2112" s="21"/>
      <c r="D2112" s="21"/>
      <c r="E2112" s="21"/>
      <c r="I2112" s="22"/>
      <c r="J2112" s="24"/>
      <c r="K2112" s="10"/>
      <c r="L2112" s="10"/>
    </row>
    <row r="2113" spans="1:12">
      <c r="A2113" s="21"/>
      <c r="B2113" s="21"/>
      <c r="C2113" s="21"/>
      <c r="D2113" s="21"/>
      <c r="E2113" s="21"/>
      <c r="I2113" s="22"/>
      <c r="J2113" s="24"/>
      <c r="K2113" s="10"/>
      <c r="L2113" s="10"/>
    </row>
    <row r="2114" spans="1:12">
      <c r="A2114" s="21"/>
      <c r="B2114" s="21"/>
      <c r="C2114" s="21"/>
      <c r="D2114" s="21"/>
      <c r="E2114" s="21"/>
      <c r="I2114" s="22"/>
      <c r="J2114" s="24"/>
      <c r="K2114" s="10"/>
      <c r="L2114" s="10"/>
    </row>
    <row r="2115" spans="1:12">
      <c r="A2115" s="21"/>
      <c r="B2115" s="21"/>
      <c r="C2115" s="21"/>
      <c r="D2115" s="21"/>
      <c r="E2115" s="21"/>
      <c r="I2115" s="22"/>
      <c r="J2115" s="24"/>
      <c r="K2115" s="10"/>
      <c r="L2115" s="10"/>
    </row>
    <row r="2116" spans="1:12">
      <c r="A2116" s="21"/>
      <c r="B2116" s="21"/>
      <c r="C2116" s="21"/>
      <c r="D2116" s="21"/>
      <c r="E2116" s="21"/>
      <c r="I2116" s="22"/>
      <c r="J2116" s="24"/>
      <c r="K2116" s="10"/>
      <c r="L2116" s="10"/>
    </row>
    <row r="2117" spans="1:12">
      <c r="A2117" s="21"/>
      <c r="B2117" s="21"/>
      <c r="C2117" s="21"/>
      <c r="D2117" s="21"/>
      <c r="E2117" s="21"/>
      <c r="I2117" s="22"/>
      <c r="J2117" s="24"/>
      <c r="K2117" s="10"/>
      <c r="L2117" s="10"/>
    </row>
    <row r="2118" spans="1:12">
      <c r="A2118" s="21"/>
      <c r="B2118" s="21"/>
      <c r="C2118" s="21"/>
      <c r="D2118" s="21"/>
      <c r="E2118" s="21"/>
      <c r="I2118" s="22"/>
      <c r="J2118" s="24"/>
      <c r="K2118" s="10"/>
      <c r="L2118" s="10"/>
    </row>
    <row r="2119" spans="1:12">
      <c r="A2119" s="21"/>
      <c r="B2119" s="21"/>
      <c r="C2119" s="21"/>
      <c r="D2119" s="21"/>
      <c r="E2119" s="21"/>
      <c r="I2119" s="22"/>
      <c r="J2119" s="24"/>
      <c r="K2119" s="10"/>
      <c r="L2119" s="10"/>
    </row>
    <row r="2120" spans="1:12">
      <c r="A2120" s="21"/>
      <c r="B2120" s="21"/>
      <c r="C2120" s="21"/>
      <c r="D2120" s="21"/>
      <c r="E2120" s="21"/>
      <c r="I2120" s="22"/>
      <c r="J2120" s="24"/>
      <c r="K2120" s="10"/>
      <c r="L2120" s="10"/>
    </row>
    <row r="2121" spans="1:12">
      <c r="A2121" s="21"/>
      <c r="B2121" s="21"/>
      <c r="C2121" s="21"/>
      <c r="D2121" s="21"/>
      <c r="E2121" s="21"/>
      <c r="I2121" s="22"/>
      <c r="J2121" s="24"/>
      <c r="K2121" s="10"/>
      <c r="L2121" s="10"/>
    </row>
    <row r="2122" spans="1:12">
      <c r="A2122" s="21"/>
      <c r="B2122" s="21"/>
      <c r="C2122" s="21"/>
      <c r="D2122" s="21"/>
      <c r="E2122" s="21"/>
      <c r="I2122" s="22"/>
      <c r="J2122" s="24"/>
      <c r="K2122" s="10"/>
      <c r="L2122" s="10"/>
    </row>
    <row r="2123" spans="1:12">
      <c r="A2123" s="21"/>
      <c r="B2123" s="21"/>
      <c r="C2123" s="21"/>
      <c r="D2123" s="21"/>
      <c r="E2123" s="21"/>
      <c r="I2123" s="22"/>
      <c r="J2123" s="24"/>
      <c r="K2123" s="10"/>
      <c r="L2123" s="10"/>
    </row>
    <row r="2124" spans="1:12">
      <c r="A2124" s="21"/>
      <c r="B2124" s="21"/>
      <c r="C2124" s="21"/>
      <c r="D2124" s="21"/>
      <c r="E2124" s="21"/>
      <c r="I2124" s="22"/>
      <c r="J2124" s="24"/>
      <c r="K2124" s="10"/>
      <c r="L2124" s="10"/>
    </row>
    <row r="2125" spans="1:12">
      <c r="A2125" s="21"/>
      <c r="B2125" s="21"/>
      <c r="C2125" s="21"/>
      <c r="D2125" s="21"/>
      <c r="E2125" s="21"/>
      <c r="I2125" s="22"/>
      <c r="J2125" s="24"/>
      <c r="K2125" s="10"/>
      <c r="L2125" s="10"/>
    </row>
    <row r="2126" spans="1:12">
      <c r="A2126" s="21"/>
      <c r="B2126" s="21"/>
      <c r="C2126" s="21"/>
      <c r="D2126" s="21"/>
      <c r="E2126" s="21"/>
      <c r="I2126" s="22"/>
      <c r="J2126" s="24"/>
      <c r="K2126" s="10"/>
      <c r="L2126" s="10"/>
    </row>
    <row r="2127" spans="1:12">
      <c r="A2127" s="21"/>
      <c r="B2127" s="21"/>
      <c r="C2127" s="21"/>
      <c r="D2127" s="21"/>
      <c r="E2127" s="21"/>
      <c r="I2127" s="22"/>
      <c r="J2127" s="24"/>
      <c r="K2127" s="10"/>
      <c r="L2127" s="10"/>
    </row>
    <row r="2128" spans="1:12">
      <c r="A2128" s="21"/>
      <c r="B2128" s="21"/>
      <c r="C2128" s="21"/>
      <c r="D2128" s="21"/>
      <c r="E2128" s="21"/>
      <c r="I2128" s="22"/>
      <c r="J2128" s="24"/>
      <c r="K2128" s="10"/>
      <c r="L2128" s="10"/>
    </row>
    <row r="2129" spans="1:12">
      <c r="A2129" s="21"/>
      <c r="B2129" s="21"/>
      <c r="C2129" s="21"/>
      <c r="D2129" s="21"/>
      <c r="E2129" s="21"/>
      <c r="I2129" s="22"/>
      <c r="J2129" s="24"/>
      <c r="K2129" s="10"/>
      <c r="L2129" s="10"/>
    </row>
    <row r="2130" spans="1:12">
      <c r="A2130" s="21"/>
      <c r="B2130" s="21"/>
      <c r="C2130" s="21"/>
      <c r="D2130" s="21"/>
      <c r="E2130" s="21"/>
      <c r="I2130" s="22"/>
      <c r="J2130" s="24"/>
      <c r="K2130" s="10"/>
      <c r="L2130" s="10"/>
    </row>
    <row r="2131" spans="1:12">
      <c r="A2131" s="21"/>
      <c r="B2131" s="21"/>
      <c r="C2131" s="21"/>
      <c r="D2131" s="21"/>
      <c r="E2131" s="21"/>
      <c r="I2131" s="22"/>
      <c r="J2131" s="24"/>
      <c r="K2131" s="10"/>
      <c r="L2131" s="10"/>
    </row>
    <row r="2132" spans="1:12">
      <c r="A2132" s="21"/>
      <c r="B2132" s="21"/>
      <c r="C2132" s="21"/>
      <c r="D2132" s="21"/>
      <c r="E2132" s="21"/>
      <c r="I2132" s="22"/>
      <c r="J2132" s="24"/>
      <c r="K2132" s="10"/>
      <c r="L2132" s="10"/>
    </row>
    <row r="2133" spans="1:12">
      <c r="A2133" s="21"/>
      <c r="B2133" s="21"/>
      <c r="C2133" s="21"/>
      <c r="D2133" s="21"/>
      <c r="E2133" s="21"/>
      <c r="I2133" s="22"/>
      <c r="J2133" s="24"/>
      <c r="K2133" s="10"/>
      <c r="L2133" s="10"/>
    </row>
    <row r="2134" spans="1:12">
      <c r="A2134" s="21"/>
      <c r="B2134" s="21"/>
      <c r="C2134" s="21"/>
      <c r="D2134" s="21"/>
      <c r="E2134" s="21"/>
      <c r="I2134" s="22"/>
      <c r="J2134" s="24"/>
      <c r="K2134" s="10"/>
      <c r="L2134" s="10"/>
    </row>
    <row r="2135" spans="1:12">
      <c r="A2135" s="21"/>
      <c r="B2135" s="21"/>
      <c r="C2135" s="21"/>
      <c r="D2135" s="21"/>
      <c r="E2135" s="21"/>
      <c r="I2135" s="22"/>
      <c r="J2135" s="24"/>
      <c r="K2135" s="10"/>
      <c r="L2135" s="10"/>
    </row>
    <row r="2136" spans="1:12">
      <c r="A2136" s="21"/>
      <c r="B2136" s="21"/>
      <c r="C2136" s="21"/>
      <c r="D2136" s="21"/>
      <c r="E2136" s="21"/>
      <c r="I2136" s="22"/>
      <c r="J2136" s="24"/>
      <c r="K2136" s="10"/>
      <c r="L2136" s="10"/>
    </row>
    <row r="2137" spans="1:12">
      <c r="A2137" s="21"/>
      <c r="B2137" s="21"/>
      <c r="C2137" s="21"/>
      <c r="D2137" s="21"/>
      <c r="E2137" s="21"/>
      <c r="I2137" s="22"/>
      <c r="J2137" s="24"/>
      <c r="K2137" s="10"/>
      <c r="L2137" s="10"/>
    </row>
    <row r="2138" spans="1:12">
      <c r="A2138" s="21"/>
      <c r="B2138" s="21"/>
      <c r="C2138" s="21"/>
      <c r="D2138" s="21"/>
      <c r="E2138" s="21"/>
      <c r="I2138" s="22"/>
      <c r="J2138" s="24"/>
      <c r="K2138" s="10"/>
      <c r="L2138" s="10"/>
    </row>
    <row r="2139" spans="1:12">
      <c r="A2139" s="21"/>
      <c r="B2139" s="21"/>
      <c r="C2139" s="21"/>
      <c r="D2139" s="21"/>
      <c r="E2139" s="21"/>
      <c r="I2139" s="22"/>
      <c r="J2139" s="24"/>
      <c r="K2139" s="10"/>
      <c r="L2139" s="10"/>
    </row>
    <row r="2140" spans="1:12">
      <c r="A2140" s="21"/>
      <c r="B2140" s="21"/>
      <c r="C2140" s="21"/>
      <c r="D2140" s="21"/>
      <c r="E2140" s="21"/>
      <c r="I2140" s="22"/>
      <c r="J2140" s="24"/>
      <c r="K2140" s="10"/>
      <c r="L2140" s="10"/>
    </row>
    <row r="2141" spans="1:12">
      <c r="A2141" s="21"/>
      <c r="B2141" s="21"/>
      <c r="C2141" s="21"/>
      <c r="D2141" s="21"/>
      <c r="E2141" s="21"/>
      <c r="I2141" s="22"/>
      <c r="J2141" s="24"/>
      <c r="K2141" s="10"/>
      <c r="L2141" s="10"/>
    </row>
    <row r="2142" spans="1:12">
      <c r="A2142" s="21"/>
      <c r="B2142" s="21"/>
      <c r="C2142" s="21"/>
      <c r="D2142" s="21"/>
      <c r="E2142" s="21"/>
      <c r="I2142" s="22"/>
      <c r="J2142" s="24"/>
      <c r="K2142" s="10"/>
      <c r="L2142" s="10"/>
    </row>
    <row r="2143" spans="1:12">
      <c r="A2143" s="21"/>
      <c r="B2143" s="21"/>
      <c r="C2143" s="21"/>
      <c r="D2143" s="21"/>
      <c r="E2143" s="21"/>
      <c r="I2143" s="22"/>
      <c r="J2143" s="24"/>
      <c r="K2143" s="10"/>
      <c r="L2143" s="10"/>
    </row>
    <row r="2144" spans="1:12">
      <c r="A2144" s="21"/>
      <c r="B2144" s="21"/>
      <c r="C2144" s="21"/>
      <c r="D2144" s="21"/>
      <c r="E2144" s="21"/>
      <c r="I2144" s="22"/>
      <c r="J2144" s="24"/>
      <c r="K2144" s="10"/>
      <c r="L2144" s="10"/>
    </row>
    <row r="2145" spans="1:12">
      <c r="A2145" s="21"/>
      <c r="B2145" s="21"/>
      <c r="C2145" s="21"/>
      <c r="D2145" s="21"/>
      <c r="E2145" s="21"/>
      <c r="I2145" s="22"/>
      <c r="J2145" s="24"/>
      <c r="K2145" s="10"/>
      <c r="L2145" s="10"/>
    </row>
    <row r="2146" spans="1:12">
      <c r="A2146" s="21"/>
      <c r="B2146" s="21"/>
      <c r="C2146" s="21"/>
      <c r="D2146" s="21"/>
      <c r="E2146" s="21"/>
      <c r="I2146" s="22"/>
      <c r="J2146" s="24"/>
      <c r="K2146" s="10"/>
      <c r="L2146" s="10"/>
    </row>
    <row r="2147" spans="1:12">
      <c r="A2147" s="21"/>
      <c r="B2147" s="21"/>
      <c r="C2147" s="21"/>
      <c r="D2147" s="21"/>
      <c r="E2147" s="21"/>
      <c r="I2147" s="22"/>
      <c r="J2147" s="24"/>
      <c r="K2147" s="10"/>
      <c r="L2147" s="10"/>
    </row>
    <row r="2148" spans="1:12">
      <c r="A2148" s="21"/>
      <c r="B2148" s="21"/>
      <c r="C2148" s="21"/>
      <c r="D2148" s="21"/>
      <c r="E2148" s="21"/>
      <c r="I2148" s="22"/>
      <c r="J2148" s="24"/>
      <c r="K2148" s="10"/>
      <c r="L2148" s="10"/>
    </row>
    <row r="2149" spans="1:12">
      <c r="A2149" s="21"/>
      <c r="B2149" s="21"/>
      <c r="C2149" s="21"/>
      <c r="D2149" s="21"/>
      <c r="E2149" s="21"/>
      <c r="I2149" s="22"/>
      <c r="J2149" s="24"/>
      <c r="K2149" s="10"/>
      <c r="L2149" s="10"/>
    </row>
    <row r="2150" spans="1:12">
      <c r="A2150" s="21"/>
      <c r="B2150" s="21"/>
      <c r="C2150" s="21"/>
      <c r="D2150" s="21"/>
      <c r="E2150" s="21"/>
      <c r="I2150" s="22"/>
      <c r="J2150" s="24"/>
      <c r="K2150" s="10"/>
      <c r="L2150" s="10"/>
    </row>
    <row r="2151" spans="1:12">
      <c r="A2151" s="21"/>
      <c r="B2151" s="21"/>
      <c r="C2151" s="21"/>
      <c r="D2151" s="21"/>
      <c r="E2151" s="21"/>
      <c r="I2151" s="22"/>
      <c r="J2151" s="24"/>
      <c r="K2151" s="10"/>
      <c r="L2151" s="10"/>
    </row>
    <row r="2152" spans="1:12">
      <c r="A2152" s="21"/>
      <c r="B2152" s="21"/>
      <c r="C2152" s="21"/>
      <c r="D2152" s="21"/>
      <c r="E2152" s="21"/>
      <c r="I2152" s="22"/>
      <c r="J2152" s="24"/>
      <c r="K2152" s="10"/>
      <c r="L2152" s="10"/>
    </row>
    <row r="2153" spans="1:12">
      <c r="A2153" s="21"/>
      <c r="B2153" s="21"/>
      <c r="C2153" s="21"/>
      <c r="D2153" s="21"/>
      <c r="E2153" s="21"/>
      <c r="I2153" s="22"/>
      <c r="J2153" s="24"/>
      <c r="K2153" s="10"/>
      <c r="L2153" s="10"/>
    </row>
    <row r="2154" spans="1:12">
      <c r="A2154" s="21"/>
      <c r="B2154" s="21"/>
      <c r="C2154" s="21"/>
      <c r="D2154" s="21"/>
      <c r="E2154" s="21"/>
      <c r="I2154" s="22"/>
      <c r="J2154" s="24"/>
      <c r="K2154" s="10"/>
      <c r="L2154" s="10"/>
    </row>
    <row r="2155" spans="1:12">
      <c r="A2155" s="21"/>
      <c r="B2155" s="21"/>
      <c r="C2155" s="21"/>
      <c r="D2155" s="21"/>
      <c r="E2155" s="21"/>
      <c r="I2155" s="22"/>
      <c r="J2155" s="24"/>
      <c r="K2155" s="10"/>
      <c r="L2155" s="10"/>
    </row>
    <row r="2156" spans="1:12">
      <c r="A2156" s="21"/>
      <c r="B2156" s="21"/>
      <c r="C2156" s="21"/>
      <c r="D2156" s="21"/>
      <c r="E2156" s="21"/>
      <c r="I2156" s="22"/>
      <c r="J2156" s="24"/>
      <c r="K2156" s="10"/>
      <c r="L2156" s="10"/>
    </row>
    <row r="2157" spans="1:12">
      <c r="A2157" s="21"/>
      <c r="B2157" s="21"/>
      <c r="C2157" s="21"/>
      <c r="D2157" s="21"/>
      <c r="E2157" s="21"/>
      <c r="I2157" s="22"/>
      <c r="J2157" s="24"/>
      <c r="K2157" s="10"/>
      <c r="L2157" s="10"/>
    </row>
    <row r="2158" spans="1:12">
      <c r="A2158" s="21"/>
      <c r="B2158" s="21"/>
      <c r="C2158" s="21"/>
      <c r="D2158" s="21"/>
      <c r="E2158" s="21"/>
      <c r="I2158" s="22"/>
      <c r="J2158" s="24"/>
      <c r="K2158" s="10"/>
      <c r="L2158" s="10"/>
    </row>
    <row r="2159" spans="1:12">
      <c r="A2159" s="21"/>
      <c r="B2159" s="21"/>
      <c r="C2159" s="21"/>
      <c r="D2159" s="21"/>
      <c r="E2159" s="21"/>
      <c r="I2159" s="22"/>
      <c r="J2159" s="24"/>
      <c r="K2159" s="10"/>
      <c r="L2159" s="10"/>
    </row>
    <row r="2160" spans="1:12">
      <c r="A2160" s="21"/>
      <c r="B2160" s="21"/>
      <c r="C2160" s="21"/>
      <c r="D2160" s="21"/>
      <c r="E2160" s="21"/>
      <c r="I2160" s="22"/>
      <c r="J2160" s="24"/>
      <c r="K2160" s="10"/>
      <c r="L2160" s="10"/>
    </row>
    <row r="2161" spans="1:12">
      <c r="A2161" s="21"/>
      <c r="B2161" s="21"/>
      <c r="C2161" s="21"/>
      <c r="D2161" s="21"/>
      <c r="E2161" s="21"/>
      <c r="I2161" s="22"/>
      <c r="J2161" s="24"/>
      <c r="K2161" s="10"/>
      <c r="L2161" s="10"/>
    </row>
    <row r="2162" spans="1:12">
      <c r="A2162" s="21"/>
      <c r="B2162" s="21"/>
      <c r="C2162" s="21"/>
      <c r="D2162" s="21"/>
      <c r="E2162" s="21"/>
      <c r="I2162" s="22"/>
      <c r="J2162" s="24"/>
      <c r="K2162" s="10"/>
      <c r="L2162" s="10"/>
    </row>
    <row r="2163" spans="1:12">
      <c r="A2163" s="21"/>
      <c r="B2163" s="21"/>
      <c r="C2163" s="21"/>
      <c r="D2163" s="21"/>
      <c r="E2163" s="21"/>
      <c r="I2163" s="22"/>
      <c r="J2163" s="24"/>
      <c r="K2163" s="10"/>
      <c r="L2163" s="10"/>
    </row>
    <row r="2164" spans="1:12">
      <c r="A2164" s="21"/>
      <c r="B2164" s="21"/>
      <c r="C2164" s="21"/>
      <c r="D2164" s="21"/>
      <c r="E2164" s="21"/>
      <c r="I2164" s="22"/>
      <c r="J2164" s="24"/>
      <c r="K2164" s="10"/>
      <c r="L2164" s="10"/>
    </row>
    <row r="2165" spans="1:12">
      <c r="A2165" s="21"/>
      <c r="B2165" s="21"/>
      <c r="C2165" s="21"/>
      <c r="D2165" s="21"/>
      <c r="E2165" s="21"/>
      <c r="I2165" s="22"/>
      <c r="J2165" s="24"/>
      <c r="K2165" s="10"/>
      <c r="L2165" s="10"/>
    </row>
    <row r="2166" spans="1:12">
      <c r="A2166" s="21"/>
      <c r="B2166" s="21"/>
      <c r="C2166" s="21"/>
      <c r="D2166" s="21"/>
      <c r="E2166" s="21"/>
      <c r="I2166" s="22"/>
      <c r="J2166" s="24"/>
      <c r="K2166" s="10"/>
      <c r="L2166" s="10"/>
    </row>
    <row r="2167" spans="1:12">
      <c r="A2167" s="21"/>
      <c r="B2167" s="21"/>
      <c r="C2167" s="21"/>
      <c r="D2167" s="21"/>
      <c r="E2167" s="21"/>
      <c r="I2167" s="22"/>
      <c r="J2167" s="24"/>
      <c r="K2167" s="10"/>
      <c r="L2167" s="10"/>
    </row>
    <row r="2168" spans="1:12">
      <c r="A2168" s="21"/>
      <c r="B2168" s="21"/>
      <c r="C2168" s="21"/>
      <c r="D2168" s="21"/>
      <c r="E2168" s="21"/>
      <c r="I2168" s="22"/>
      <c r="J2168" s="24"/>
      <c r="K2168" s="10"/>
      <c r="L2168" s="10"/>
    </row>
    <row r="2169" spans="1:12">
      <c r="A2169" s="21"/>
      <c r="B2169" s="21"/>
      <c r="C2169" s="21"/>
      <c r="D2169" s="21"/>
      <c r="E2169" s="21"/>
      <c r="I2169" s="22"/>
      <c r="J2169" s="24"/>
      <c r="K2169" s="10"/>
      <c r="L2169" s="10"/>
    </row>
    <row r="2170" spans="1:12">
      <c r="A2170" s="21"/>
      <c r="B2170" s="21"/>
      <c r="C2170" s="21"/>
      <c r="D2170" s="21"/>
      <c r="E2170" s="21"/>
      <c r="I2170" s="22"/>
      <c r="J2170" s="24"/>
      <c r="K2170" s="10"/>
      <c r="L2170" s="10"/>
    </row>
    <row r="2171" spans="1:12">
      <c r="A2171" s="21"/>
      <c r="B2171" s="21"/>
      <c r="C2171" s="21"/>
      <c r="D2171" s="21"/>
      <c r="E2171" s="21"/>
      <c r="I2171" s="22"/>
      <c r="J2171" s="24"/>
      <c r="K2171" s="10"/>
      <c r="L2171" s="10"/>
    </row>
    <row r="2172" spans="1:12">
      <c r="A2172" s="21"/>
      <c r="B2172" s="21"/>
      <c r="C2172" s="21"/>
      <c r="D2172" s="21"/>
      <c r="E2172" s="21"/>
      <c r="I2172" s="22"/>
      <c r="J2172" s="24"/>
      <c r="K2172" s="10"/>
      <c r="L2172" s="10"/>
    </row>
    <row r="2173" spans="1:12">
      <c r="A2173" s="21"/>
      <c r="B2173" s="21"/>
      <c r="C2173" s="21"/>
      <c r="D2173" s="21"/>
      <c r="E2173" s="21"/>
      <c r="I2173" s="22"/>
      <c r="J2173" s="24"/>
      <c r="K2173" s="10"/>
      <c r="L2173" s="10"/>
    </row>
    <row r="2174" spans="1:12">
      <c r="A2174" s="21"/>
      <c r="B2174" s="21"/>
      <c r="C2174" s="21"/>
      <c r="D2174" s="21"/>
      <c r="E2174" s="21"/>
      <c r="I2174" s="22"/>
      <c r="J2174" s="24"/>
      <c r="K2174" s="10"/>
      <c r="L2174" s="10"/>
    </row>
    <row r="2175" spans="1:12">
      <c r="A2175" s="21"/>
      <c r="B2175" s="21"/>
      <c r="C2175" s="21"/>
      <c r="D2175" s="21"/>
      <c r="E2175" s="21"/>
      <c r="I2175" s="22"/>
      <c r="J2175" s="24"/>
      <c r="K2175" s="10"/>
      <c r="L2175" s="10"/>
    </row>
    <row r="2176" spans="1:12">
      <c r="A2176" s="21"/>
      <c r="B2176" s="21"/>
      <c r="C2176" s="21"/>
      <c r="D2176" s="21"/>
      <c r="E2176" s="21"/>
      <c r="I2176" s="22"/>
      <c r="J2176" s="24"/>
      <c r="K2176" s="10"/>
      <c r="L2176" s="10"/>
    </row>
    <row r="2177" spans="1:12">
      <c r="A2177" s="21"/>
      <c r="B2177" s="21"/>
      <c r="C2177" s="21"/>
      <c r="D2177" s="21"/>
      <c r="E2177" s="21"/>
      <c r="I2177" s="22"/>
      <c r="J2177" s="24"/>
      <c r="K2177" s="10"/>
      <c r="L2177" s="10"/>
    </row>
    <row r="2178" spans="1:12">
      <c r="A2178" s="21"/>
      <c r="B2178" s="21"/>
      <c r="C2178" s="21"/>
      <c r="D2178" s="21"/>
      <c r="E2178" s="21"/>
      <c r="I2178" s="22"/>
      <c r="J2178" s="24"/>
      <c r="K2178" s="10"/>
      <c r="L2178" s="10"/>
    </row>
    <row r="2179" spans="1:12">
      <c r="A2179" s="21"/>
      <c r="B2179" s="21"/>
      <c r="C2179" s="21"/>
      <c r="D2179" s="21"/>
      <c r="E2179" s="21"/>
      <c r="I2179" s="22"/>
      <c r="J2179" s="24"/>
      <c r="K2179" s="10"/>
      <c r="L2179" s="10"/>
    </row>
    <row r="2180" spans="1:12">
      <c r="A2180" s="21"/>
      <c r="B2180" s="21"/>
      <c r="C2180" s="21"/>
      <c r="D2180" s="21"/>
      <c r="E2180" s="21"/>
      <c r="I2180" s="22"/>
      <c r="J2180" s="24"/>
      <c r="K2180" s="10"/>
      <c r="L2180" s="10"/>
    </row>
    <row r="2181" spans="1:12">
      <c r="A2181" s="21"/>
      <c r="B2181" s="21"/>
      <c r="C2181" s="21"/>
      <c r="D2181" s="21"/>
      <c r="E2181" s="21"/>
      <c r="I2181" s="22"/>
      <c r="J2181" s="24"/>
      <c r="K2181" s="10"/>
      <c r="L2181" s="10"/>
    </row>
    <row r="2182" spans="1:12">
      <c r="A2182" s="21"/>
      <c r="B2182" s="21"/>
      <c r="C2182" s="21"/>
      <c r="D2182" s="21"/>
      <c r="E2182" s="21"/>
      <c r="I2182" s="22"/>
      <c r="J2182" s="24"/>
      <c r="K2182" s="10"/>
      <c r="L2182" s="10"/>
    </row>
    <row r="2183" spans="1:12">
      <c r="A2183" s="21"/>
      <c r="B2183" s="21"/>
      <c r="C2183" s="21"/>
      <c r="D2183" s="21"/>
      <c r="E2183" s="21"/>
      <c r="I2183" s="22"/>
      <c r="J2183" s="24"/>
      <c r="K2183" s="10"/>
      <c r="L2183" s="10"/>
    </row>
    <row r="2184" spans="1:12">
      <c r="A2184" s="21"/>
      <c r="B2184" s="21"/>
      <c r="C2184" s="21"/>
      <c r="D2184" s="21"/>
      <c r="E2184" s="21"/>
      <c r="I2184" s="22"/>
      <c r="J2184" s="24"/>
      <c r="K2184" s="10"/>
      <c r="L2184" s="10"/>
    </row>
    <row r="2185" spans="1:12">
      <c r="A2185" s="21"/>
      <c r="B2185" s="21"/>
      <c r="C2185" s="21"/>
      <c r="D2185" s="21"/>
      <c r="E2185" s="21"/>
      <c r="I2185" s="22"/>
      <c r="J2185" s="24"/>
      <c r="K2185" s="10"/>
      <c r="L2185" s="10"/>
    </row>
    <row r="2186" spans="1:12">
      <c r="A2186" s="21"/>
      <c r="B2186" s="21"/>
      <c r="C2186" s="21"/>
      <c r="D2186" s="21"/>
      <c r="E2186" s="21"/>
      <c r="I2186" s="22"/>
      <c r="J2186" s="24"/>
      <c r="K2186" s="10"/>
      <c r="L2186" s="10"/>
    </row>
    <row r="2187" spans="1:12">
      <c r="A2187" s="21"/>
      <c r="B2187" s="21"/>
      <c r="C2187" s="21"/>
      <c r="D2187" s="21"/>
      <c r="E2187" s="21"/>
      <c r="I2187" s="22"/>
      <c r="J2187" s="24"/>
      <c r="K2187" s="10"/>
      <c r="L2187" s="10"/>
    </row>
    <row r="2188" spans="1:12">
      <c r="A2188" s="21"/>
      <c r="B2188" s="21"/>
      <c r="C2188" s="21"/>
      <c r="D2188" s="21"/>
      <c r="E2188" s="21"/>
      <c r="I2188" s="22"/>
      <c r="J2188" s="24"/>
      <c r="K2188" s="10"/>
      <c r="L2188" s="10"/>
    </row>
    <row r="2189" spans="1:12">
      <c r="A2189" s="21"/>
      <c r="B2189" s="21"/>
      <c r="C2189" s="21"/>
      <c r="D2189" s="21"/>
      <c r="E2189" s="21"/>
      <c r="I2189" s="22"/>
      <c r="J2189" s="24"/>
      <c r="K2189" s="10"/>
      <c r="L2189" s="10"/>
    </row>
    <row r="2190" spans="1:12">
      <c r="A2190" s="21"/>
      <c r="B2190" s="21"/>
      <c r="C2190" s="21"/>
      <c r="D2190" s="21"/>
      <c r="E2190" s="21"/>
      <c r="I2190" s="22"/>
      <c r="J2190" s="24"/>
      <c r="K2190" s="10"/>
      <c r="L2190" s="10"/>
    </row>
    <row r="2191" spans="1:12">
      <c r="A2191" s="21"/>
      <c r="B2191" s="21"/>
      <c r="C2191" s="21"/>
      <c r="D2191" s="21"/>
      <c r="E2191" s="21"/>
      <c r="I2191" s="22"/>
      <c r="J2191" s="24"/>
      <c r="K2191" s="10"/>
      <c r="L2191" s="10"/>
    </row>
    <row r="2192" spans="1:12">
      <c r="A2192" s="21"/>
      <c r="B2192" s="21"/>
      <c r="C2192" s="21"/>
      <c r="D2192" s="21"/>
      <c r="E2192" s="21"/>
      <c r="I2192" s="22"/>
      <c r="J2192" s="24"/>
      <c r="K2192" s="10"/>
      <c r="L2192" s="10"/>
    </row>
    <row r="2193" spans="1:12">
      <c r="A2193" s="21"/>
      <c r="B2193" s="21"/>
      <c r="C2193" s="21"/>
      <c r="D2193" s="21"/>
      <c r="E2193" s="21"/>
      <c r="I2193" s="22"/>
      <c r="J2193" s="24"/>
      <c r="K2193" s="10"/>
      <c r="L2193" s="10"/>
    </row>
    <row r="2194" spans="1:12">
      <c r="A2194" s="21"/>
      <c r="B2194" s="21"/>
      <c r="C2194" s="21"/>
      <c r="D2194" s="21"/>
      <c r="E2194" s="21"/>
      <c r="I2194" s="22"/>
      <c r="J2194" s="24"/>
      <c r="K2194" s="10"/>
      <c r="L2194" s="10"/>
    </row>
    <row r="2195" spans="1:12">
      <c r="A2195" s="21"/>
      <c r="B2195" s="21"/>
      <c r="C2195" s="21"/>
      <c r="D2195" s="21"/>
      <c r="E2195" s="21"/>
      <c r="I2195" s="22"/>
      <c r="J2195" s="24"/>
      <c r="K2195" s="10"/>
      <c r="L2195" s="10"/>
    </row>
    <row r="2196" spans="1:12">
      <c r="A2196" s="21"/>
      <c r="B2196" s="21"/>
      <c r="C2196" s="21"/>
      <c r="D2196" s="21"/>
      <c r="E2196" s="21"/>
      <c r="I2196" s="22"/>
      <c r="J2196" s="24"/>
      <c r="K2196" s="10"/>
      <c r="L2196" s="10"/>
    </row>
    <row r="2197" spans="1:12">
      <c r="A2197" s="21"/>
      <c r="B2197" s="21"/>
      <c r="C2197" s="21"/>
      <c r="D2197" s="21"/>
      <c r="E2197" s="21"/>
      <c r="I2197" s="22"/>
      <c r="J2197" s="24"/>
      <c r="K2197" s="10"/>
      <c r="L2197" s="10"/>
    </row>
    <row r="2198" spans="1:12">
      <c r="A2198" s="21"/>
      <c r="B2198" s="21"/>
      <c r="C2198" s="21"/>
      <c r="D2198" s="21"/>
      <c r="E2198" s="21"/>
      <c r="I2198" s="22"/>
      <c r="J2198" s="24"/>
      <c r="K2198" s="10"/>
      <c r="L2198" s="10"/>
    </row>
    <row r="2199" spans="1:12">
      <c r="A2199" s="21"/>
      <c r="B2199" s="21"/>
      <c r="C2199" s="21"/>
      <c r="D2199" s="21"/>
      <c r="E2199" s="21"/>
      <c r="I2199" s="22"/>
      <c r="J2199" s="24"/>
      <c r="K2199" s="10"/>
      <c r="L2199" s="10"/>
    </row>
    <row r="2200" spans="1:12">
      <c r="A2200" s="21"/>
      <c r="B2200" s="21"/>
      <c r="C2200" s="21"/>
      <c r="D2200" s="21"/>
      <c r="E2200" s="21"/>
      <c r="I2200" s="22"/>
      <c r="J2200" s="24"/>
      <c r="K2200" s="10"/>
      <c r="L2200" s="10"/>
    </row>
    <row r="2201" spans="1:12">
      <c r="A2201" s="21"/>
      <c r="B2201" s="21"/>
      <c r="C2201" s="21"/>
      <c r="D2201" s="21"/>
      <c r="E2201" s="21"/>
      <c r="I2201" s="22"/>
      <c r="J2201" s="24"/>
      <c r="K2201" s="10"/>
      <c r="L2201" s="10"/>
    </row>
    <row r="2202" spans="1:12">
      <c r="A2202" s="21"/>
      <c r="B2202" s="21"/>
      <c r="C2202" s="21"/>
      <c r="D2202" s="21"/>
      <c r="E2202" s="21"/>
      <c r="I2202" s="22"/>
      <c r="J2202" s="24"/>
      <c r="K2202" s="10"/>
      <c r="L2202" s="10"/>
    </row>
    <row r="2203" spans="1:12">
      <c r="A2203" s="21"/>
      <c r="B2203" s="21"/>
      <c r="C2203" s="21"/>
      <c r="D2203" s="21"/>
      <c r="E2203" s="21"/>
      <c r="I2203" s="22"/>
      <c r="J2203" s="24"/>
      <c r="K2203" s="10"/>
      <c r="L2203" s="10"/>
    </row>
    <row r="2204" spans="1:12">
      <c r="A2204" s="21"/>
      <c r="B2204" s="21"/>
      <c r="C2204" s="21"/>
      <c r="D2204" s="21"/>
      <c r="E2204" s="21"/>
      <c r="I2204" s="22"/>
      <c r="J2204" s="24"/>
      <c r="K2204" s="10"/>
      <c r="L2204" s="10"/>
    </row>
    <row r="2205" spans="1:12">
      <c r="A2205" s="21"/>
      <c r="B2205" s="21"/>
      <c r="C2205" s="21"/>
      <c r="D2205" s="21"/>
      <c r="E2205" s="21"/>
      <c r="I2205" s="22"/>
      <c r="J2205" s="24"/>
      <c r="K2205" s="10"/>
      <c r="L2205" s="10"/>
    </row>
    <row r="2206" spans="1:12">
      <c r="A2206" s="21"/>
      <c r="B2206" s="21"/>
      <c r="C2206" s="21"/>
      <c r="D2206" s="21"/>
      <c r="E2206" s="21"/>
      <c r="I2206" s="22"/>
      <c r="J2206" s="24"/>
      <c r="K2206" s="10"/>
      <c r="L2206" s="10"/>
    </row>
    <row r="2207" spans="1:12">
      <c r="A2207" s="21"/>
      <c r="B2207" s="21"/>
      <c r="C2207" s="21"/>
      <c r="D2207" s="21"/>
      <c r="E2207" s="21"/>
      <c r="I2207" s="22"/>
      <c r="J2207" s="24"/>
      <c r="K2207" s="10"/>
      <c r="L2207" s="10"/>
    </row>
    <row r="2208" spans="1:12">
      <c r="A2208" s="21"/>
      <c r="B2208" s="21"/>
      <c r="C2208" s="21"/>
      <c r="D2208" s="21"/>
      <c r="E2208" s="21"/>
      <c r="I2208" s="22"/>
      <c r="J2208" s="24"/>
      <c r="K2208" s="10"/>
      <c r="L2208" s="10"/>
    </row>
    <row r="2209" spans="1:12">
      <c r="A2209" s="21"/>
      <c r="B2209" s="21"/>
      <c r="C2209" s="21"/>
      <c r="D2209" s="21"/>
      <c r="E2209" s="21"/>
      <c r="I2209" s="22"/>
      <c r="J2209" s="24"/>
      <c r="K2209" s="10"/>
      <c r="L2209" s="10"/>
    </row>
    <row r="2210" spans="1:12">
      <c r="A2210" s="21"/>
      <c r="B2210" s="21"/>
      <c r="C2210" s="21"/>
      <c r="D2210" s="21"/>
      <c r="E2210" s="21"/>
      <c r="I2210" s="22"/>
      <c r="J2210" s="24"/>
      <c r="K2210" s="10"/>
      <c r="L2210" s="10"/>
    </row>
    <row r="2211" spans="1:12">
      <c r="A2211" s="21"/>
      <c r="B2211" s="21"/>
      <c r="C2211" s="21"/>
      <c r="D2211" s="21"/>
      <c r="E2211" s="21"/>
      <c r="I2211" s="22"/>
      <c r="J2211" s="24"/>
      <c r="K2211" s="10"/>
      <c r="L2211" s="10"/>
    </row>
    <row r="2212" spans="1:12">
      <c r="A2212" s="21"/>
      <c r="B2212" s="21"/>
      <c r="C2212" s="21"/>
      <c r="D2212" s="21"/>
      <c r="E2212" s="21"/>
      <c r="I2212" s="22"/>
      <c r="J2212" s="24"/>
      <c r="K2212" s="10"/>
      <c r="L2212" s="10"/>
    </row>
    <row r="2213" spans="1:12">
      <c r="A2213" s="21"/>
      <c r="B2213" s="21"/>
      <c r="C2213" s="21"/>
      <c r="D2213" s="21"/>
      <c r="E2213" s="21"/>
      <c r="I2213" s="22"/>
      <c r="J2213" s="24"/>
      <c r="K2213" s="10"/>
      <c r="L2213" s="10"/>
    </row>
    <row r="2214" spans="1:12">
      <c r="A2214" s="21"/>
      <c r="B2214" s="21"/>
      <c r="C2214" s="21"/>
      <c r="D2214" s="21"/>
      <c r="E2214" s="21"/>
      <c r="I2214" s="22"/>
      <c r="J2214" s="24"/>
      <c r="K2214" s="10"/>
      <c r="L2214" s="10"/>
    </row>
    <row r="2215" spans="1:12">
      <c r="A2215" s="21"/>
      <c r="B2215" s="21"/>
      <c r="C2215" s="21"/>
      <c r="D2215" s="21"/>
      <c r="E2215" s="21"/>
      <c r="I2215" s="22"/>
      <c r="J2215" s="24"/>
      <c r="K2215" s="10"/>
      <c r="L2215" s="10"/>
    </row>
    <row r="2216" spans="1:12">
      <c r="A2216" s="21"/>
      <c r="B2216" s="21"/>
      <c r="C2216" s="21"/>
      <c r="D2216" s="21"/>
      <c r="E2216" s="21"/>
      <c r="I2216" s="22"/>
      <c r="J2216" s="24"/>
      <c r="K2216" s="10"/>
      <c r="L2216" s="10"/>
    </row>
    <row r="2217" spans="1:12">
      <c r="A2217" s="21"/>
      <c r="B2217" s="21"/>
      <c r="C2217" s="21"/>
      <c r="D2217" s="21"/>
      <c r="E2217" s="21"/>
      <c r="I2217" s="22"/>
      <c r="J2217" s="24"/>
      <c r="K2217" s="10"/>
      <c r="L2217" s="10"/>
    </row>
    <row r="2218" spans="1:12">
      <c r="A2218" s="21"/>
      <c r="B2218" s="21"/>
      <c r="C2218" s="21"/>
      <c r="D2218" s="21"/>
      <c r="E2218" s="21"/>
      <c r="I2218" s="22"/>
      <c r="J2218" s="24"/>
      <c r="K2218" s="10"/>
      <c r="L2218" s="10"/>
    </row>
    <row r="2219" spans="1:12">
      <c r="A2219" s="21"/>
      <c r="B2219" s="21"/>
      <c r="C2219" s="21"/>
      <c r="D2219" s="21"/>
      <c r="E2219" s="21"/>
      <c r="I2219" s="22"/>
      <c r="J2219" s="24"/>
      <c r="K2219" s="10"/>
      <c r="L2219" s="10"/>
    </row>
    <row r="2220" spans="1:12">
      <c r="A2220" s="21"/>
      <c r="B2220" s="21"/>
      <c r="C2220" s="21"/>
      <c r="D2220" s="21"/>
      <c r="E2220" s="21"/>
      <c r="I2220" s="22"/>
      <c r="J2220" s="24"/>
      <c r="K2220" s="10"/>
      <c r="L2220" s="10"/>
    </row>
    <row r="2221" spans="1:12">
      <c r="A2221" s="21"/>
      <c r="B2221" s="21"/>
      <c r="C2221" s="21"/>
      <c r="D2221" s="21"/>
      <c r="E2221" s="21"/>
      <c r="I2221" s="22"/>
      <c r="J2221" s="24"/>
      <c r="K2221" s="10"/>
      <c r="L2221" s="10"/>
    </row>
    <row r="2222" spans="1:12">
      <c r="A2222" s="21"/>
      <c r="B2222" s="21"/>
      <c r="C2222" s="21"/>
      <c r="D2222" s="21"/>
      <c r="E2222" s="21"/>
      <c r="I2222" s="22"/>
      <c r="J2222" s="24"/>
      <c r="K2222" s="10"/>
      <c r="L2222" s="10"/>
    </row>
    <row r="2223" spans="1:12">
      <c r="A2223" s="21"/>
      <c r="B2223" s="21"/>
      <c r="C2223" s="21"/>
      <c r="D2223" s="21"/>
      <c r="E2223" s="21"/>
      <c r="I2223" s="22"/>
      <c r="J2223" s="24"/>
      <c r="K2223" s="10"/>
      <c r="L2223" s="10"/>
    </row>
    <row r="2224" spans="1:12">
      <c r="A2224" s="21"/>
      <c r="B2224" s="21"/>
      <c r="C2224" s="21"/>
      <c r="D2224" s="21"/>
      <c r="E2224" s="21"/>
      <c r="I2224" s="22"/>
      <c r="J2224" s="24"/>
      <c r="K2224" s="10"/>
      <c r="L2224" s="10"/>
    </row>
    <row r="2225" spans="1:12">
      <c r="A2225" s="21"/>
      <c r="B2225" s="21"/>
      <c r="C2225" s="21"/>
      <c r="D2225" s="21"/>
      <c r="E2225" s="21"/>
      <c r="I2225" s="22"/>
      <c r="J2225" s="24"/>
      <c r="K2225" s="10"/>
      <c r="L2225" s="10"/>
    </row>
    <row r="2226" spans="1:12">
      <c r="A2226" s="21"/>
      <c r="B2226" s="21"/>
      <c r="C2226" s="21"/>
      <c r="D2226" s="21"/>
      <c r="E2226" s="21"/>
      <c r="I2226" s="22"/>
      <c r="J2226" s="24"/>
      <c r="K2226" s="10"/>
      <c r="L2226" s="10"/>
    </row>
    <row r="2227" spans="1:12">
      <c r="A2227" s="21"/>
      <c r="B2227" s="21"/>
      <c r="C2227" s="21"/>
      <c r="D2227" s="21"/>
      <c r="E2227" s="21"/>
      <c r="I2227" s="22"/>
      <c r="J2227" s="24"/>
      <c r="K2227" s="10"/>
      <c r="L2227" s="10"/>
    </row>
    <row r="2228" spans="1:12">
      <c r="A2228" s="21"/>
      <c r="B2228" s="21"/>
      <c r="C2228" s="21"/>
      <c r="D2228" s="21"/>
      <c r="E2228" s="21"/>
      <c r="I2228" s="22"/>
      <c r="J2228" s="24"/>
      <c r="K2228" s="10"/>
      <c r="L2228" s="10"/>
    </row>
    <row r="2229" spans="1:12">
      <c r="A2229" s="21"/>
      <c r="B2229" s="21"/>
      <c r="C2229" s="21"/>
      <c r="D2229" s="21"/>
      <c r="E2229" s="21"/>
      <c r="I2229" s="22"/>
      <c r="J2229" s="24"/>
      <c r="K2229" s="10"/>
      <c r="L2229" s="10"/>
    </row>
    <row r="2230" spans="1:12">
      <c r="A2230" s="21"/>
      <c r="B2230" s="21"/>
      <c r="C2230" s="21"/>
      <c r="D2230" s="21"/>
      <c r="E2230" s="21"/>
      <c r="I2230" s="22"/>
      <c r="J2230" s="24"/>
      <c r="K2230" s="10"/>
      <c r="L2230" s="10"/>
    </row>
    <row r="2231" spans="1:12">
      <c r="A2231" s="21"/>
      <c r="B2231" s="21"/>
      <c r="C2231" s="21"/>
      <c r="D2231" s="21"/>
      <c r="E2231" s="21"/>
      <c r="I2231" s="22"/>
      <c r="J2231" s="24"/>
      <c r="K2231" s="10"/>
      <c r="L2231" s="10"/>
    </row>
    <row r="2232" spans="1:12">
      <c r="A2232" s="21"/>
      <c r="B2232" s="21"/>
      <c r="C2232" s="21"/>
      <c r="D2232" s="21"/>
      <c r="E2232" s="21"/>
      <c r="I2232" s="22"/>
      <c r="J2232" s="24"/>
      <c r="K2232" s="10"/>
      <c r="L2232" s="10"/>
    </row>
    <row r="2233" spans="1:12">
      <c r="A2233" s="21"/>
      <c r="B2233" s="21"/>
      <c r="C2233" s="21"/>
      <c r="D2233" s="21"/>
      <c r="E2233" s="21"/>
      <c r="I2233" s="22"/>
      <c r="J2233" s="24"/>
      <c r="K2233" s="10"/>
      <c r="L2233" s="10"/>
    </row>
    <row r="2234" spans="1:12">
      <c r="A2234" s="21"/>
      <c r="B2234" s="21"/>
      <c r="C2234" s="21"/>
      <c r="D2234" s="21"/>
      <c r="E2234" s="21"/>
      <c r="I2234" s="22"/>
      <c r="J2234" s="24"/>
      <c r="K2234" s="10"/>
      <c r="L2234" s="10"/>
    </row>
    <row r="2235" spans="1:12">
      <c r="A2235" s="21"/>
      <c r="B2235" s="21"/>
      <c r="C2235" s="21"/>
      <c r="D2235" s="21"/>
      <c r="E2235" s="21"/>
      <c r="I2235" s="22"/>
      <c r="J2235" s="24"/>
      <c r="K2235" s="10"/>
      <c r="L2235" s="10"/>
    </row>
    <row r="2236" spans="1:12">
      <c r="A2236" s="21"/>
      <c r="B2236" s="21"/>
      <c r="C2236" s="21"/>
      <c r="D2236" s="21"/>
      <c r="E2236" s="21"/>
      <c r="I2236" s="22"/>
      <c r="J2236" s="24"/>
      <c r="K2236" s="10"/>
      <c r="L2236" s="10"/>
    </row>
    <row r="2237" spans="1:12">
      <c r="A2237" s="21"/>
      <c r="B2237" s="21"/>
      <c r="C2237" s="21"/>
      <c r="D2237" s="21"/>
      <c r="E2237" s="21"/>
      <c r="I2237" s="22"/>
      <c r="J2237" s="24"/>
      <c r="K2237" s="10"/>
      <c r="L2237" s="10"/>
    </row>
    <row r="2238" spans="1:12">
      <c r="A2238" s="21"/>
      <c r="B2238" s="21"/>
      <c r="C2238" s="21"/>
      <c r="D2238" s="21"/>
      <c r="E2238" s="21"/>
      <c r="I2238" s="22"/>
      <c r="J2238" s="24"/>
      <c r="K2238" s="10"/>
      <c r="L2238" s="10"/>
    </row>
    <row r="2239" spans="1:12">
      <c r="A2239" s="21"/>
      <c r="B2239" s="21"/>
      <c r="C2239" s="21"/>
      <c r="D2239" s="21"/>
      <c r="E2239" s="21"/>
      <c r="I2239" s="22"/>
      <c r="J2239" s="24"/>
      <c r="K2239" s="10"/>
      <c r="L2239" s="10"/>
    </row>
    <row r="2240" spans="1:12">
      <c r="A2240" s="21"/>
      <c r="B2240" s="21"/>
      <c r="C2240" s="21"/>
      <c r="D2240" s="21"/>
      <c r="E2240" s="21"/>
      <c r="I2240" s="22"/>
      <c r="J2240" s="24"/>
      <c r="K2240" s="10"/>
      <c r="L2240" s="10"/>
    </row>
    <row r="2241" spans="1:12">
      <c r="A2241" s="21"/>
      <c r="B2241" s="21"/>
      <c r="C2241" s="21"/>
      <c r="D2241" s="21"/>
      <c r="E2241" s="21"/>
      <c r="I2241" s="22"/>
      <c r="J2241" s="24"/>
      <c r="K2241" s="10"/>
      <c r="L2241" s="10"/>
    </row>
    <row r="2242" spans="1:12">
      <c r="A2242" s="21"/>
      <c r="B2242" s="21"/>
      <c r="C2242" s="21"/>
      <c r="D2242" s="21"/>
      <c r="E2242" s="21"/>
      <c r="I2242" s="22"/>
      <c r="J2242" s="24"/>
      <c r="K2242" s="10"/>
      <c r="L2242" s="10"/>
    </row>
    <row r="2243" spans="1:12">
      <c r="A2243" s="21"/>
      <c r="B2243" s="21"/>
      <c r="C2243" s="21"/>
      <c r="D2243" s="21"/>
      <c r="E2243" s="21"/>
      <c r="I2243" s="22"/>
      <c r="J2243" s="24"/>
      <c r="K2243" s="10"/>
      <c r="L2243" s="10"/>
    </row>
    <row r="2244" spans="1:12">
      <c r="A2244" s="21"/>
      <c r="B2244" s="21"/>
      <c r="C2244" s="21"/>
      <c r="D2244" s="21"/>
      <c r="E2244" s="21"/>
      <c r="I2244" s="22"/>
      <c r="J2244" s="24"/>
      <c r="K2244" s="10"/>
      <c r="L2244" s="10"/>
    </row>
    <row r="2245" spans="1:12">
      <c r="A2245" s="21"/>
      <c r="B2245" s="21"/>
      <c r="C2245" s="21"/>
      <c r="D2245" s="21"/>
      <c r="E2245" s="21"/>
      <c r="I2245" s="22"/>
      <c r="J2245" s="24"/>
      <c r="K2245" s="10"/>
      <c r="L2245" s="10"/>
    </row>
    <row r="2246" spans="1:12">
      <c r="A2246" s="21"/>
      <c r="B2246" s="21"/>
      <c r="C2246" s="21"/>
      <c r="D2246" s="21"/>
      <c r="E2246" s="21"/>
      <c r="I2246" s="22"/>
      <c r="J2246" s="24"/>
      <c r="K2246" s="10"/>
      <c r="L2246" s="10"/>
    </row>
    <row r="2247" spans="1:12">
      <c r="A2247" s="21"/>
      <c r="B2247" s="21"/>
      <c r="C2247" s="21"/>
      <c r="D2247" s="21"/>
      <c r="E2247" s="21"/>
      <c r="I2247" s="22"/>
      <c r="J2247" s="24"/>
      <c r="K2247" s="10"/>
      <c r="L2247" s="10"/>
    </row>
    <row r="2248" spans="1:12">
      <c r="A2248" s="21"/>
      <c r="B2248" s="21"/>
      <c r="C2248" s="21"/>
      <c r="D2248" s="21"/>
      <c r="E2248" s="21"/>
      <c r="I2248" s="22"/>
      <c r="J2248" s="24"/>
      <c r="K2248" s="10"/>
      <c r="L2248" s="10"/>
    </row>
    <row r="2249" spans="1:12">
      <c r="A2249" s="21"/>
      <c r="B2249" s="21"/>
      <c r="C2249" s="21"/>
      <c r="D2249" s="21"/>
      <c r="E2249" s="21"/>
      <c r="I2249" s="22"/>
      <c r="J2249" s="24"/>
      <c r="K2249" s="10"/>
      <c r="L2249" s="10"/>
    </row>
    <row r="2250" spans="1:12">
      <c r="A2250" s="21"/>
      <c r="B2250" s="21"/>
      <c r="C2250" s="21"/>
      <c r="D2250" s="21"/>
      <c r="E2250" s="21"/>
      <c r="I2250" s="22"/>
      <c r="J2250" s="24"/>
      <c r="K2250" s="10"/>
      <c r="L2250" s="10"/>
    </row>
    <row r="2251" spans="1:12">
      <c r="A2251" s="21"/>
      <c r="B2251" s="21"/>
      <c r="C2251" s="21"/>
      <c r="D2251" s="21"/>
      <c r="E2251" s="21"/>
      <c r="I2251" s="22"/>
      <c r="J2251" s="24"/>
      <c r="K2251" s="10"/>
      <c r="L2251" s="10"/>
    </row>
    <row r="2252" spans="1:12">
      <c r="A2252" s="21"/>
      <c r="B2252" s="21"/>
      <c r="C2252" s="21"/>
      <c r="D2252" s="21"/>
      <c r="E2252" s="21"/>
      <c r="I2252" s="22"/>
      <c r="J2252" s="24"/>
      <c r="K2252" s="10"/>
      <c r="L2252" s="10"/>
    </row>
    <row r="2253" spans="1:12">
      <c r="A2253" s="21"/>
      <c r="B2253" s="21"/>
      <c r="C2253" s="21"/>
      <c r="D2253" s="21"/>
      <c r="E2253" s="21"/>
      <c r="I2253" s="22"/>
      <c r="J2253" s="24"/>
      <c r="K2253" s="10"/>
      <c r="L2253" s="10"/>
    </row>
    <row r="2254" spans="1:12">
      <c r="A2254" s="21"/>
      <c r="B2254" s="21"/>
      <c r="C2254" s="21"/>
      <c r="D2254" s="21"/>
      <c r="E2254" s="21"/>
      <c r="I2254" s="22"/>
      <c r="J2254" s="24"/>
      <c r="K2254" s="10"/>
      <c r="L2254" s="10"/>
    </row>
    <row r="2255" spans="1:12">
      <c r="A2255" s="21"/>
      <c r="B2255" s="21"/>
      <c r="C2255" s="21"/>
      <c r="D2255" s="21"/>
      <c r="E2255" s="21"/>
      <c r="I2255" s="22"/>
      <c r="J2255" s="24"/>
      <c r="K2255" s="10"/>
      <c r="L2255" s="10"/>
    </row>
    <row r="2256" spans="1:12">
      <c r="A2256" s="21"/>
      <c r="B2256" s="21"/>
      <c r="C2256" s="21"/>
      <c r="D2256" s="21"/>
      <c r="E2256" s="21"/>
      <c r="I2256" s="22"/>
      <c r="J2256" s="24"/>
      <c r="K2256" s="10"/>
      <c r="L2256" s="10"/>
    </row>
    <row r="2257" spans="1:12">
      <c r="A2257" s="21"/>
      <c r="B2257" s="21"/>
      <c r="C2257" s="21"/>
      <c r="D2257" s="21"/>
      <c r="E2257" s="21"/>
      <c r="I2257" s="22"/>
      <c r="J2257" s="24"/>
      <c r="K2257" s="10"/>
      <c r="L2257" s="10"/>
    </row>
    <row r="2258" spans="1:12">
      <c r="A2258" s="21"/>
      <c r="B2258" s="21"/>
      <c r="C2258" s="21"/>
      <c r="D2258" s="21"/>
      <c r="E2258" s="21"/>
      <c r="I2258" s="22"/>
      <c r="J2258" s="24"/>
      <c r="K2258" s="10"/>
      <c r="L2258" s="10"/>
    </row>
    <row r="2259" spans="1:12">
      <c r="A2259" s="21"/>
      <c r="B2259" s="21"/>
      <c r="C2259" s="21"/>
      <c r="D2259" s="21"/>
      <c r="E2259" s="21"/>
      <c r="I2259" s="22"/>
      <c r="J2259" s="24"/>
      <c r="K2259" s="10"/>
      <c r="L2259" s="10"/>
    </row>
    <row r="2260" spans="1:12">
      <c r="A2260" s="21"/>
      <c r="B2260" s="21"/>
      <c r="C2260" s="21"/>
      <c r="D2260" s="21"/>
      <c r="E2260" s="21"/>
      <c r="I2260" s="22"/>
      <c r="J2260" s="24"/>
      <c r="K2260" s="10"/>
      <c r="L2260" s="10"/>
    </row>
    <row r="2261" spans="1:12">
      <c r="A2261" s="21"/>
      <c r="B2261" s="21"/>
      <c r="C2261" s="21"/>
      <c r="D2261" s="21"/>
      <c r="E2261" s="21"/>
      <c r="I2261" s="22"/>
      <c r="J2261" s="24"/>
      <c r="K2261" s="10"/>
      <c r="L2261" s="10"/>
    </row>
    <row r="2262" spans="1:12">
      <c r="A2262" s="21"/>
      <c r="B2262" s="21"/>
      <c r="C2262" s="21"/>
      <c r="D2262" s="21"/>
      <c r="E2262" s="21"/>
      <c r="I2262" s="22"/>
      <c r="J2262" s="24"/>
      <c r="K2262" s="10"/>
      <c r="L2262" s="10"/>
    </row>
    <row r="2263" spans="1:12">
      <c r="A2263" s="21"/>
      <c r="B2263" s="21"/>
      <c r="C2263" s="21"/>
      <c r="D2263" s="21"/>
      <c r="E2263" s="21"/>
      <c r="I2263" s="22"/>
      <c r="J2263" s="24"/>
      <c r="K2263" s="10"/>
      <c r="L2263" s="10"/>
    </row>
    <row r="2264" spans="1:12">
      <c r="A2264" s="21"/>
      <c r="B2264" s="21"/>
      <c r="C2264" s="21"/>
      <c r="D2264" s="21"/>
      <c r="E2264" s="21"/>
      <c r="I2264" s="22"/>
      <c r="J2264" s="24"/>
      <c r="K2264" s="10"/>
      <c r="L2264" s="10"/>
    </row>
    <row r="2265" spans="1:12">
      <c r="A2265" s="21"/>
      <c r="B2265" s="21"/>
      <c r="C2265" s="21"/>
      <c r="D2265" s="21"/>
      <c r="E2265" s="21"/>
      <c r="I2265" s="22"/>
      <c r="J2265" s="24"/>
      <c r="K2265" s="10"/>
      <c r="L2265" s="10"/>
    </row>
    <row r="2266" spans="1:12">
      <c r="A2266" s="21"/>
      <c r="B2266" s="21"/>
      <c r="C2266" s="21"/>
      <c r="D2266" s="21"/>
      <c r="E2266" s="21"/>
      <c r="I2266" s="22"/>
      <c r="J2266" s="24"/>
      <c r="K2266" s="10"/>
      <c r="L2266" s="10"/>
    </row>
    <row r="2267" spans="1:12">
      <c r="A2267" s="21"/>
      <c r="B2267" s="21"/>
      <c r="C2267" s="21"/>
      <c r="D2267" s="21"/>
      <c r="E2267" s="21"/>
      <c r="I2267" s="22"/>
      <c r="J2267" s="24"/>
      <c r="K2267" s="10"/>
      <c r="L2267" s="10"/>
    </row>
    <row r="2268" spans="1:12">
      <c r="A2268" s="21"/>
      <c r="B2268" s="21"/>
      <c r="C2268" s="21"/>
      <c r="D2268" s="21"/>
      <c r="E2268" s="21"/>
      <c r="I2268" s="22"/>
      <c r="J2268" s="24"/>
      <c r="K2268" s="10"/>
      <c r="L2268" s="10"/>
    </row>
    <row r="2269" spans="1:12">
      <c r="A2269" s="21"/>
      <c r="B2269" s="21"/>
      <c r="C2269" s="21"/>
      <c r="D2269" s="21"/>
      <c r="E2269" s="21"/>
      <c r="I2269" s="22"/>
      <c r="J2269" s="24"/>
      <c r="K2269" s="10"/>
      <c r="L2269" s="10"/>
    </row>
    <row r="2270" spans="1:12">
      <c r="A2270" s="21"/>
      <c r="B2270" s="21"/>
      <c r="C2270" s="21"/>
      <c r="D2270" s="21"/>
      <c r="E2270" s="21"/>
      <c r="I2270" s="22"/>
      <c r="J2270" s="24"/>
      <c r="K2270" s="10"/>
      <c r="L2270" s="10"/>
    </row>
    <row r="2271" spans="1:12">
      <c r="A2271" s="21"/>
      <c r="B2271" s="21"/>
      <c r="C2271" s="21"/>
      <c r="D2271" s="21"/>
      <c r="E2271" s="21"/>
      <c r="I2271" s="22"/>
      <c r="J2271" s="24"/>
      <c r="K2271" s="10"/>
      <c r="L2271" s="10"/>
    </row>
    <row r="2272" spans="1:12">
      <c r="A2272" s="21"/>
      <c r="B2272" s="21"/>
      <c r="C2272" s="21"/>
      <c r="D2272" s="21"/>
      <c r="E2272" s="21"/>
      <c r="I2272" s="22"/>
      <c r="J2272" s="24"/>
      <c r="K2272" s="10"/>
      <c r="L2272" s="10"/>
    </row>
    <row r="2273" spans="1:12">
      <c r="A2273" s="21"/>
      <c r="B2273" s="21"/>
      <c r="C2273" s="21"/>
      <c r="D2273" s="21"/>
      <c r="E2273" s="21"/>
      <c r="I2273" s="22"/>
      <c r="J2273" s="24"/>
      <c r="K2273" s="10"/>
      <c r="L2273" s="10"/>
    </row>
    <row r="2274" spans="1:12">
      <c r="A2274" s="21"/>
      <c r="B2274" s="21"/>
      <c r="C2274" s="21"/>
      <c r="D2274" s="21"/>
      <c r="E2274" s="21"/>
      <c r="I2274" s="22"/>
      <c r="J2274" s="24"/>
      <c r="K2274" s="10"/>
      <c r="L2274" s="10"/>
    </row>
    <row r="2275" spans="1:12">
      <c r="A2275" s="21"/>
      <c r="B2275" s="21"/>
      <c r="C2275" s="21"/>
      <c r="D2275" s="21"/>
      <c r="E2275" s="21"/>
      <c r="I2275" s="22"/>
      <c r="J2275" s="24"/>
      <c r="K2275" s="10"/>
      <c r="L2275" s="10"/>
    </row>
    <row r="2276" spans="1:12">
      <c r="A2276" s="21"/>
      <c r="B2276" s="21"/>
      <c r="C2276" s="21"/>
      <c r="D2276" s="21"/>
      <c r="E2276" s="21"/>
      <c r="I2276" s="22"/>
      <c r="J2276" s="24"/>
      <c r="K2276" s="10"/>
      <c r="L2276" s="10"/>
    </row>
    <row r="2277" spans="1:12">
      <c r="A2277" s="21"/>
      <c r="B2277" s="21"/>
      <c r="C2277" s="21"/>
      <c r="D2277" s="21"/>
      <c r="E2277" s="21"/>
      <c r="I2277" s="22"/>
      <c r="J2277" s="24"/>
      <c r="K2277" s="10"/>
      <c r="L2277" s="10"/>
    </row>
    <row r="2278" spans="1:12">
      <c r="A2278" s="21"/>
      <c r="B2278" s="21"/>
      <c r="C2278" s="21"/>
      <c r="D2278" s="21"/>
      <c r="E2278" s="21"/>
      <c r="I2278" s="22"/>
      <c r="J2278" s="24"/>
      <c r="K2278" s="10"/>
      <c r="L2278" s="10"/>
    </row>
    <row r="2279" spans="1:12">
      <c r="A2279" s="21"/>
      <c r="B2279" s="21"/>
      <c r="C2279" s="21"/>
      <c r="D2279" s="21"/>
      <c r="E2279" s="21"/>
      <c r="I2279" s="22"/>
      <c r="J2279" s="24"/>
      <c r="K2279" s="10"/>
      <c r="L2279" s="10"/>
    </row>
    <row r="2280" spans="1:12">
      <c r="A2280" s="21"/>
      <c r="B2280" s="21"/>
      <c r="C2280" s="21"/>
      <c r="D2280" s="21"/>
      <c r="E2280" s="21"/>
      <c r="I2280" s="22"/>
      <c r="J2280" s="24"/>
      <c r="K2280" s="10"/>
      <c r="L2280" s="10"/>
    </row>
    <row r="2281" spans="1:12">
      <c r="A2281" s="21"/>
      <c r="B2281" s="21"/>
      <c r="C2281" s="21"/>
      <c r="D2281" s="21"/>
      <c r="E2281" s="21"/>
      <c r="I2281" s="22"/>
      <c r="J2281" s="24"/>
      <c r="K2281" s="10"/>
      <c r="L2281" s="10"/>
    </row>
    <row r="2282" spans="1:12">
      <c r="A2282" s="21"/>
      <c r="B2282" s="21"/>
      <c r="C2282" s="21"/>
      <c r="D2282" s="21"/>
      <c r="E2282" s="21"/>
      <c r="I2282" s="22"/>
      <c r="J2282" s="24"/>
      <c r="K2282" s="10"/>
      <c r="L2282" s="10"/>
    </row>
    <row r="2283" spans="1:12">
      <c r="A2283" s="21"/>
      <c r="B2283" s="21"/>
      <c r="C2283" s="21"/>
      <c r="D2283" s="21"/>
      <c r="E2283" s="21"/>
      <c r="I2283" s="22"/>
      <c r="J2283" s="24"/>
      <c r="K2283" s="10"/>
      <c r="L2283" s="10"/>
    </row>
    <row r="2284" spans="1:12">
      <c r="A2284" s="21"/>
      <c r="B2284" s="21"/>
      <c r="C2284" s="21"/>
      <c r="D2284" s="21"/>
      <c r="E2284" s="21"/>
      <c r="I2284" s="22"/>
      <c r="J2284" s="24"/>
      <c r="K2284" s="10"/>
      <c r="L2284" s="10"/>
    </row>
    <row r="2285" spans="1:12">
      <c r="A2285" s="21"/>
      <c r="B2285" s="21"/>
      <c r="C2285" s="21"/>
      <c r="D2285" s="21"/>
      <c r="E2285" s="21"/>
      <c r="I2285" s="22"/>
      <c r="J2285" s="24"/>
      <c r="K2285" s="10"/>
      <c r="L2285" s="10"/>
    </row>
    <row r="2286" spans="1:12">
      <c r="A2286" s="21"/>
      <c r="B2286" s="21"/>
      <c r="C2286" s="21"/>
      <c r="D2286" s="21"/>
      <c r="E2286" s="21"/>
      <c r="I2286" s="22"/>
      <c r="J2286" s="24"/>
      <c r="K2286" s="10"/>
      <c r="L2286" s="10"/>
    </row>
    <row r="2287" spans="1:12">
      <c r="A2287" s="21"/>
      <c r="B2287" s="21"/>
      <c r="C2287" s="21"/>
      <c r="D2287" s="21"/>
      <c r="E2287" s="21"/>
      <c r="I2287" s="22"/>
      <c r="J2287" s="24"/>
      <c r="K2287" s="10"/>
      <c r="L2287" s="10"/>
    </row>
    <row r="2288" spans="1:12">
      <c r="A2288" s="21"/>
      <c r="B2288" s="21"/>
      <c r="C2288" s="21"/>
      <c r="D2288" s="21"/>
      <c r="E2288" s="21"/>
      <c r="I2288" s="22"/>
      <c r="J2288" s="24"/>
      <c r="K2288" s="10"/>
      <c r="L2288" s="10"/>
    </row>
    <row r="2289" spans="1:12">
      <c r="A2289" s="21"/>
      <c r="B2289" s="21"/>
      <c r="C2289" s="21"/>
      <c r="D2289" s="21"/>
      <c r="E2289" s="21"/>
      <c r="I2289" s="22"/>
      <c r="J2289" s="24"/>
      <c r="K2289" s="10"/>
      <c r="L2289" s="10"/>
    </row>
    <row r="2290" spans="1:12">
      <c r="A2290" s="21"/>
      <c r="B2290" s="21"/>
      <c r="C2290" s="21"/>
      <c r="D2290" s="21"/>
      <c r="E2290" s="21"/>
      <c r="I2290" s="22"/>
      <c r="J2290" s="24"/>
      <c r="K2290" s="10"/>
      <c r="L2290" s="10"/>
    </row>
    <row r="2291" spans="1:12">
      <c r="A2291" s="21"/>
      <c r="B2291" s="21"/>
      <c r="C2291" s="21"/>
      <c r="D2291" s="21"/>
      <c r="E2291" s="21"/>
      <c r="I2291" s="22"/>
      <c r="J2291" s="24"/>
      <c r="K2291" s="10"/>
      <c r="L2291" s="10"/>
    </row>
    <row r="2292" spans="1:12">
      <c r="A2292" s="21"/>
      <c r="B2292" s="21"/>
      <c r="C2292" s="21"/>
      <c r="D2292" s="21"/>
      <c r="E2292" s="21"/>
      <c r="I2292" s="22"/>
      <c r="J2292" s="24"/>
      <c r="K2292" s="10"/>
      <c r="L2292" s="10"/>
    </row>
    <row r="2293" spans="1:12">
      <c r="A2293" s="21"/>
      <c r="B2293" s="21"/>
      <c r="C2293" s="21"/>
      <c r="D2293" s="21"/>
      <c r="E2293" s="21"/>
      <c r="I2293" s="22"/>
      <c r="J2293" s="24"/>
      <c r="K2293" s="10"/>
      <c r="L2293" s="10"/>
    </row>
    <row r="2294" spans="1:12">
      <c r="A2294" s="21"/>
      <c r="B2294" s="21"/>
      <c r="C2294" s="21"/>
      <c r="D2294" s="21"/>
      <c r="E2294" s="21"/>
      <c r="I2294" s="22"/>
      <c r="J2294" s="24"/>
      <c r="K2294" s="10"/>
      <c r="L2294" s="10"/>
    </row>
    <row r="2295" spans="1:12">
      <c r="A2295" s="21"/>
      <c r="B2295" s="21"/>
      <c r="C2295" s="21"/>
      <c r="D2295" s="21"/>
      <c r="E2295" s="21"/>
      <c r="I2295" s="22"/>
      <c r="J2295" s="24"/>
      <c r="K2295" s="10"/>
      <c r="L2295" s="10"/>
    </row>
    <row r="2296" spans="1:12">
      <c r="A2296" s="21"/>
      <c r="B2296" s="21"/>
      <c r="C2296" s="21"/>
      <c r="D2296" s="21"/>
      <c r="E2296" s="21"/>
      <c r="I2296" s="22"/>
      <c r="J2296" s="24"/>
      <c r="K2296" s="10"/>
      <c r="L2296" s="10"/>
    </row>
    <row r="2297" spans="1:12">
      <c r="A2297" s="21"/>
      <c r="B2297" s="21"/>
      <c r="C2297" s="21"/>
      <c r="D2297" s="21"/>
      <c r="E2297" s="21"/>
      <c r="I2297" s="22"/>
      <c r="J2297" s="24"/>
      <c r="K2297" s="10"/>
      <c r="L2297" s="10"/>
    </row>
    <row r="2298" spans="1:12">
      <c r="A2298" s="21"/>
      <c r="B2298" s="21"/>
      <c r="C2298" s="21"/>
      <c r="D2298" s="21"/>
      <c r="E2298" s="21"/>
      <c r="I2298" s="22"/>
      <c r="J2298" s="24"/>
      <c r="K2298" s="10"/>
      <c r="L2298" s="10"/>
    </row>
    <row r="2299" spans="1:12">
      <c r="A2299" s="21"/>
      <c r="B2299" s="21"/>
      <c r="C2299" s="21"/>
      <c r="D2299" s="21"/>
      <c r="E2299" s="21"/>
      <c r="I2299" s="22"/>
      <c r="J2299" s="24"/>
      <c r="K2299" s="10"/>
      <c r="L2299" s="10"/>
    </row>
    <row r="2300" spans="1:12">
      <c r="A2300" s="21"/>
      <c r="B2300" s="21"/>
      <c r="C2300" s="21"/>
      <c r="D2300" s="21"/>
      <c r="E2300" s="21"/>
      <c r="I2300" s="22"/>
      <c r="J2300" s="24"/>
      <c r="K2300" s="10"/>
      <c r="L2300" s="10"/>
    </row>
    <row r="2301" spans="1:12">
      <c r="A2301" s="21"/>
      <c r="B2301" s="21"/>
      <c r="C2301" s="21"/>
      <c r="D2301" s="21"/>
      <c r="E2301" s="21"/>
      <c r="I2301" s="22"/>
      <c r="J2301" s="24"/>
      <c r="K2301" s="10"/>
      <c r="L2301" s="10"/>
    </row>
    <row r="2302" spans="1:12">
      <c r="A2302" s="21"/>
      <c r="B2302" s="21"/>
      <c r="C2302" s="21"/>
      <c r="D2302" s="21"/>
      <c r="E2302" s="21"/>
      <c r="I2302" s="22"/>
      <c r="J2302" s="24"/>
      <c r="K2302" s="10"/>
      <c r="L2302" s="10"/>
    </row>
    <row r="2303" spans="1:12">
      <c r="A2303" s="21"/>
      <c r="B2303" s="21"/>
      <c r="C2303" s="21"/>
      <c r="D2303" s="21"/>
      <c r="E2303" s="21"/>
      <c r="I2303" s="22"/>
      <c r="J2303" s="24"/>
      <c r="K2303" s="10"/>
      <c r="L2303" s="10"/>
    </row>
    <row r="2304" spans="1:12">
      <c r="A2304" s="21"/>
      <c r="B2304" s="21"/>
      <c r="C2304" s="21"/>
      <c r="D2304" s="21"/>
      <c r="E2304" s="21"/>
      <c r="I2304" s="22"/>
      <c r="J2304" s="24"/>
      <c r="K2304" s="10"/>
      <c r="L2304" s="10"/>
    </row>
    <row r="2305" spans="1:12">
      <c r="A2305" s="21"/>
      <c r="B2305" s="21"/>
      <c r="C2305" s="21"/>
      <c r="D2305" s="21"/>
      <c r="E2305" s="21"/>
      <c r="I2305" s="22"/>
      <c r="J2305" s="24"/>
      <c r="K2305" s="10"/>
      <c r="L2305" s="10"/>
    </row>
    <row r="2306" spans="1:12">
      <c r="A2306" s="21"/>
      <c r="B2306" s="21"/>
      <c r="C2306" s="21"/>
      <c r="D2306" s="21"/>
      <c r="E2306" s="21"/>
      <c r="I2306" s="22"/>
      <c r="J2306" s="24"/>
      <c r="K2306" s="10"/>
      <c r="L2306" s="10"/>
    </row>
    <row r="2307" spans="1:12">
      <c r="A2307" s="21"/>
      <c r="B2307" s="21"/>
      <c r="C2307" s="21"/>
      <c r="D2307" s="21"/>
      <c r="E2307" s="21"/>
      <c r="I2307" s="22"/>
      <c r="J2307" s="24"/>
      <c r="K2307" s="10"/>
      <c r="L2307" s="10"/>
    </row>
    <row r="2308" spans="1:12">
      <c r="A2308" s="21"/>
      <c r="B2308" s="21"/>
      <c r="C2308" s="21"/>
      <c r="D2308" s="21"/>
      <c r="E2308" s="21"/>
      <c r="I2308" s="22"/>
      <c r="J2308" s="24"/>
      <c r="K2308" s="10"/>
      <c r="L2308" s="10"/>
    </row>
    <row r="2309" spans="1:12">
      <c r="A2309" s="21"/>
      <c r="B2309" s="21"/>
      <c r="C2309" s="21"/>
      <c r="D2309" s="21"/>
      <c r="E2309" s="21"/>
      <c r="I2309" s="22"/>
      <c r="J2309" s="24"/>
      <c r="K2309" s="10"/>
      <c r="L2309" s="10"/>
    </row>
    <row r="2310" spans="1:12">
      <c r="A2310" s="21"/>
      <c r="B2310" s="21"/>
      <c r="C2310" s="21"/>
      <c r="D2310" s="21"/>
      <c r="E2310" s="21"/>
      <c r="I2310" s="22"/>
      <c r="J2310" s="24"/>
      <c r="K2310" s="10"/>
      <c r="L2310" s="10"/>
    </row>
    <row r="2311" spans="1:12">
      <c r="A2311" s="21"/>
      <c r="B2311" s="21"/>
      <c r="C2311" s="21"/>
      <c r="D2311" s="21"/>
      <c r="E2311" s="21"/>
      <c r="I2311" s="22"/>
      <c r="J2311" s="24"/>
      <c r="K2311" s="10"/>
      <c r="L2311" s="10"/>
    </row>
    <row r="2312" spans="1:12">
      <c r="A2312" s="21"/>
      <c r="B2312" s="21"/>
      <c r="C2312" s="21"/>
      <c r="D2312" s="21"/>
      <c r="E2312" s="21"/>
      <c r="I2312" s="22"/>
      <c r="J2312" s="24"/>
      <c r="K2312" s="10"/>
      <c r="L2312" s="10"/>
    </row>
    <row r="2313" spans="1:12">
      <c r="A2313" s="21"/>
      <c r="B2313" s="21"/>
      <c r="C2313" s="21"/>
      <c r="D2313" s="21"/>
      <c r="E2313" s="21"/>
      <c r="I2313" s="22"/>
      <c r="J2313" s="24"/>
      <c r="K2313" s="10"/>
      <c r="L2313" s="10"/>
    </row>
    <row r="2314" spans="1:12">
      <c r="A2314" s="21"/>
      <c r="B2314" s="21"/>
      <c r="C2314" s="21"/>
      <c r="D2314" s="21"/>
      <c r="E2314" s="21"/>
      <c r="I2314" s="22"/>
      <c r="J2314" s="24"/>
      <c r="K2314" s="10"/>
      <c r="L2314" s="10"/>
    </row>
    <row r="2315" spans="1:12">
      <c r="A2315" s="21"/>
      <c r="B2315" s="21"/>
      <c r="C2315" s="21"/>
      <c r="D2315" s="21"/>
      <c r="E2315" s="21"/>
      <c r="I2315" s="22"/>
      <c r="J2315" s="24"/>
      <c r="K2315" s="10"/>
      <c r="L2315" s="10"/>
    </row>
    <row r="2316" spans="1:12">
      <c r="A2316" s="21"/>
      <c r="B2316" s="21"/>
      <c r="C2316" s="21"/>
      <c r="D2316" s="21"/>
      <c r="E2316" s="21"/>
      <c r="I2316" s="22"/>
      <c r="J2316" s="24"/>
      <c r="K2316" s="10"/>
      <c r="L2316" s="10"/>
    </row>
    <row r="2317" spans="1:12">
      <c r="A2317" s="21"/>
      <c r="B2317" s="21"/>
      <c r="C2317" s="21"/>
      <c r="D2317" s="21"/>
      <c r="E2317" s="21"/>
      <c r="I2317" s="22"/>
      <c r="J2317" s="24"/>
      <c r="K2317" s="10"/>
      <c r="L2317" s="10"/>
    </row>
    <row r="2318" spans="1:12">
      <c r="A2318" s="21"/>
      <c r="B2318" s="21"/>
      <c r="C2318" s="21"/>
      <c r="D2318" s="21"/>
      <c r="E2318" s="21"/>
      <c r="I2318" s="22"/>
      <c r="J2318" s="24"/>
      <c r="K2318" s="10"/>
      <c r="L2318" s="10"/>
    </row>
    <row r="2319" spans="1:12">
      <c r="A2319" s="21"/>
      <c r="B2319" s="21"/>
      <c r="C2319" s="21"/>
      <c r="D2319" s="21"/>
      <c r="E2319" s="21"/>
      <c r="I2319" s="22"/>
      <c r="J2319" s="24"/>
      <c r="K2319" s="10"/>
      <c r="L2319" s="10"/>
    </row>
    <row r="2320" spans="1:12">
      <c r="A2320" s="21"/>
      <c r="B2320" s="21"/>
      <c r="C2320" s="21"/>
      <c r="D2320" s="21"/>
      <c r="E2320" s="21"/>
      <c r="I2320" s="22"/>
      <c r="J2320" s="24"/>
      <c r="K2320" s="10"/>
      <c r="L2320" s="10"/>
    </row>
    <row r="2321" spans="1:12">
      <c r="A2321" s="21"/>
      <c r="B2321" s="21"/>
      <c r="C2321" s="21"/>
      <c r="D2321" s="21"/>
      <c r="E2321" s="21"/>
      <c r="I2321" s="22"/>
      <c r="J2321" s="24"/>
      <c r="K2321" s="10"/>
      <c r="L2321" s="10"/>
    </row>
    <row r="2322" spans="1:12">
      <c r="A2322" s="21"/>
      <c r="B2322" s="21"/>
      <c r="C2322" s="21"/>
      <c r="D2322" s="21"/>
      <c r="E2322" s="21"/>
      <c r="I2322" s="22"/>
      <c r="J2322" s="24"/>
      <c r="K2322" s="10"/>
      <c r="L2322" s="10"/>
    </row>
    <row r="2323" spans="1:12">
      <c r="A2323" s="21"/>
      <c r="B2323" s="21"/>
      <c r="C2323" s="21"/>
      <c r="D2323" s="21"/>
      <c r="E2323" s="21"/>
      <c r="I2323" s="22"/>
      <c r="J2323" s="24"/>
      <c r="K2323" s="10"/>
      <c r="L2323" s="10"/>
    </row>
    <row r="2324" spans="1:12">
      <c r="A2324" s="21"/>
      <c r="B2324" s="21"/>
      <c r="C2324" s="21"/>
      <c r="D2324" s="21"/>
      <c r="E2324" s="21"/>
      <c r="I2324" s="22"/>
      <c r="J2324" s="24"/>
      <c r="K2324" s="10"/>
      <c r="L2324" s="10"/>
    </row>
    <row r="2325" spans="1:12">
      <c r="A2325" s="21"/>
      <c r="B2325" s="21"/>
      <c r="C2325" s="21"/>
      <c r="D2325" s="21"/>
      <c r="E2325" s="21"/>
      <c r="I2325" s="22"/>
      <c r="J2325" s="24"/>
      <c r="K2325" s="10"/>
      <c r="L2325" s="10"/>
    </row>
    <row r="2326" spans="1:12">
      <c r="A2326" s="21"/>
      <c r="B2326" s="21"/>
      <c r="C2326" s="21"/>
      <c r="D2326" s="21"/>
      <c r="E2326" s="21"/>
      <c r="I2326" s="22"/>
      <c r="J2326" s="24"/>
      <c r="K2326" s="10"/>
      <c r="L2326" s="10"/>
    </row>
    <row r="2327" spans="1:12">
      <c r="A2327" s="21"/>
      <c r="B2327" s="21"/>
      <c r="C2327" s="21"/>
      <c r="D2327" s="21"/>
      <c r="E2327" s="21"/>
      <c r="I2327" s="22"/>
      <c r="J2327" s="24"/>
      <c r="K2327" s="10"/>
      <c r="L2327" s="10"/>
    </row>
    <row r="2328" spans="1:12">
      <c r="A2328" s="21"/>
      <c r="B2328" s="21"/>
      <c r="C2328" s="21"/>
      <c r="D2328" s="21"/>
      <c r="E2328" s="21"/>
      <c r="I2328" s="22"/>
      <c r="J2328" s="24"/>
      <c r="K2328" s="10"/>
      <c r="L2328" s="10"/>
    </row>
    <row r="2329" spans="1:12">
      <c r="A2329" s="21"/>
      <c r="B2329" s="21"/>
      <c r="C2329" s="21"/>
      <c r="D2329" s="21"/>
      <c r="E2329" s="21"/>
      <c r="I2329" s="22"/>
      <c r="J2329" s="24"/>
      <c r="K2329" s="10"/>
      <c r="L2329" s="10"/>
    </row>
    <row r="2330" spans="1:12">
      <c r="A2330" s="21"/>
      <c r="B2330" s="21"/>
      <c r="C2330" s="21"/>
      <c r="D2330" s="21"/>
      <c r="E2330" s="21"/>
      <c r="I2330" s="22"/>
      <c r="J2330" s="24"/>
      <c r="K2330" s="10"/>
      <c r="L2330" s="10"/>
    </row>
    <row r="2331" spans="1:12">
      <c r="A2331" s="21"/>
      <c r="B2331" s="21"/>
      <c r="C2331" s="21"/>
      <c r="D2331" s="21"/>
      <c r="E2331" s="21"/>
      <c r="I2331" s="22"/>
      <c r="J2331" s="24"/>
      <c r="K2331" s="10"/>
      <c r="L2331" s="10"/>
    </row>
    <row r="2332" spans="1:12">
      <c r="A2332" s="21"/>
      <c r="B2332" s="21"/>
      <c r="C2332" s="21"/>
      <c r="D2332" s="21"/>
      <c r="E2332" s="21"/>
      <c r="I2332" s="22"/>
      <c r="J2332" s="24"/>
      <c r="K2332" s="10"/>
      <c r="L2332" s="10"/>
    </row>
    <row r="2333" spans="1:12">
      <c r="A2333" s="21"/>
      <c r="B2333" s="21"/>
      <c r="C2333" s="21"/>
      <c r="D2333" s="21"/>
      <c r="E2333" s="21"/>
      <c r="I2333" s="22"/>
      <c r="J2333" s="24"/>
      <c r="K2333" s="10"/>
      <c r="L2333" s="10"/>
    </row>
    <row r="2334" spans="1:12">
      <c r="A2334" s="21"/>
      <c r="B2334" s="21"/>
      <c r="C2334" s="21"/>
      <c r="D2334" s="21"/>
      <c r="E2334" s="21"/>
      <c r="I2334" s="22"/>
      <c r="J2334" s="24"/>
      <c r="K2334" s="10"/>
      <c r="L2334" s="10"/>
    </row>
    <row r="2335" spans="1:12">
      <c r="A2335" s="21"/>
      <c r="B2335" s="21"/>
      <c r="C2335" s="21"/>
      <c r="D2335" s="21"/>
      <c r="E2335" s="21"/>
      <c r="I2335" s="22"/>
      <c r="J2335" s="24"/>
      <c r="K2335" s="10"/>
      <c r="L2335" s="10"/>
    </row>
    <row r="2336" spans="1:12">
      <c r="A2336" s="21"/>
      <c r="B2336" s="21"/>
      <c r="C2336" s="21"/>
      <c r="D2336" s="21"/>
      <c r="E2336" s="21"/>
      <c r="I2336" s="22"/>
      <c r="J2336" s="24"/>
      <c r="K2336" s="10"/>
      <c r="L2336" s="10"/>
    </row>
    <row r="2337" spans="1:12">
      <c r="A2337" s="21"/>
      <c r="B2337" s="21"/>
      <c r="C2337" s="21"/>
      <c r="D2337" s="21"/>
      <c r="E2337" s="21"/>
      <c r="I2337" s="22"/>
      <c r="J2337" s="24"/>
      <c r="K2337" s="10"/>
      <c r="L2337" s="10"/>
    </row>
    <row r="2338" spans="1:12">
      <c r="A2338" s="21"/>
      <c r="B2338" s="21"/>
      <c r="C2338" s="21"/>
      <c r="D2338" s="21"/>
      <c r="E2338" s="21"/>
      <c r="I2338" s="22"/>
      <c r="J2338" s="24"/>
      <c r="K2338" s="10"/>
      <c r="L2338" s="10"/>
    </row>
    <row r="2339" spans="1:12">
      <c r="A2339" s="21"/>
      <c r="B2339" s="21"/>
      <c r="C2339" s="21"/>
      <c r="D2339" s="21"/>
      <c r="E2339" s="21"/>
      <c r="I2339" s="22"/>
      <c r="J2339" s="24"/>
      <c r="K2339" s="10"/>
      <c r="L2339" s="10"/>
    </row>
    <row r="2340" spans="1:12">
      <c r="A2340" s="21"/>
      <c r="B2340" s="21"/>
      <c r="C2340" s="21"/>
      <c r="D2340" s="21"/>
      <c r="E2340" s="21"/>
      <c r="I2340" s="22"/>
      <c r="J2340" s="24"/>
      <c r="K2340" s="10"/>
      <c r="L2340" s="10"/>
    </row>
    <row r="2341" spans="1:12">
      <c r="A2341" s="21"/>
      <c r="B2341" s="21"/>
      <c r="C2341" s="21"/>
      <c r="D2341" s="21"/>
      <c r="E2341" s="21"/>
      <c r="I2341" s="22"/>
      <c r="J2341" s="24"/>
      <c r="K2341" s="10"/>
      <c r="L2341" s="10"/>
    </row>
    <row r="2342" spans="1:12">
      <c r="A2342" s="21"/>
      <c r="B2342" s="21"/>
      <c r="C2342" s="21"/>
      <c r="D2342" s="21"/>
      <c r="E2342" s="21"/>
      <c r="I2342" s="22"/>
      <c r="J2342" s="24"/>
      <c r="K2342" s="10"/>
      <c r="L2342" s="10"/>
    </row>
    <row r="2343" spans="1:12">
      <c r="A2343" s="21"/>
      <c r="B2343" s="21"/>
      <c r="C2343" s="21"/>
      <c r="D2343" s="21"/>
      <c r="E2343" s="21"/>
      <c r="I2343" s="22"/>
      <c r="J2343" s="24"/>
      <c r="K2343" s="10"/>
      <c r="L2343" s="10"/>
    </row>
    <row r="2344" spans="1:12">
      <c r="A2344" s="21"/>
      <c r="B2344" s="21"/>
      <c r="C2344" s="21"/>
      <c r="D2344" s="21"/>
      <c r="E2344" s="21"/>
      <c r="I2344" s="22"/>
      <c r="J2344" s="24"/>
      <c r="K2344" s="10"/>
      <c r="L2344" s="10"/>
    </row>
    <row r="2345" spans="1:12">
      <c r="A2345" s="21"/>
      <c r="B2345" s="21"/>
      <c r="C2345" s="21"/>
      <c r="D2345" s="21"/>
      <c r="E2345" s="21"/>
      <c r="I2345" s="22"/>
      <c r="J2345" s="24"/>
      <c r="K2345" s="10"/>
      <c r="L2345" s="10"/>
    </row>
    <row r="2346" spans="1:12">
      <c r="A2346" s="21"/>
      <c r="B2346" s="21"/>
      <c r="C2346" s="21"/>
      <c r="D2346" s="21"/>
      <c r="E2346" s="21"/>
      <c r="I2346" s="22"/>
      <c r="J2346" s="24"/>
      <c r="K2346" s="10"/>
      <c r="L2346" s="10"/>
    </row>
    <row r="2347" spans="1:12">
      <c r="A2347" s="21"/>
      <c r="B2347" s="21"/>
      <c r="C2347" s="21"/>
      <c r="D2347" s="21"/>
      <c r="E2347" s="21"/>
      <c r="I2347" s="22"/>
      <c r="J2347" s="24"/>
      <c r="K2347" s="10"/>
      <c r="L2347" s="10"/>
    </row>
    <row r="2348" spans="1:12">
      <c r="A2348" s="21"/>
      <c r="B2348" s="21"/>
      <c r="C2348" s="21"/>
      <c r="D2348" s="21"/>
      <c r="E2348" s="21"/>
      <c r="I2348" s="22"/>
      <c r="J2348" s="24"/>
      <c r="K2348" s="10"/>
      <c r="L2348" s="10"/>
    </row>
    <row r="2349" spans="1:12">
      <c r="A2349" s="21"/>
      <c r="B2349" s="21"/>
      <c r="C2349" s="21"/>
      <c r="D2349" s="21"/>
      <c r="E2349" s="21"/>
      <c r="I2349" s="22"/>
      <c r="J2349" s="24"/>
      <c r="K2349" s="10"/>
      <c r="L2349" s="10"/>
    </row>
    <row r="2350" spans="1:12">
      <c r="A2350" s="21"/>
      <c r="B2350" s="21"/>
      <c r="C2350" s="21"/>
      <c r="D2350" s="21"/>
      <c r="E2350" s="21"/>
      <c r="I2350" s="22"/>
      <c r="J2350" s="24"/>
      <c r="K2350" s="10"/>
      <c r="L2350" s="10"/>
    </row>
    <row r="2351" spans="1:12">
      <c r="A2351" s="21"/>
      <c r="B2351" s="21"/>
      <c r="C2351" s="21"/>
      <c r="D2351" s="21"/>
      <c r="E2351" s="21"/>
      <c r="I2351" s="22"/>
      <c r="J2351" s="24"/>
      <c r="K2351" s="10"/>
      <c r="L2351" s="10"/>
    </row>
    <row r="2352" spans="1:12">
      <c r="A2352" s="21"/>
      <c r="B2352" s="21"/>
      <c r="C2352" s="21"/>
      <c r="D2352" s="21"/>
      <c r="E2352" s="21"/>
      <c r="I2352" s="22"/>
      <c r="J2352" s="24"/>
      <c r="K2352" s="10"/>
      <c r="L2352" s="10"/>
    </row>
    <row r="2353" spans="1:12">
      <c r="A2353" s="21"/>
      <c r="B2353" s="21"/>
      <c r="C2353" s="21"/>
      <c r="D2353" s="21"/>
      <c r="E2353" s="21"/>
      <c r="I2353" s="22"/>
      <c r="J2353" s="24"/>
      <c r="K2353" s="10"/>
      <c r="L2353" s="10"/>
    </row>
    <row r="2354" spans="1:12">
      <c r="A2354" s="21"/>
      <c r="B2354" s="21"/>
      <c r="C2354" s="21"/>
      <c r="D2354" s="21"/>
      <c r="E2354" s="21"/>
      <c r="I2354" s="22"/>
      <c r="J2354" s="24"/>
      <c r="K2354" s="10"/>
      <c r="L2354" s="10"/>
    </row>
    <row r="2355" spans="1:12">
      <c r="A2355" s="21"/>
      <c r="B2355" s="21"/>
      <c r="C2355" s="21"/>
      <c r="D2355" s="21"/>
      <c r="E2355" s="21"/>
      <c r="I2355" s="22"/>
      <c r="J2355" s="24"/>
      <c r="K2355" s="10"/>
      <c r="L2355" s="10"/>
    </row>
    <row r="2356" spans="1:12">
      <c r="A2356" s="21"/>
      <c r="B2356" s="21"/>
      <c r="C2356" s="21"/>
      <c r="D2356" s="21"/>
      <c r="E2356" s="21"/>
      <c r="I2356" s="22"/>
      <c r="J2356" s="24"/>
      <c r="K2356" s="10"/>
      <c r="L2356" s="10"/>
    </row>
    <row r="2357" spans="1:12">
      <c r="A2357" s="21"/>
      <c r="B2357" s="21"/>
      <c r="C2357" s="21"/>
      <c r="D2357" s="21"/>
      <c r="E2357" s="21"/>
      <c r="I2357" s="22"/>
      <c r="J2357" s="24"/>
      <c r="K2357" s="10"/>
      <c r="L2357" s="10"/>
    </row>
    <row r="2358" spans="1:12">
      <c r="A2358" s="21"/>
      <c r="B2358" s="21"/>
      <c r="C2358" s="21"/>
      <c r="D2358" s="21"/>
      <c r="E2358" s="21"/>
      <c r="I2358" s="22"/>
      <c r="J2358" s="24"/>
      <c r="K2358" s="10"/>
      <c r="L2358" s="10"/>
    </row>
    <row r="2359" spans="1:12">
      <c r="A2359" s="21"/>
      <c r="B2359" s="21"/>
      <c r="C2359" s="21"/>
      <c r="D2359" s="21"/>
      <c r="E2359" s="21"/>
      <c r="I2359" s="22"/>
      <c r="J2359" s="24"/>
      <c r="K2359" s="10"/>
      <c r="L2359" s="10"/>
    </row>
    <row r="2360" spans="1:12">
      <c r="A2360" s="21"/>
      <c r="B2360" s="21"/>
      <c r="C2360" s="21"/>
      <c r="D2360" s="21"/>
      <c r="E2360" s="21"/>
      <c r="I2360" s="22"/>
      <c r="J2360" s="24"/>
      <c r="K2360" s="10"/>
      <c r="L2360" s="10"/>
    </row>
    <row r="2361" spans="1:12">
      <c r="A2361" s="21"/>
      <c r="B2361" s="21"/>
      <c r="C2361" s="21"/>
      <c r="D2361" s="21"/>
      <c r="E2361" s="21"/>
      <c r="I2361" s="22"/>
      <c r="J2361" s="24"/>
      <c r="K2361" s="10"/>
      <c r="L2361" s="10"/>
    </row>
    <row r="2362" spans="1:12">
      <c r="A2362" s="21"/>
      <c r="B2362" s="21"/>
      <c r="C2362" s="21"/>
      <c r="D2362" s="21"/>
      <c r="E2362" s="21"/>
      <c r="I2362" s="22"/>
      <c r="J2362" s="24"/>
      <c r="K2362" s="10"/>
      <c r="L2362" s="10"/>
    </row>
    <row r="2363" spans="1:12">
      <c r="A2363" s="21"/>
      <c r="B2363" s="21"/>
      <c r="C2363" s="21"/>
      <c r="D2363" s="21"/>
      <c r="E2363" s="21"/>
      <c r="I2363" s="22"/>
      <c r="J2363" s="24"/>
      <c r="K2363" s="10"/>
      <c r="L2363" s="10"/>
    </row>
    <row r="2364" spans="1:12">
      <c r="A2364" s="21"/>
      <c r="B2364" s="21"/>
      <c r="C2364" s="21"/>
      <c r="D2364" s="21"/>
      <c r="E2364" s="21"/>
      <c r="I2364" s="22"/>
      <c r="J2364" s="24"/>
      <c r="K2364" s="10"/>
      <c r="L2364" s="10"/>
    </row>
    <row r="2365" spans="1:12">
      <c r="A2365" s="21"/>
      <c r="B2365" s="21"/>
      <c r="C2365" s="21"/>
      <c r="D2365" s="21"/>
      <c r="E2365" s="21"/>
      <c r="I2365" s="22"/>
      <c r="J2365" s="24"/>
      <c r="K2365" s="10"/>
      <c r="L2365" s="10"/>
    </row>
    <row r="2366" spans="1:12">
      <c r="A2366" s="21"/>
      <c r="B2366" s="21"/>
      <c r="C2366" s="21"/>
      <c r="D2366" s="21"/>
      <c r="E2366" s="21"/>
      <c r="I2366" s="22"/>
      <c r="J2366" s="24"/>
      <c r="K2366" s="10"/>
      <c r="L2366" s="10"/>
    </row>
    <row r="2367" spans="1:12">
      <c r="A2367" s="21"/>
      <c r="B2367" s="21"/>
      <c r="C2367" s="21"/>
      <c r="D2367" s="21"/>
      <c r="E2367" s="21"/>
      <c r="I2367" s="22"/>
      <c r="J2367" s="24"/>
      <c r="K2367" s="10"/>
      <c r="L2367" s="10"/>
    </row>
    <row r="2368" spans="1:12">
      <c r="A2368" s="21"/>
      <c r="B2368" s="21"/>
      <c r="C2368" s="21"/>
      <c r="D2368" s="21"/>
      <c r="E2368" s="21"/>
      <c r="I2368" s="22"/>
      <c r="J2368" s="24"/>
      <c r="K2368" s="10"/>
      <c r="L2368" s="10"/>
    </row>
    <row r="2369" spans="1:12">
      <c r="A2369" s="21"/>
      <c r="B2369" s="21"/>
      <c r="C2369" s="21"/>
      <c r="D2369" s="21"/>
      <c r="E2369" s="21"/>
      <c r="I2369" s="22"/>
      <c r="J2369" s="24"/>
      <c r="K2369" s="10"/>
      <c r="L2369" s="10"/>
    </row>
    <row r="2370" spans="1:12">
      <c r="A2370" s="21"/>
      <c r="B2370" s="21"/>
      <c r="C2370" s="21"/>
      <c r="D2370" s="21"/>
      <c r="E2370" s="21"/>
      <c r="I2370" s="22"/>
      <c r="J2370" s="24"/>
      <c r="K2370" s="10"/>
      <c r="L2370" s="10"/>
    </row>
    <row r="2371" spans="1:12">
      <c r="A2371" s="21"/>
      <c r="B2371" s="21"/>
      <c r="C2371" s="21"/>
      <c r="D2371" s="21"/>
      <c r="E2371" s="21"/>
      <c r="I2371" s="22"/>
      <c r="J2371" s="24"/>
      <c r="K2371" s="10"/>
      <c r="L2371" s="10"/>
    </row>
    <row r="2372" spans="1:12">
      <c r="A2372" s="21"/>
      <c r="B2372" s="21"/>
      <c r="C2372" s="21"/>
      <c r="D2372" s="21"/>
      <c r="E2372" s="21"/>
      <c r="I2372" s="22"/>
      <c r="J2372" s="24"/>
      <c r="K2372" s="10"/>
      <c r="L2372" s="10"/>
    </row>
    <row r="2373" spans="1:12">
      <c r="A2373" s="21"/>
      <c r="B2373" s="21"/>
      <c r="C2373" s="21"/>
      <c r="D2373" s="21"/>
      <c r="E2373" s="21"/>
      <c r="I2373" s="22"/>
      <c r="J2373" s="24"/>
      <c r="K2373" s="10"/>
      <c r="L2373" s="10"/>
    </row>
    <row r="2374" spans="1:12">
      <c r="A2374" s="21"/>
      <c r="B2374" s="21"/>
      <c r="C2374" s="21"/>
      <c r="D2374" s="21"/>
      <c r="E2374" s="21"/>
      <c r="I2374" s="22"/>
      <c r="J2374" s="24"/>
      <c r="K2374" s="10"/>
      <c r="L2374" s="10"/>
    </row>
    <row r="2375" spans="1:12">
      <c r="A2375" s="21"/>
      <c r="B2375" s="21"/>
      <c r="C2375" s="21"/>
      <c r="D2375" s="21"/>
      <c r="E2375" s="21"/>
      <c r="I2375" s="22"/>
      <c r="J2375" s="24"/>
      <c r="K2375" s="10"/>
      <c r="L2375" s="10"/>
    </row>
    <row r="2376" spans="1:12">
      <c r="A2376" s="21"/>
      <c r="B2376" s="21"/>
      <c r="C2376" s="21"/>
      <c r="D2376" s="21"/>
      <c r="E2376" s="21"/>
      <c r="I2376" s="22"/>
      <c r="J2376" s="24"/>
      <c r="K2376" s="10"/>
      <c r="L2376" s="10"/>
    </row>
    <row r="2377" spans="1:12">
      <c r="A2377" s="21"/>
      <c r="B2377" s="21"/>
      <c r="C2377" s="21"/>
      <c r="D2377" s="21"/>
      <c r="E2377" s="21"/>
      <c r="I2377" s="22"/>
      <c r="J2377" s="24"/>
      <c r="K2377" s="10"/>
      <c r="L2377" s="10"/>
    </row>
    <row r="2378" spans="1:12">
      <c r="A2378" s="21"/>
      <c r="B2378" s="21"/>
      <c r="C2378" s="21"/>
      <c r="D2378" s="21"/>
      <c r="E2378" s="21"/>
      <c r="I2378" s="22"/>
      <c r="J2378" s="24"/>
      <c r="K2378" s="10"/>
      <c r="L2378" s="10"/>
    </row>
    <row r="2379" spans="1:12">
      <c r="A2379" s="21"/>
      <c r="B2379" s="21"/>
      <c r="C2379" s="21"/>
      <c r="D2379" s="21"/>
      <c r="E2379" s="21"/>
      <c r="I2379" s="22"/>
      <c r="J2379" s="24"/>
      <c r="K2379" s="10"/>
      <c r="L2379" s="10"/>
    </row>
    <row r="2380" spans="1:12">
      <c r="A2380" s="21"/>
      <c r="B2380" s="21"/>
      <c r="C2380" s="21"/>
      <c r="D2380" s="21"/>
      <c r="E2380" s="21"/>
      <c r="I2380" s="22"/>
      <c r="J2380" s="24"/>
      <c r="K2380" s="10"/>
      <c r="L2380" s="10"/>
    </row>
    <row r="2381" spans="1:12">
      <c r="A2381" s="21"/>
      <c r="B2381" s="21"/>
      <c r="C2381" s="21"/>
      <c r="D2381" s="21"/>
      <c r="E2381" s="21"/>
      <c r="I2381" s="22"/>
      <c r="J2381" s="24"/>
      <c r="K2381" s="10"/>
      <c r="L2381" s="10"/>
    </row>
    <row r="2382" spans="1:12">
      <c r="A2382" s="21"/>
      <c r="B2382" s="21"/>
      <c r="C2382" s="21"/>
      <c r="D2382" s="21"/>
      <c r="E2382" s="21"/>
      <c r="I2382" s="22"/>
      <c r="J2382" s="24"/>
      <c r="K2382" s="10"/>
      <c r="L2382" s="10"/>
    </row>
    <row r="2383" spans="1:12">
      <c r="A2383" s="21"/>
      <c r="B2383" s="21"/>
      <c r="C2383" s="21"/>
      <c r="D2383" s="21"/>
      <c r="E2383" s="21"/>
      <c r="I2383" s="22"/>
      <c r="J2383" s="24"/>
      <c r="K2383" s="10"/>
      <c r="L2383" s="10"/>
    </row>
    <row r="2384" spans="1:12">
      <c r="A2384" s="21"/>
      <c r="B2384" s="21"/>
      <c r="C2384" s="21"/>
      <c r="D2384" s="21"/>
      <c r="E2384" s="21"/>
      <c r="I2384" s="22"/>
      <c r="J2384" s="24"/>
      <c r="K2384" s="10"/>
      <c r="L2384" s="10"/>
    </row>
    <row r="2385" spans="1:12">
      <c r="A2385" s="21"/>
      <c r="B2385" s="21"/>
      <c r="C2385" s="21"/>
      <c r="D2385" s="21"/>
      <c r="E2385" s="21"/>
      <c r="I2385" s="22"/>
      <c r="J2385" s="24"/>
      <c r="K2385" s="10"/>
      <c r="L2385" s="10"/>
    </row>
    <row r="2386" spans="1:12">
      <c r="A2386" s="21"/>
      <c r="B2386" s="21"/>
      <c r="C2386" s="21"/>
      <c r="D2386" s="21"/>
      <c r="E2386" s="21"/>
      <c r="I2386" s="22"/>
      <c r="J2386" s="24"/>
      <c r="K2386" s="10"/>
      <c r="L2386" s="10"/>
    </row>
    <row r="2387" spans="1:12">
      <c r="A2387" s="21"/>
      <c r="B2387" s="21"/>
      <c r="C2387" s="21"/>
      <c r="D2387" s="21"/>
      <c r="E2387" s="21"/>
      <c r="I2387" s="22"/>
      <c r="J2387" s="24"/>
      <c r="K2387" s="10"/>
      <c r="L2387" s="10"/>
    </row>
    <row r="2388" spans="1:12">
      <c r="A2388" s="21"/>
      <c r="B2388" s="21"/>
      <c r="C2388" s="21"/>
      <c r="D2388" s="21"/>
      <c r="E2388" s="21"/>
      <c r="I2388" s="22"/>
      <c r="J2388" s="24"/>
      <c r="K2388" s="10"/>
      <c r="L2388" s="10"/>
    </row>
    <row r="2389" spans="1:12">
      <c r="A2389" s="21"/>
      <c r="B2389" s="21"/>
      <c r="C2389" s="21"/>
      <c r="D2389" s="21"/>
      <c r="E2389" s="21"/>
      <c r="I2389" s="22"/>
      <c r="J2389" s="24"/>
      <c r="K2389" s="10"/>
      <c r="L2389" s="10"/>
    </row>
    <row r="2390" spans="1:12">
      <c r="A2390" s="21"/>
      <c r="B2390" s="21"/>
      <c r="C2390" s="21"/>
      <c r="D2390" s="21"/>
      <c r="E2390" s="21"/>
      <c r="I2390" s="22"/>
      <c r="J2390" s="24"/>
      <c r="K2390" s="10"/>
      <c r="L2390" s="10"/>
    </row>
    <row r="2391" spans="1:12">
      <c r="A2391" s="21"/>
      <c r="B2391" s="21"/>
      <c r="C2391" s="21"/>
      <c r="D2391" s="21"/>
      <c r="E2391" s="21"/>
      <c r="I2391" s="22"/>
      <c r="J2391" s="24"/>
      <c r="K2391" s="10"/>
      <c r="L2391" s="10"/>
    </row>
    <row r="2392" spans="1:12">
      <c r="A2392" s="21"/>
      <c r="B2392" s="21"/>
      <c r="C2392" s="21"/>
      <c r="D2392" s="21"/>
      <c r="E2392" s="21"/>
      <c r="I2392" s="22"/>
      <c r="J2392" s="24"/>
      <c r="K2392" s="10"/>
      <c r="L2392" s="10"/>
    </row>
    <row r="2393" spans="1:12">
      <c r="A2393" s="21"/>
      <c r="B2393" s="21"/>
      <c r="C2393" s="21"/>
      <c r="D2393" s="21"/>
      <c r="E2393" s="21"/>
      <c r="I2393" s="22"/>
      <c r="J2393" s="24"/>
      <c r="K2393" s="10"/>
      <c r="L2393" s="10"/>
    </row>
    <row r="2394" spans="1:12">
      <c r="A2394" s="21"/>
      <c r="B2394" s="21"/>
      <c r="C2394" s="21"/>
      <c r="D2394" s="21"/>
      <c r="E2394" s="21"/>
      <c r="I2394" s="22"/>
      <c r="J2394" s="24"/>
      <c r="K2394" s="10"/>
      <c r="L2394" s="10"/>
    </row>
    <row r="2395" spans="1:12">
      <c r="A2395" s="21"/>
      <c r="B2395" s="21"/>
      <c r="C2395" s="21"/>
      <c r="D2395" s="21"/>
      <c r="E2395" s="21"/>
      <c r="I2395" s="22"/>
      <c r="J2395" s="24"/>
      <c r="K2395" s="10"/>
      <c r="L2395" s="10"/>
    </row>
    <row r="2396" spans="1:12">
      <c r="A2396" s="21"/>
      <c r="B2396" s="21"/>
      <c r="C2396" s="21"/>
      <c r="D2396" s="21"/>
      <c r="E2396" s="21"/>
      <c r="I2396" s="22"/>
      <c r="J2396" s="24"/>
      <c r="K2396" s="10"/>
      <c r="L2396" s="10"/>
    </row>
    <row r="2397" spans="1:12">
      <c r="A2397" s="21"/>
      <c r="B2397" s="21"/>
      <c r="C2397" s="21"/>
      <c r="D2397" s="21"/>
      <c r="E2397" s="21"/>
      <c r="I2397" s="22"/>
      <c r="J2397" s="24"/>
      <c r="K2397" s="10"/>
      <c r="L2397" s="10"/>
    </row>
    <row r="2398" spans="1:12">
      <c r="A2398" s="21"/>
      <c r="B2398" s="21"/>
      <c r="C2398" s="21"/>
      <c r="D2398" s="21"/>
      <c r="E2398" s="21"/>
      <c r="I2398" s="22"/>
      <c r="J2398" s="24"/>
      <c r="K2398" s="10"/>
      <c r="L2398" s="10"/>
    </row>
    <row r="2399" spans="1:12">
      <c r="A2399" s="21"/>
      <c r="B2399" s="21"/>
      <c r="C2399" s="21"/>
      <c r="D2399" s="21"/>
      <c r="E2399" s="21"/>
      <c r="I2399" s="22"/>
      <c r="J2399" s="24"/>
      <c r="K2399" s="10"/>
      <c r="L2399" s="10"/>
    </row>
    <row r="2400" spans="1:12">
      <c r="A2400" s="21"/>
      <c r="B2400" s="21"/>
      <c r="C2400" s="21"/>
      <c r="D2400" s="21"/>
      <c r="E2400" s="21"/>
      <c r="I2400" s="22"/>
      <c r="J2400" s="24"/>
      <c r="K2400" s="10"/>
      <c r="L2400" s="10"/>
    </row>
    <row r="2401" spans="1:12">
      <c r="A2401" s="21"/>
      <c r="B2401" s="21"/>
      <c r="C2401" s="21"/>
      <c r="D2401" s="21"/>
      <c r="E2401" s="21"/>
      <c r="I2401" s="22"/>
      <c r="J2401" s="24"/>
      <c r="K2401" s="10"/>
      <c r="L2401" s="10"/>
    </row>
    <row r="2402" spans="1:12">
      <c r="A2402" s="21"/>
      <c r="B2402" s="21"/>
      <c r="C2402" s="21"/>
      <c r="D2402" s="21"/>
      <c r="E2402" s="21"/>
      <c r="I2402" s="22"/>
      <c r="J2402" s="24"/>
      <c r="K2402" s="10"/>
      <c r="L2402" s="10"/>
    </row>
    <row r="2403" spans="1:12">
      <c r="A2403" s="21"/>
      <c r="B2403" s="21"/>
      <c r="C2403" s="21"/>
      <c r="D2403" s="21"/>
      <c r="E2403" s="21"/>
      <c r="I2403" s="22"/>
      <c r="J2403" s="24"/>
      <c r="K2403" s="10"/>
      <c r="L2403" s="10"/>
    </row>
    <row r="2404" spans="1:12">
      <c r="A2404" s="21"/>
      <c r="B2404" s="21"/>
      <c r="C2404" s="21"/>
      <c r="D2404" s="21"/>
      <c r="E2404" s="21"/>
      <c r="I2404" s="22"/>
      <c r="J2404" s="24"/>
      <c r="K2404" s="10"/>
      <c r="L2404" s="10"/>
    </row>
    <row r="2405" spans="1:12">
      <c r="A2405" s="21"/>
      <c r="B2405" s="21"/>
      <c r="C2405" s="21"/>
      <c r="D2405" s="21"/>
      <c r="E2405" s="21"/>
      <c r="I2405" s="22"/>
      <c r="J2405" s="24"/>
      <c r="K2405" s="10"/>
      <c r="L2405" s="10"/>
    </row>
    <row r="2406" spans="1:12">
      <c r="A2406" s="21"/>
      <c r="B2406" s="21"/>
      <c r="C2406" s="21"/>
      <c r="D2406" s="21"/>
      <c r="E2406" s="21"/>
      <c r="I2406" s="22"/>
      <c r="J2406" s="24"/>
      <c r="K2406" s="10"/>
      <c r="L2406" s="10"/>
    </row>
    <row r="2407" spans="1:12">
      <c r="A2407" s="21"/>
      <c r="B2407" s="21"/>
      <c r="C2407" s="21"/>
      <c r="D2407" s="21"/>
      <c r="E2407" s="21"/>
      <c r="I2407" s="22"/>
      <c r="J2407" s="24"/>
      <c r="K2407" s="10"/>
      <c r="L2407" s="10"/>
    </row>
    <row r="2408" spans="1:12">
      <c r="A2408" s="21"/>
      <c r="B2408" s="21"/>
      <c r="C2408" s="21"/>
      <c r="D2408" s="21"/>
      <c r="E2408" s="21"/>
      <c r="I2408" s="22"/>
      <c r="J2408" s="24"/>
      <c r="K2408" s="10"/>
      <c r="L2408" s="10"/>
    </row>
    <row r="2409" spans="1:12">
      <c r="A2409" s="21"/>
      <c r="B2409" s="21"/>
      <c r="C2409" s="21"/>
      <c r="D2409" s="21"/>
      <c r="E2409" s="21"/>
      <c r="I2409" s="22"/>
      <c r="J2409" s="24"/>
      <c r="K2409" s="10"/>
      <c r="L2409" s="10"/>
    </row>
    <row r="2410" spans="1:12">
      <c r="A2410" s="21"/>
      <c r="B2410" s="21"/>
      <c r="C2410" s="21"/>
      <c r="D2410" s="21"/>
      <c r="E2410" s="21"/>
      <c r="I2410" s="22"/>
      <c r="J2410" s="24"/>
      <c r="K2410" s="10"/>
      <c r="L2410" s="10"/>
    </row>
    <row r="2411" spans="1:12">
      <c r="A2411" s="21"/>
      <c r="B2411" s="21"/>
      <c r="C2411" s="21"/>
      <c r="D2411" s="21"/>
      <c r="E2411" s="21"/>
      <c r="I2411" s="22"/>
      <c r="J2411" s="24"/>
      <c r="K2411" s="10"/>
      <c r="L2411" s="10"/>
    </row>
    <row r="2412" spans="1:12">
      <c r="A2412" s="21"/>
      <c r="B2412" s="21"/>
      <c r="C2412" s="21"/>
      <c r="D2412" s="21"/>
      <c r="E2412" s="21"/>
      <c r="I2412" s="22"/>
      <c r="J2412" s="24"/>
      <c r="K2412" s="10"/>
      <c r="L2412" s="10"/>
    </row>
    <row r="2413" spans="1:12">
      <c r="A2413" s="21"/>
      <c r="B2413" s="21"/>
      <c r="C2413" s="21"/>
      <c r="D2413" s="21"/>
      <c r="E2413" s="21"/>
      <c r="I2413" s="22"/>
      <c r="J2413" s="24"/>
      <c r="K2413" s="10"/>
      <c r="L2413" s="10"/>
    </row>
    <row r="2414" spans="1:12">
      <c r="A2414" s="21"/>
      <c r="B2414" s="21"/>
      <c r="C2414" s="21"/>
      <c r="D2414" s="21"/>
      <c r="E2414" s="21"/>
      <c r="I2414" s="22"/>
      <c r="J2414" s="24"/>
      <c r="K2414" s="10"/>
      <c r="L2414" s="10"/>
    </row>
    <row r="2415" spans="1:12">
      <c r="A2415" s="21"/>
      <c r="B2415" s="21"/>
      <c r="C2415" s="21"/>
      <c r="D2415" s="21"/>
      <c r="E2415" s="21"/>
      <c r="I2415" s="22"/>
      <c r="J2415" s="24"/>
      <c r="K2415" s="10"/>
      <c r="L2415" s="10"/>
    </row>
    <row r="2416" spans="1:12">
      <c r="A2416" s="21"/>
      <c r="B2416" s="21"/>
      <c r="C2416" s="21"/>
      <c r="D2416" s="21"/>
      <c r="E2416" s="21"/>
      <c r="I2416" s="22"/>
      <c r="J2416" s="24"/>
      <c r="K2416" s="10"/>
      <c r="L2416" s="10"/>
    </row>
    <row r="2417" spans="1:12">
      <c r="A2417" s="21"/>
      <c r="B2417" s="21"/>
      <c r="C2417" s="21"/>
      <c r="D2417" s="21"/>
      <c r="E2417" s="21"/>
      <c r="I2417" s="22"/>
      <c r="J2417" s="24"/>
      <c r="K2417" s="10"/>
      <c r="L2417" s="10"/>
    </row>
    <row r="2418" spans="1:12">
      <c r="A2418" s="21"/>
      <c r="B2418" s="21"/>
      <c r="C2418" s="21"/>
      <c r="D2418" s="21"/>
      <c r="E2418" s="21"/>
      <c r="I2418" s="22"/>
      <c r="J2418" s="24"/>
      <c r="K2418" s="10"/>
      <c r="L2418" s="10"/>
    </row>
    <row r="2419" spans="1:12">
      <c r="A2419" s="21"/>
      <c r="B2419" s="21"/>
      <c r="C2419" s="21"/>
      <c r="D2419" s="21"/>
      <c r="E2419" s="21"/>
      <c r="I2419" s="22"/>
      <c r="J2419" s="24"/>
      <c r="K2419" s="10"/>
      <c r="L2419" s="10"/>
    </row>
    <row r="2420" spans="1:12">
      <c r="A2420" s="21"/>
      <c r="B2420" s="21"/>
      <c r="C2420" s="21"/>
      <c r="D2420" s="21"/>
      <c r="E2420" s="21"/>
      <c r="I2420" s="22"/>
      <c r="J2420" s="24"/>
      <c r="K2420" s="10"/>
      <c r="L2420" s="10"/>
    </row>
    <row r="2421" spans="1:12">
      <c r="A2421" s="21"/>
      <c r="B2421" s="21"/>
      <c r="C2421" s="21"/>
      <c r="D2421" s="21"/>
      <c r="E2421" s="21"/>
      <c r="I2421" s="22"/>
      <c r="J2421" s="24"/>
      <c r="K2421" s="10"/>
      <c r="L2421" s="10"/>
    </row>
    <row r="2422" spans="1:12">
      <c r="A2422" s="21"/>
      <c r="B2422" s="21"/>
      <c r="C2422" s="21"/>
      <c r="D2422" s="21"/>
      <c r="E2422" s="21"/>
      <c r="I2422" s="22"/>
      <c r="J2422" s="24"/>
      <c r="K2422" s="10"/>
      <c r="L2422" s="10"/>
    </row>
    <row r="2423" spans="1:12">
      <c r="A2423" s="21"/>
      <c r="B2423" s="21"/>
      <c r="C2423" s="21"/>
      <c r="D2423" s="21"/>
      <c r="E2423" s="21"/>
      <c r="I2423" s="22"/>
      <c r="J2423" s="24"/>
      <c r="K2423" s="10"/>
      <c r="L2423" s="10"/>
    </row>
    <row r="2424" spans="1:12">
      <c r="A2424" s="21"/>
      <c r="B2424" s="21"/>
      <c r="C2424" s="21"/>
      <c r="D2424" s="21"/>
      <c r="E2424" s="21"/>
      <c r="I2424" s="22"/>
      <c r="J2424" s="24"/>
      <c r="K2424" s="10"/>
      <c r="L2424" s="10"/>
    </row>
    <row r="2425" spans="1:12">
      <c r="A2425" s="21"/>
      <c r="B2425" s="21"/>
      <c r="C2425" s="21"/>
      <c r="D2425" s="21"/>
      <c r="E2425" s="21"/>
      <c r="I2425" s="22"/>
      <c r="J2425" s="24"/>
      <c r="K2425" s="10"/>
      <c r="L2425" s="10"/>
    </row>
    <row r="2426" spans="1:12">
      <c r="A2426" s="21"/>
      <c r="B2426" s="21"/>
      <c r="C2426" s="21"/>
      <c r="D2426" s="21"/>
      <c r="E2426" s="21"/>
      <c r="I2426" s="22"/>
      <c r="J2426" s="24"/>
      <c r="K2426" s="10"/>
      <c r="L2426" s="10"/>
    </row>
    <row r="2427" spans="1:12">
      <c r="A2427" s="21"/>
      <c r="B2427" s="21"/>
      <c r="C2427" s="21"/>
      <c r="D2427" s="21"/>
      <c r="E2427" s="21"/>
      <c r="I2427" s="22"/>
      <c r="J2427" s="24"/>
      <c r="K2427" s="10"/>
      <c r="L2427" s="10"/>
    </row>
    <row r="2428" spans="1:12">
      <c r="A2428" s="21"/>
      <c r="B2428" s="21"/>
      <c r="C2428" s="21"/>
      <c r="D2428" s="21"/>
      <c r="E2428" s="21"/>
      <c r="I2428" s="22"/>
      <c r="J2428" s="24"/>
      <c r="K2428" s="10"/>
      <c r="L2428" s="10"/>
    </row>
    <row r="2429" spans="1:12">
      <c r="A2429" s="21"/>
      <c r="B2429" s="21"/>
      <c r="C2429" s="21"/>
      <c r="D2429" s="21"/>
      <c r="E2429" s="21"/>
      <c r="I2429" s="22"/>
      <c r="J2429" s="24"/>
      <c r="K2429" s="10"/>
      <c r="L2429" s="10"/>
    </row>
    <row r="2430" spans="1:12">
      <c r="A2430" s="21"/>
      <c r="B2430" s="21"/>
      <c r="C2430" s="21"/>
      <c r="D2430" s="21"/>
      <c r="E2430" s="21"/>
      <c r="I2430" s="22"/>
      <c r="J2430" s="24"/>
      <c r="K2430" s="10"/>
      <c r="L2430" s="10"/>
    </row>
    <row r="2431" spans="1:12">
      <c r="A2431" s="21"/>
      <c r="B2431" s="21"/>
      <c r="C2431" s="21"/>
      <c r="D2431" s="21"/>
      <c r="E2431" s="21"/>
      <c r="I2431" s="22"/>
      <c r="J2431" s="24"/>
      <c r="K2431" s="10"/>
      <c r="L2431" s="10"/>
    </row>
    <row r="2432" spans="1:12">
      <c r="A2432" s="21"/>
      <c r="B2432" s="21"/>
      <c r="C2432" s="21"/>
      <c r="D2432" s="21"/>
      <c r="E2432" s="21"/>
      <c r="I2432" s="22"/>
      <c r="J2432" s="24"/>
      <c r="K2432" s="10"/>
      <c r="L2432" s="10"/>
    </row>
    <row r="2433" spans="1:12">
      <c r="A2433" s="21"/>
      <c r="B2433" s="21"/>
      <c r="C2433" s="21"/>
      <c r="D2433" s="21"/>
      <c r="E2433" s="21"/>
      <c r="I2433" s="22"/>
      <c r="J2433" s="24"/>
      <c r="K2433" s="10"/>
      <c r="L2433" s="10"/>
    </row>
    <row r="2434" spans="1:12">
      <c r="A2434" s="21"/>
      <c r="B2434" s="21"/>
      <c r="C2434" s="21"/>
      <c r="D2434" s="21"/>
      <c r="E2434" s="21"/>
      <c r="I2434" s="22"/>
      <c r="J2434" s="24"/>
      <c r="K2434" s="10"/>
      <c r="L2434" s="10"/>
    </row>
    <row r="2435" spans="1:12">
      <c r="A2435" s="21"/>
      <c r="B2435" s="21"/>
      <c r="C2435" s="21"/>
      <c r="D2435" s="21"/>
      <c r="E2435" s="21"/>
      <c r="I2435" s="22"/>
      <c r="J2435" s="24"/>
      <c r="K2435" s="10"/>
      <c r="L2435" s="10"/>
    </row>
    <row r="2436" spans="1:12">
      <c r="A2436" s="21"/>
      <c r="B2436" s="21"/>
      <c r="C2436" s="21"/>
      <c r="D2436" s="21"/>
      <c r="E2436" s="21"/>
      <c r="I2436" s="22"/>
      <c r="J2436" s="24"/>
      <c r="K2436" s="10"/>
      <c r="L2436" s="10"/>
    </row>
    <row r="2437" spans="1:12">
      <c r="A2437" s="21"/>
      <c r="B2437" s="21"/>
      <c r="C2437" s="21"/>
      <c r="D2437" s="10"/>
      <c r="E2437" s="21"/>
      <c r="I2437" s="22"/>
      <c r="J2437" s="24"/>
      <c r="K2437" s="10"/>
      <c r="L2437" s="10"/>
    </row>
    <row r="2438" spans="1:12">
      <c r="A2438" s="21"/>
      <c r="B2438" s="21"/>
      <c r="C2438" s="21"/>
      <c r="D2438" s="10"/>
      <c r="E2438" s="21"/>
      <c r="I2438" s="22"/>
      <c r="J2438" s="24"/>
      <c r="K2438" s="10"/>
      <c r="L2438" s="10"/>
    </row>
    <row r="2439" spans="1:12">
      <c r="A2439" s="21"/>
      <c r="B2439" s="21"/>
      <c r="C2439" s="21"/>
      <c r="D2439" s="10"/>
      <c r="E2439" s="21"/>
      <c r="I2439" s="22"/>
      <c r="J2439" s="24"/>
      <c r="K2439" s="10"/>
      <c r="L2439" s="10"/>
    </row>
    <row r="2440" spans="1:12">
      <c r="A2440" s="21"/>
      <c r="B2440" s="21"/>
      <c r="C2440" s="21"/>
      <c r="D2440" s="10"/>
      <c r="E2440" s="21"/>
      <c r="I2440" s="22"/>
      <c r="J2440" s="24"/>
      <c r="K2440" s="10"/>
      <c r="L2440" s="10"/>
    </row>
    <row r="2441" spans="1:12">
      <c r="A2441" s="21"/>
      <c r="B2441" s="21"/>
      <c r="C2441" s="21"/>
      <c r="D2441" s="10"/>
      <c r="E2441" s="21"/>
      <c r="I2441" s="22"/>
      <c r="J2441" s="24"/>
      <c r="K2441" s="10"/>
      <c r="L2441" s="10"/>
    </row>
    <row r="2442" spans="1:12">
      <c r="A2442" s="21"/>
      <c r="B2442" s="21"/>
      <c r="C2442" s="21"/>
      <c r="D2442" s="10"/>
      <c r="E2442" s="21"/>
      <c r="I2442" s="22"/>
      <c r="J2442" s="24"/>
      <c r="K2442" s="10"/>
      <c r="L2442" s="10"/>
    </row>
    <row r="2443" spans="1:12">
      <c r="A2443" s="21"/>
      <c r="B2443" s="21"/>
      <c r="C2443" s="21"/>
      <c r="D2443" s="10"/>
      <c r="E2443" s="21"/>
      <c r="I2443" s="22"/>
      <c r="J2443" s="24"/>
      <c r="K2443" s="10"/>
      <c r="L2443" s="10"/>
    </row>
    <row r="2444" spans="1:12">
      <c r="A2444" s="21"/>
      <c r="B2444" s="21"/>
      <c r="C2444" s="21"/>
      <c r="D2444" s="10"/>
      <c r="E2444" s="21"/>
      <c r="I2444" s="22"/>
      <c r="J2444" s="24"/>
      <c r="K2444" s="10"/>
      <c r="L2444" s="10"/>
    </row>
    <row r="2445" spans="1:12">
      <c r="A2445" s="21"/>
      <c r="B2445" s="21"/>
      <c r="C2445" s="21"/>
      <c r="D2445" s="10"/>
      <c r="E2445" s="21"/>
      <c r="I2445" s="22"/>
      <c r="J2445" s="24"/>
      <c r="K2445" s="10"/>
      <c r="L2445" s="10"/>
    </row>
    <row r="2446" spans="1:12">
      <c r="A2446" s="21"/>
      <c r="B2446" s="21"/>
      <c r="C2446" s="21"/>
      <c r="D2446" s="10"/>
      <c r="E2446" s="21"/>
      <c r="I2446" s="22"/>
      <c r="J2446" s="24"/>
      <c r="K2446" s="10"/>
      <c r="L2446" s="10"/>
    </row>
    <row r="2447" spans="1:12">
      <c r="A2447" s="21"/>
      <c r="B2447" s="21"/>
      <c r="C2447" s="21"/>
      <c r="D2447" s="10"/>
      <c r="E2447" s="21"/>
      <c r="I2447" s="22"/>
      <c r="J2447" s="24"/>
      <c r="K2447" s="10"/>
      <c r="L2447" s="10"/>
    </row>
    <row r="2448" spans="1:12">
      <c r="A2448" s="21"/>
      <c r="B2448" s="21"/>
      <c r="C2448" s="21"/>
      <c r="D2448" s="10"/>
      <c r="E2448" s="21"/>
      <c r="I2448" s="22"/>
      <c r="J2448" s="24"/>
      <c r="K2448" s="10"/>
      <c r="L2448" s="10"/>
    </row>
    <row r="2449" spans="1:12">
      <c r="A2449" s="21"/>
      <c r="B2449" s="21"/>
      <c r="C2449" s="21"/>
      <c r="D2449" s="10"/>
      <c r="E2449" s="21"/>
      <c r="I2449" s="22"/>
      <c r="J2449" s="24"/>
      <c r="K2449" s="10"/>
      <c r="L2449" s="10"/>
    </row>
    <row r="2450" spans="1:12">
      <c r="A2450" s="21"/>
      <c r="B2450" s="21"/>
      <c r="C2450" s="21"/>
      <c r="D2450" s="10"/>
      <c r="E2450" s="21"/>
      <c r="I2450" s="22"/>
      <c r="J2450" s="24"/>
      <c r="K2450" s="10"/>
      <c r="L2450" s="10"/>
    </row>
    <row r="2451" spans="1:12">
      <c r="A2451" s="21"/>
      <c r="B2451" s="21"/>
      <c r="C2451" s="21"/>
      <c r="D2451" s="10"/>
      <c r="E2451" s="21"/>
      <c r="I2451" s="22"/>
      <c r="J2451" s="24"/>
      <c r="K2451" s="10"/>
      <c r="L2451" s="10"/>
    </row>
    <row r="2452" spans="1:12">
      <c r="A2452" s="21"/>
      <c r="B2452" s="21"/>
      <c r="C2452" s="21"/>
      <c r="D2452" s="10"/>
      <c r="E2452" s="21"/>
      <c r="I2452" s="22"/>
      <c r="J2452" s="24"/>
      <c r="K2452" s="10"/>
      <c r="L2452" s="10"/>
    </row>
    <row r="2453" spans="1:12">
      <c r="A2453" s="21"/>
      <c r="B2453" s="21"/>
      <c r="C2453" s="21"/>
      <c r="D2453" s="10"/>
      <c r="E2453" s="21"/>
      <c r="I2453" s="22"/>
      <c r="J2453" s="24"/>
      <c r="K2453" s="10"/>
      <c r="L2453" s="10"/>
    </row>
    <row r="2454" spans="1:12">
      <c r="A2454" s="21"/>
      <c r="B2454" s="21"/>
      <c r="C2454" s="21"/>
      <c r="D2454" s="10"/>
      <c r="E2454" s="21"/>
      <c r="I2454" s="22"/>
      <c r="J2454" s="24"/>
      <c r="K2454" s="10"/>
      <c r="L2454" s="10"/>
    </row>
    <row r="2455" spans="1:12">
      <c r="A2455" s="21"/>
      <c r="B2455" s="21"/>
      <c r="C2455" s="21"/>
      <c r="D2455" s="10"/>
      <c r="E2455" s="21"/>
      <c r="I2455" s="22"/>
      <c r="J2455" s="24"/>
      <c r="K2455" s="10"/>
      <c r="L2455" s="10"/>
    </row>
    <row r="2456" spans="1:12">
      <c r="A2456" s="21"/>
      <c r="B2456" s="21"/>
      <c r="C2456" s="21"/>
      <c r="D2456" s="10"/>
      <c r="E2456" s="21"/>
      <c r="I2456" s="22"/>
      <c r="J2456" s="24"/>
      <c r="K2456" s="10"/>
      <c r="L2456" s="10"/>
    </row>
    <row r="2457" spans="1:12">
      <c r="A2457" s="21"/>
      <c r="B2457" s="21"/>
      <c r="C2457" s="21"/>
      <c r="D2457" s="10"/>
      <c r="E2457" s="21"/>
      <c r="I2457" s="22"/>
      <c r="J2457" s="24"/>
      <c r="K2457" s="10"/>
      <c r="L2457" s="10"/>
    </row>
    <row r="2458" spans="1:12">
      <c r="A2458" s="21"/>
      <c r="B2458" s="21"/>
      <c r="C2458" s="21"/>
      <c r="D2458" s="10"/>
      <c r="E2458" s="21"/>
      <c r="I2458" s="22"/>
      <c r="J2458" s="24"/>
      <c r="K2458" s="10"/>
      <c r="L2458" s="10"/>
    </row>
    <row r="2459" spans="1:12">
      <c r="A2459" s="21"/>
      <c r="B2459" s="21"/>
      <c r="C2459" s="21"/>
      <c r="D2459" s="10"/>
      <c r="E2459" s="21"/>
      <c r="I2459" s="22"/>
      <c r="J2459" s="24"/>
      <c r="K2459" s="10"/>
      <c r="L2459" s="10"/>
    </row>
    <row r="2460" spans="1:12">
      <c r="A2460" s="21"/>
      <c r="B2460" s="21"/>
      <c r="C2460" s="21"/>
      <c r="D2460" s="10"/>
      <c r="E2460" s="21"/>
      <c r="I2460" s="22"/>
      <c r="J2460" s="24"/>
      <c r="K2460" s="10"/>
      <c r="L2460" s="10"/>
    </row>
    <row r="2461" spans="1:12">
      <c r="A2461" s="21"/>
      <c r="B2461" s="21"/>
      <c r="C2461" s="21"/>
      <c r="D2461" s="10"/>
      <c r="E2461" s="21"/>
      <c r="I2461" s="22"/>
      <c r="J2461" s="24"/>
      <c r="K2461" s="10"/>
      <c r="L2461" s="10"/>
    </row>
    <row r="2462" spans="1:12">
      <c r="A2462" s="21"/>
      <c r="B2462" s="21"/>
      <c r="C2462" s="21"/>
      <c r="D2462" s="10"/>
      <c r="E2462" s="21"/>
      <c r="I2462" s="22"/>
      <c r="J2462" s="24"/>
      <c r="K2462" s="10"/>
      <c r="L2462" s="10"/>
    </row>
    <row r="2463" spans="1:12">
      <c r="A2463" s="21"/>
      <c r="B2463" s="21"/>
      <c r="C2463" s="21"/>
      <c r="D2463" s="10"/>
      <c r="E2463" s="21"/>
      <c r="I2463" s="22"/>
      <c r="J2463" s="24"/>
      <c r="K2463" s="10"/>
      <c r="L2463" s="10"/>
    </row>
    <row r="2464" spans="1:12">
      <c r="A2464" s="21"/>
      <c r="B2464" s="21"/>
      <c r="C2464" s="21"/>
      <c r="D2464" s="10"/>
      <c r="E2464" s="21"/>
      <c r="I2464" s="22"/>
      <c r="J2464" s="24"/>
      <c r="K2464" s="10"/>
      <c r="L2464" s="10"/>
    </row>
    <row r="2465" spans="1:12">
      <c r="A2465" s="21"/>
      <c r="B2465" s="21"/>
      <c r="C2465" s="21"/>
      <c r="D2465" s="10"/>
      <c r="E2465" s="21"/>
      <c r="I2465" s="22"/>
      <c r="J2465" s="24"/>
      <c r="K2465" s="10"/>
      <c r="L2465" s="10"/>
    </row>
    <row r="2466" spans="1:12">
      <c r="A2466" s="21"/>
      <c r="B2466" s="21"/>
      <c r="C2466" s="21"/>
      <c r="D2466" s="10"/>
      <c r="E2466" s="21"/>
      <c r="I2466" s="22"/>
      <c r="J2466" s="24"/>
      <c r="K2466" s="10"/>
      <c r="L2466" s="10"/>
    </row>
    <row r="2467" spans="1:12">
      <c r="A2467" s="21"/>
      <c r="B2467" s="21"/>
      <c r="C2467" s="21"/>
      <c r="D2467" s="10"/>
      <c r="E2467" s="21"/>
      <c r="I2467" s="22"/>
      <c r="J2467" s="24"/>
      <c r="K2467" s="10"/>
      <c r="L2467" s="10"/>
    </row>
    <row r="2468" spans="1:12">
      <c r="A2468" s="21"/>
      <c r="B2468" s="21"/>
      <c r="C2468" s="21"/>
      <c r="D2468" s="10"/>
      <c r="E2468" s="21"/>
      <c r="I2468" s="22"/>
      <c r="J2468" s="24"/>
      <c r="K2468" s="10"/>
      <c r="L2468" s="10"/>
    </row>
    <row r="2469" spans="1:12">
      <c r="A2469" s="21"/>
      <c r="B2469" s="21"/>
      <c r="C2469" s="21"/>
      <c r="D2469" s="10"/>
      <c r="E2469" s="21"/>
      <c r="I2469" s="22"/>
      <c r="J2469" s="24"/>
      <c r="K2469" s="10"/>
      <c r="L2469" s="10"/>
    </row>
    <row r="2470" spans="1:12">
      <c r="A2470" s="21"/>
      <c r="B2470" s="21"/>
      <c r="C2470" s="21"/>
      <c r="D2470" s="10"/>
      <c r="E2470" s="21"/>
      <c r="I2470" s="22"/>
      <c r="J2470" s="24"/>
      <c r="K2470" s="10"/>
      <c r="L2470" s="10"/>
    </row>
    <row r="2471" spans="1:12">
      <c r="A2471" s="21"/>
      <c r="B2471" s="21"/>
      <c r="C2471" s="21"/>
      <c r="D2471" s="10"/>
      <c r="E2471" s="21"/>
      <c r="I2471" s="22"/>
      <c r="J2471" s="24"/>
      <c r="K2471" s="10"/>
      <c r="L2471" s="10"/>
    </row>
    <row r="2472" spans="1:12">
      <c r="A2472" s="21"/>
      <c r="B2472" s="21"/>
      <c r="C2472" s="21"/>
      <c r="D2472" s="10"/>
      <c r="E2472" s="21"/>
      <c r="I2472" s="22"/>
      <c r="J2472" s="24"/>
      <c r="K2472" s="10"/>
      <c r="L2472" s="10"/>
    </row>
    <row r="2473" spans="1:12">
      <c r="A2473" s="21"/>
      <c r="B2473" s="21"/>
      <c r="C2473" s="21"/>
      <c r="D2473" s="10"/>
      <c r="E2473" s="21"/>
      <c r="I2473" s="22"/>
      <c r="J2473" s="24"/>
      <c r="K2473" s="10"/>
      <c r="L2473" s="10"/>
    </row>
    <row r="2474" spans="1:12">
      <c r="A2474" s="21"/>
      <c r="B2474" s="21"/>
      <c r="C2474" s="21"/>
      <c r="D2474" s="10"/>
      <c r="E2474" s="21"/>
      <c r="I2474" s="22"/>
      <c r="J2474" s="24"/>
      <c r="K2474" s="10"/>
      <c r="L2474" s="10"/>
    </row>
    <row r="2475" spans="1:12">
      <c r="A2475" s="21"/>
      <c r="B2475" s="21"/>
      <c r="C2475" s="21"/>
      <c r="D2475" s="10"/>
      <c r="E2475" s="21"/>
      <c r="I2475" s="22"/>
      <c r="J2475" s="24"/>
      <c r="K2475" s="10"/>
      <c r="L2475" s="10"/>
    </row>
    <row r="2476" spans="1:12">
      <c r="A2476" s="21"/>
      <c r="B2476" s="21"/>
      <c r="C2476" s="21"/>
      <c r="D2476" s="10"/>
      <c r="E2476" s="21"/>
      <c r="I2476" s="22"/>
      <c r="J2476" s="24"/>
      <c r="K2476" s="10"/>
      <c r="L2476" s="10"/>
    </row>
    <row r="2477" spans="1:12">
      <c r="A2477" s="21"/>
      <c r="B2477" s="21"/>
      <c r="C2477" s="21"/>
      <c r="D2477" s="10"/>
      <c r="E2477" s="21"/>
      <c r="I2477" s="22"/>
      <c r="J2477" s="24"/>
      <c r="K2477" s="10"/>
      <c r="L2477" s="10"/>
    </row>
    <row r="2478" spans="1:12">
      <c r="A2478" s="21"/>
      <c r="B2478" s="21"/>
      <c r="C2478" s="21"/>
      <c r="D2478" s="10"/>
      <c r="E2478" s="21"/>
      <c r="I2478" s="22"/>
      <c r="J2478" s="24"/>
      <c r="K2478" s="10"/>
      <c r="L2478" s="10"/>
    </row>
    <row r="2479" spans="1:12">
      <c r="A2479" s="21"/>
      <c r="B2479" s="21"/>
      <c r="C2479" s="21"/>
      <c r="D2479" s="10"/>
      <c r="E2479" s="21"/>
      <c r="I2479" s="22"/>
      <c r="J2479" s="24"/>
      <c r="K2479" s="10"/>
      <c r="L2479" s="10"/>
    </row>
    <row r="2480" spans="1:12">
      <c r="A2480" s="21"/>
      <c r="B2480" s="21"/>
      <c r="C2480" s="21"/>
      <c r="D2480" s="10"/>
      <c r="E2480" s="21"/>
      <c r="I2480" s="22"/>
      <c r="J2480" s="24"/>
      <c r="K2480" s="10"/>
      <c r="L2480" s="10"/>
    </row>
    <row r="2481" spans="1:12">
      <c r="A2481" s="21"/>
      <c r="B2481" s="21"/>
      <c r="C2481" s="21"/>
      <c r="D2481" s="10"/>
      <c r="E2481" s="21"/>
      <c r="I2481" s="22"/>
      <c r="J2481" s="24"/>
      <c r="K2481" s="10"/>
      <c r="L2481" s="10"/>
    </row>
    <row r="2482" spans="1:12">
      <c r="A2482" s="21"/>
      <c r="B2482" s="21"/>
      <c r="C2482" s="21"/>
      <c r="D2482" s="10"/>
      <c r="E2482" s="21"/>
      <c r="I2482" s="22"/>
      <c r="J2482" s="24"/>
      <c r="K2482" s="10"/>
      <c r="L2482" s="10"/>
    </row>
    <row r="2483" spans="1:12">
      <c r="A2483" s="21"/>
      <c r="B2483" s="21"/>
      <c r="C2483" s="21"/>
      <c r="D2483" s="10"/>
      <c r="E2483" s="21"/>
      <c r="I2483" s="22"/>
      <c r="J2483" s="24"/>
      <c r="K2483" s="10"/>
      <c r="L2483" s="10"/>
    </row>
    <row r="2484" spans="1:12">
      <c r="A2484" s="21"/>
      <c r="B2484" s="21"/>
      <c r="C2484" s="21"/>
      <c r="D2484" s="10"/>
      <c r="E2484" s="21"/>
      <c r="I2484" s="22"/>
      <c r="J2484" s="24"/>
      <c r="K2484" s="10"/>
      <c r="L2484" s="10"/>
    </row>
    <row r="2485" spans="1:12">
      <c r="A2485" s="21"/>
      <c r="B2485" s="21"/>
      <c r="C2485" s="21"/>
      <c r="D2485" s="10"/>
      <c r="E2485" s="21"/>
      <c r="I2485" s="22"/>
      <c r="J2485" s="24"/>
      <c r="K2485" s="10"/>
      <c r="L2485" s="10"/>
    </row>
    <row r="2486" spans="1:12">
      <c r="A2486" s="21"/>
      <c r="B2486" s="21"/>
      <c r="C2486" s="21"/>
      <c r="D2486" s="10"/>
      <c r="E2486" s="21"/>
      <c r="I2486" s="22"/>
      <c r="J2486" s="24"/>
      <c r="K2486" s="10"/>
      <c r="L2486" s="10"/>
    </row>
    <row r="2487" spans="1:12">
      <c r="A2487" s="21"/>
      <c r="B2487" s="21"/>
      <c r="C2487" s="21"/>
      <c r="D2487" s="10"/>
      <c r="E2487" s="21"/>
      <c r="I2487" s="22"/>
      <c r="J2487" s="24"/>
      <c r="K2487" s="10"/>
      <c r="L2487" s="10"/>
    </row>
    <row r="2488" spans="1:12">
      <c r="A2488" s="21"/>
      <c r="B2488" s="21"/>
      <c r="C2488" s="21"/>
      <c r="D2488" s="10"/>
      <c r="E2488" s="21"/>
      <c r="I2488" s="22"/>
      <c r="J2488" s="24"/>
      <c r="K2488" s="10"/>
      <c r="L2488" s="10"/>
    </row>
    <row r="2489" spans="1:12">
      <c r="A2489" s="21"/>
      <c r="B2489" s="21"/>
      <c r="C2489" s="21"/>
      <c r="D2489" s="10"/>
      <c r="E2489" s="21"/>
      <c r="I2489" s="22"/>
      <c r="J2489" s="24"/>
      <c r="K2489" s="10"/>
      <c r="L2489" s="10"/>
    </row>
    <row r="2490" spans="1:12">
      <c r="A2490" s="21"/>
      <c r="B2490" s="21"/>
      <c r="C2490" s="21"/>
      <c r="D2490" s="10"/>
      <c r="E2490" s="21"/>
      <c r="I2490" s="22"/>
      <c r="J2490" s="24"/>
      <c r="K2490" s="10"/>
      <c r="L2490" s="10"/>
    </row>
    <row r="2491" spans="1:12">
      <c r="A2491" s="21"/>
      <c r="B2491" s="21"/>
      <c r="C2491" s="21"/>
      <c r="D2491" s="10"/>
      <c r="E2491" s="21"/>
      <c r="I2491" s="22"/>
      <c r="J2491" s="24"/>
      <c r="K2491" s="10"/>
      <c r="L2491" s="10"/>
    </row>
    <row r="2492" spans="1:12">
      <c r="A2492" s="21"/>
      <c r="B2492" s="21"/>
      <c r="C2492" s="21"/>
      <c r="D2492" s="10"/>
      <c r="E2492" s="21"/>
      <c r="I2492" s="22"/>
      <c r="J2492" s="24"/>
      <c r="K2492" s="10"/>
      <c r="L2492" s="10"/>
    </row>
    <row r="2493" spans="1:12">
      <c r="A2493" s="21"/>
      <c r="B2493" s="21"/>
      <c r="C2493" s="21"/>
      <c r="D2493" s="10"/>
      <c r="E2493" s="21"/>
      <c r="I2493" s="22"/>
      <c r="J2493" s="24"/>
      <c r="K2493" s="10"/>
      <c r="L2493" s="10"/>
    </row>
    <row r="2494" spans="1:12">
      <c r="A2494" s="21"/>
      <c r="B2494" s="21"/>
      <c r="C2494" s="21"/>
      <c r="D2494" s="10"/>
      <c r="E2494" s="21"/>
      <c r="I2494" s="22"/>
      <c r="J2494" s="24"/>
      <c r="K2494" s="10"/>
      <c r="L2494" s="10"/>
    </row>
    <row r="2495" spans="1:12">
      <c r="A2495" s="21"/>
      <c r="B2495" s="21"/>
      <c r="C2495" s="21"/>
      <c r="D2495" s="10"/>
      <c r="E2495" s="21"/>
      <c r="I2495" s="22"/>
      <c r="J2495" s="24"/>
      <c r="K2495" s="10"/>
      <c r="L2495" s="10"/>
    </row>
    <row r="2496" spans="1:12">
      <c r="A2496" s="21"/>
      <c r="B2496" s="21"/>
      <c r="C2496" s="21"/>
      <c r="D2496" s="10"/>
      <c r="E2496" s="21"/>
      <c r="I2496" s="22"/>
      <c r="J2496" s="24"/>
      <c r="K2496" s="10"/>
      <c r="L2496" s="10"/>
    </row>
    <row r="2497" spans="1:12">
      <c r="A2497" s="21"/>
      <c r="B2497" s="21"/>
      <c r="C2497" s="21"/>
      <c r="D2497" s="10"/>
      <c r="E2497" s="21"/>
      <c r="I2497" s="22"/>
      <c r="J2497" s="24"/>
      <c r="K2497" s="10"/>
      <c r="L2497" s="10"/>
    </row>
    <row r="2498" spans="1:12">
      <c r="A2498" s="21"/>
      <c r="B2498" s="21"/>
      <c r="C2498" s="21"/>
      <c r="D2498" s="10"/>
      <c r="E2498" s="21"/>
      <c r="I2498" s="22"/>
      <c r="J2498" s="24"/>
      <c r="K2498" s="10"/>
      <c r="L2498" s="10"/>
    </row>
    <row r="2499" spans="1:12">
      <c r="A2499" s="21"/>
      <c r="B2499" s="21"/>
      <c r="C2499" s="21"/>
      <c r="D2499" s="10"/>
      <c r="E2499" s="21"/>
      <c r="I2499" s="22"/>
      <c r="J2499" s="24"/>
      <c r="K2499" s="10"/>
      <c r="L2499" s="10"/>
    </row>
    <row r="2500" spans="1:12">
      <c r="A2500" s="21"/>
      <c r="B2500" s="21"/>
      <c r="C2500" s="21"/>
      <c r="D2500" s="10"/>
      <c r="E2500" s="21"/>
      <c r="I2500" s="22"/>
      <c r="J2500" s="24"/>
      <c r="K2500" s="10"/>
      <c r="L2500" s="10"/>
    </row>
    <row r="2501" spans="1:12">
      <c r="A2501" s="21"/>
      <c r="B2501" s="21"/>
      <c r="C2501" s="21"/>
      <c r="D2501" s="10"/>
      <c r="E2501" s="21"/>
      <c r="I2501" s="22"/>
      <c r="J2501" s="24"/>
      <c r="K2501" s="10"/>
      <c r="L2501" s="10"/>
    </row>
    <row r="2502" spans="1:12">
      <c r="A2502" s="21"/>
      <c r="B2502" s="21"/>
      <c r="C2502" s="21"/>
      <c r="D2502" s="10"/>
      <c r="E2502" s="21"/>
      <c r="I2502" s="22"/>
      <c r="J2502" s="24"/>
      <c r="K2502" s="10"/>
      <c r="L2502" s="10"/>
    </row>
    <row r="2503" spans="1:12">
      <c r="A2503" s="21"/>
      <c r="B2503" s="21"/>
      <c r="C2503" s="21"/>
      <c r="D2503" s="10"/>
      <c r="E2503" s="21"/>
      <c r="I2503" s="22"/>
      <c r="J2503" s="24"/>
      <c r="K2503" s="10"/>
      <c r="L2503" s="10"/>
    </row>
    <row r="2504" spans="1:12">
      <c r="A2504" s="21"/>
      <c r="B2504" s="21"/>
      <c r="C2504" s="21"/>
      <c r="D2504" s="10"/>
      <c r="E2504" s="21"/>
      <c r="I2504" s="22"/>
      <c r="J2504" s="24"/>
      <c r="K2504" s="10"/>
      <c r="L2504" s="10"/>
    </row>
    <row r="2505" spans="1:12">
      <c r="A2505" s="21"/>
      <c r="B2505" s="21"/>
      <c r="C2505" s="21"/>
      <c r="D2505" s="10"/>
      <c r="E2505" s="21"/>
      <c r="I2505" s="22"/>
      <c r="J2505" s="24"/>
      <c r="K2505" s="10"/>
      <c r="L2505" s="10"/>
    </row>
    <row r="2506" spans="1:12">
      <c r="A2506" s="21"/>
      <c r="B2506" s="21"/>
      <c r="C2506" s="21"/>
      <c r="D2506" s="10"/>
      <c r="E2506" s="21"/>
      <c r="I2506" s="22"/>
      <c r="J2506" s="24"/>
      <c r="K2506" s="10"/>
      <c r="L2506" s="10"/>
    </row>
    <row r="2507" spans="1:12">
      <c r="A2507" s="21"/>
      <c r="B2507" s="21"/>
      <c r="C2507" s="21"/>
      <c r="D2507" s="10"/>
      <c r="E2507" s="21"/>
      <c r="I2507" s="22"/>
      <c r="J2507" s="24"/>
      <c r="K2507" s="10"/>
      <c r="L2507" s="10"/>
    </row>
    <row r="2508" spans="1:12">
      <c r="A2508" s="21"/>
      <c r="B2508" s="21"/>
      <c r="C2508" s="21"/>
      <c r="D2508" s="10"/>
      <c r="E2508" s="21"/>
      <c r="I2508" s="22"/>
      <c r="J2508" s="24"/>
      <c r="K2508" s="10"/>
      <c r="L2508" s="10"/>
    </row>
    <row r="2509" spans="1:12">
      <c r="A2509" s="21"/>
      <c r="B2509" s="21"/>
      <c r="C2509" s="21"/>
      <c r="D2509" s="10"/>
      <c r="E2509" s="21"/>
      <c r="I2509" s="22"/>
      <c r="J2509" s="24"/>
      <c r="K2509" s="10"/>
      <c r="L2509" s="10"/>
    </row>
    <row r="2510" spans="1:12">
      <c r="A2510" s="21"/>
      <c r="B2510" s="21"/>
      <c r="C2510" s="21"/>
      <c r="D2510" s="25"/>
      <c r="E2510" s="21"/>
      <c r="I2510" s="22"/>
      <c r="J2510" s="24"/>
      <c r="K2510" s="10"/>
      <c r="L2510" s="10"/>
    </row>
    <row r="2511" spans="1:12">
      <c r="A2511" s="21"/>
      <c r="B2511" s="21"/>
      <c r="C2511" s="21"/>
      <c r="D2511" s="25"/>
      <c r="E2511" s="21"/>
      <c r="I2511" s="22"/>
      <c r="J2511" s="24"/>
      <c r="K2511" s="10"/>
      <c r="L2511" s="10"/>
    </row>
    <row r="2512" spans="1:12">
      <c r="A2512" s="21"/>
      <c r="B2512" s="21"/>
      <c r="C2512" s="21"/>
      <c r="D2512" s="25"/>
      <c r="E2512" s="21"/>
      <c r="I2512" s="22"/>
      <c r="J2512" s="24"/>
      <c r="K2512" s="10"/>
      <c r="L2512" s="10"/>
    </row>
    <row r="2513" spans="1:12">
      <c r="A2513" s="21"/>
      <c r="B2513" s="21"/>
      <c r="C2513" s="21"/>
      <c r="D2513" s="25"/>
      <c r="E2513" s="21"/>
      <c r="I2513" s="22"/>
      <c r="J2513" s="24"/>
      <c r="K2513" s="10"/>
      <c r="L2513" s="10"/>
    </row>
    <row r="2514" spans="1:12">
      <c r="A2514" s="21"/>
      <c r="B2514" s="21"/>
      <c r="C2514" s="21"/>
      <c r="D2514" s="25"/>
      <c r="E2514" s="21"/>
      <c r="I2514" s="22"/>
      <c r="J2514" s="24"/>
      <c r="K2514" s="10"/>
      <c r="L2514" s="10"/>
    </row>
    <row r="2515" spans="1:12">
      <c r="A2515" s="21"/>
      <c r="B2515" s="21"/>
      <c r="C2515" s="21"/>
      <c r="D2515" s="25"/>
      <c r="E2515" s="21"/>
      <c r="I2515" s="22"/>
      <c r="J2515" s="24"/>
      <c r="K2515" s="10"/>
      <c r="L2515" s="10"/>
    </row>
    <row r="2516" spans="1:12">
      <c r="A2516" s="21"/>
      <c r="B2516" s="21"/>
      <c r="C2516" s="21"/>
      <c r="D2516" s="25"/>
      <c r="E2516" s="21"/>
      <c r="I2516" s="22"/>
      <c r="J2516" s="24"/>
      <c r="K2516" s="10"/>
      <c r="L2516" s="10"/>
    </row>
    <row r="2517" spans="1:12">
      <c r="A2517" s="21"/>
      <c r="B2517" s="21"/>
      <c r="C2517" s="21"/>
      <c r="D2517" s="25"/>
      <c r="E2517" s="21"/>
      <c r="I2517" s="22"/>
      <c r="J2517" s="24"/>
      <c r="K2517" s="10"/>
      <c r="L2517" s="10"/>
    </row>
    <row r="2518" spans="1:12">
      <c r="A2518" s="21"/>
      <c r="B2518" s="21"/>
      <c r="C2518" s="21"/>
      <c r="D2518" s="25"/>
      <c r="E2518" s="21"/>
      <c r="I2518" s="22"/>
      <c r="J2518" s="24"/>
      <c r="K2518" s="10"/>
      <c r="L2518" s="10"/>
    </row>
    <row r="2519" spans="1:12">
      <c r="A2519" s="21"/>
      <c r="B2519" s="21"/>
      <c r="C2519" s="21"/>
      <c r="D2519" s="25"/>
      <c r="E2519" s="21"/>
      <c r="I2519" s="22"/>
      <c r="J2519" s="24"/>
      <c r="K2519" s="10"/>
      <c r="L2519" s="10"/>
    </row>
    <row r="2520" spans="1:12">
      <c r="A2520" s="21"/>
      <c r="B2520" s="21"/>
      <c r="C2520" s="21"/>
      <c r="D2520" s="25"/>
      <c r="E2520" s="21"/>
      <c r="I2520" s="22"/>
      <c r="J2520" s="24"/>
      <c r="K2520" s="10"/>
      <c r="L2520" s="10"/>
    </row>
    <row r="2521" spans="1:12">
      <c r="A2521" s="21"/>
      <c r="B2521" s="21"/>
      <c r="C2521" s="21"/>
      <c r="D2521" s="25"/>
      <c r="E2521" s="21"/>
      <c r="I2521" s="22"/>
      <c r="J2521" s="24"/>
      <c r="K2521" s="10"/>
      <c r="L2521" s="10"/>
    </row>
    <row r="2522" spans="1:12">
      <c r="A2522" s="21"/>
      <c r="B2522" s="21"/>
      <c r="C2522" s="21"/>
      <c r="D2522" s="25"/>
      <c r="E2522" s="21"/>
      <c r="I2522" s="22"/>
      <c r="J2522" s="24"/>
      <c r="K2522" s="10"/>
      <c r="L2522" s="10"/>
    </row>
    <row r="2523" spans="1:12">
      <c r="A2523" s="21"/>
      <c r="B2523" s="21"/>
      <c r="C2523" s="21"/>
      <c r="D2523" s="25"/>
      <c r="E2523" s="21"/>
      <c r="I2523" s="22"/>
      <c r="J2523" s="24"/>
      <c r="K2523" s="10"/>
      <c r="L2523" s="10"/>
    </row>
    <row r="2524" spans="1:12">
      <c r="A2524" s="21"/>
      <c r="B2524" s="21"/>
      <c r="C2524" s="21"/>
      <c r="D2524" s="21"/>
      <c r="E2524" s="21"/>
      <c r="I2524" s="22"/>
      <c r="J2524" s="24"/>
      <c r="K2524" s="10"/>
      <c r="L2524" s="10"/>
    </row>
    <row r="2525" spans="1:12">
      <c r="A2525" s="21"/>
      <c r="B2525" s="21"/>
      <c r="C2525" s="21"/>
      <c r="D2525" s="21"/>
      <c r="E2525" s="21"/>
      <c r="I2525" s="22"/>
      <c r="J2525" s="24"/>
      <c r="K2525" s="10"/>
      <c r="L2525" s="10"/>
    </row>
    <row r="2526" spans="1:12">
      <c r="A2526" s="21"/>
      <c r="B2526" s="21"/>
      <c r="C2526" s="21"/>
      <c r="D2526" s="21"/>
      <c r="E2526" s="21"/>
      <c r="I2526" s="22"/>
      <c r="J2526" s="24"/>
      <c r="K2526" s="10"/>
      <c r="L2526" s="10"/>
    </row>
    <row r="2527" spans="1:12">
      <c r="A2527" s="21"/>
      <c r="B2527" s="21"/>
      <c r="C2527" s="21"/>
      <c r="D2527" s="21"/>
      <c r="E2527" s="21"/>
      <c r="I2527" s="22"/>
      <c r="J2527" s="24"/>
      <c r="K2527" s="10"/>
      <c r="L2527" s="10"/>
    </row>
    <row r="2528" spans="1:12">
      <c r="A2528" s="21"/>
      <c r="B2528" s="21"/>
      <c r="C2528" s="21"/>
      <c r="D2528" s="21"/>
      <c r="E2528" s="21"/>
      <c r="I2528" s="22"/>
      <c r="J2528" s="24"/>
      <c r="K2528" s="10"/>
      <c r="L2528" s="10"/>
    </row>
    <row r="2529" spans="1:12">
      <c r="A2529" s="21"/>
      <c r="B2529" s="21"/>
      <c r="C2529" s="21"/>
      <c r="D2529" s="21"/>
      <c r="E2529" s="21"/>
      <c r="I2529" s="22"/>
      <c r="J2529" s="24"/>
      <c r="K2529" s="10"/>
      <c r="L2529" s="10"/>
    </row>
    <row r="2530" spans="1:12">
      <c r="A2530" s="21"/>
      <c r="B2530" s="21"/>
      <c r="C2530" s="21"/>
      <c r="D2530" s="21"/>
      <c r="E2530" s="21"/>
      <c r="I2530" s="22"/>
      <c r="J2530" s="24"/>
      <c r="K2530" s="10"/>
      <c r="L2530" s="10"/>
    </row>
    <row r="2531" spans="1:12">
      <c r="A2531" s="21"/>
      <c r="B2531" s="21"/>
      <c r="C2531" s="21"/>
      <c r="D2531" s="21"/>
      <c r="E2531" s="21"/>
      <c r="I2531" s="22"/>
      <c r="J2531" s="24"/>
      <c r="K2531" s="10"/>
      <c r="L2531" s="10"/>
    </row>
    <row r="2532" spans="1:12">
      <c r="A2532" s="21"/>
      <c r="B2532" s="21"/>
      <c r="C2532" s="21"/>
      <c r="D2532" s="21"/>
      <c r="E2532" s="21"/>
      <c r="I2532" s="22"/>
      <c r="J2532" s="24"/>
      <c r="K2532" s="10"/>
      <c r="L2532" s="10"/>
    </row>
    <row r="2533" spans="1:12">
      <c r="A2533" s="21"/>
      <c r="B2533" s="21"/>
      <c r="C2533" s="21"/>
      <c r="D2533" s="21"/>
      <c r="E2533" s="21"/>
      <c r="I2533" s="22"/>
      <c r="J2533" s="24"/>
      <c r="K2533" s="10"/>
      <c r="L2533" s="10"/>
    </row>
    <row r="2534" spans="1:12">
      <c r="A2534" s="21"/>
      <c r="B2534" s="21"/>
      <c r="C2534" s="21"/>
      <c r="D2534" s="21"/>
      <c r="E2534" s="21"/>
      <c r="I2534" s="22"/>
      <c r="J2534" s="24"/>
      <c r="K2534" s="10"/>
      <c r="L2534" s="10"/>
    </row>
    <row r="2535" spans="1:12">
      <c r="A2535" s="21"/>
      <c r="B2535" s="21"/>
      <c r="C2535" s="21"/>
      <c r="D2535" s="21"/>
      <c r="E2535" s="21"/>
      <c r="I2535" s="22"/>
      <c r="J2535" s="24"/>
      <c r="K2535" s="10"/>
      <c r="L2535" s="10"/>
    </row>
    <row r="2536" spans="1:12">
      <c r="A2536" s="21"/>
      <c r="B2536" s="21"/>
      <c r="C2536" s="21"/>
      <c r="D2536" s="21"/>
      <c r="E2536" s="21"/>
      <c r="I2536" s="22"/>
      <c r="J2536" s="24"/>
      <c r="K2536" s="10"/>
      <c r="L2536" s="10"/>
    </row>
    <row r="2537" spans="1:12">
      <c r="A2537" s="21"/>
      <c r="B2537" s="21"/>
      <c r="C2537" s="21"/>
      <c r="D2537" s="21"/>
      <c r="E2537" s="21"/>
      <c r="I2537" s="22"/>
      <c r="J2537" s="24"/>
      <c r="K2537" s="10"/>
      <c r="L2537" s="10"/>
    </row>
    <row r="2538" spans="1:12">
      <c r="A2538" s="21"/>
      <c r="B2538" s="21"/>
      <c r="C2538" s="21"/>
      <c r="D2538" s="21"/>
      <c r="E2538" s="21"/>
      <c r="I2538" s="22"/>
      <c r="J2538" s="24"/>
      <c r="K2538" s="10"/>
      <c r="L2538" s="10"/>
    </row>
    <row r="2539" spans="1:12">
      <c r="A2539" s="21"/>
      <c r="B2539" s="21"/>
      <c r="C2539" s="21"/>
      <c r="D2539" s="21"/>
      <c r="E2539" s="21"/>
      <c r="I2539" s="22"/>
      <c r="J2539" s="24"/>
      <c r="K2539" s="10"/>
      <c r="L2539" s="10"/>
    </row>
    <row r="2540" spans="1:12">
      <c r="A2540" s="21"/>
      <c r="B2540" s="21"/>
      <c r="C2540" s="21"/>
      <c r="D2540" s="21"/>
      <c r="E2540" s="21"/>
      <c r="I2540" s="22"/>
      <c r="J2540" s="24"/>
      <c r="K2540" s="10"/>
      <c r="L2540" s="10"/>
    </row>
    <row r="2541" spans="1:12">
      <c r="A2541" s="21"/>
      <c r="B2541" s="21"/>
      <c r="C2541" s="21"/>
      <c r="D2541" s="21"/>
      <c r="E2541" s="21"/>
      <c r="I2541" s="22"/>
      <c r="J2541" s="24"/>
      <c r="K2541" s="10"/>
      <c r="L2541" s="10"/>
    </row>
    <row r="2542" spans="1:12">
      <c r="A2542" s="21"/>
      <c r="B2542" s="21"/>
      <c r="C2542" s="21"/>
      <c r="D2542" s="21"/>
      <c r="E2542" s="21"/>
      <c r="I2542" s="22"/>
      <c r="J2542" s="24"/>
      <c r="K2542" s="10"/>
      <c r="L2542" s="10"/>
    </row>
    <row r="2543" spans="1:12">
      <c r="A2543" s="21"/>
      <c r="B2543" s="21"/>
      <c r="C2543" s="21"/>
      <c r="D2543" s="21"/>
      <c r="E2543" s="21"/>
      <c r="I2543" s="22"/>
      <c r="J2543" s="24"/>
      <c r="K2543" s="10"/>
      <c r="L2543" s="10"/>
    </row>
    <row r="2544" spans="1:12">
      <c r="A2544" s="21"/>
      <c r="B2544" s="21"/>
      <c r="C2544" s="21"/>
      <c r="D2544" s="21"/>
      <c r="E2544" s="21"/>
      <c r="I2544" s="22"/>
      <c r="J2544" s="24"/>
      <c r="K2544" s="10"/>
      <c r="L2544" s="10"/>
    </row>
    <row r="2545" spans="1:12">
      <c r="A2545" s="21"/>
      <c r="B2545" s="21"/>
      <c r="C2545" s="21"/>
      <c r="D2545" s="21"/>
      <c r="E2545" s="21"/>
      <c r="I2545" s="22"/>
      <c r="J2545" s="24"/>
      <c r="K2545" s="10"/>
      <c r="L2545" s="10"/>
    </row>
    <row r="2546" spans="1:12">
      <c r="A2546" s="21"/>
      <c r="B2546" s="21"/>
      <c r="C2546" s="21"/>
      <c r="D2546" s="21"/>
      <c r="E2546" s="21"/>
      <c r="I2546" s="22"/>
      <c r="J2546" s="24"/>
      <c r="K2546" s="10"/>
      <c r="L2546" s="10"/>
    </row>
    <row r="2547" spans="1:12">
      <c r="A2547" s="21"/>
      <c r="B2547" s="21"/>
      <c r="C2547" s="21"/>
      <c r="D2547" s="21"/>
      <c r="E2547" s="21"/>
      <c r="I2547" s="22"/>
      <c r="J2547" s="24"/>
      <c r="K2547" s="10"/>
      <c r="L2547" s="10"/>
    </row>
    <row r="2548" spans="1:12">
      <c r="A2548" s="21"/>
      <c r="B2548" s="21"/>
      <c r="C2548" s="21"/>
      <c r="D2548" s="21"/>
      <c r="E2548" s="21"/>
      <c r="I2548" s="22"/>
      <c r="J2548" s="24"/>
      <c r="K2548" s="10"/>
      <c r="L2548" s="10"/>
    </row>
    <row r="2549" spans="1:12">
      <c r="A2549" s="21"/>
      <c r="B2549" s="21"/>
      <c r="C2549" s="21"/>
      <c r="D2549" s="21"/>
      <c r="E2549" s="21"/>
      <c r="I2549" s="22"/>
      <c r="J2549" s="24"/>
      <c r="K2549" s="10"/>
      <c r="L2549" s="10"/>
    </row>
    <row r="2550" spans="1:12">
      <c r="A2550" s="21"/>
      <c r="B2550" s="21"/>
      <c r="C2550" s="21"/>
      <c r="D2550" s="21"/>
      <c r="E2550" s="21"/>
      <c r="I2550" s="22"/>
      <c r="J2550" s="24"/>
      <c r="K2550" s="10"/>
      <c r="L2550" s="10"/>
    </row>
    <row r="2551" spans="1:12">
      <c r="A2551" s="21"/>
      <c r="B2551" s="21"/>
      <c r="C2551" s="21"/>
      <c r="D2551" s="21"/>
      <c r="E2551" s="21"/>
      <c r="I2551" s="22"/>
      <c r="J2551" s="24"/>
      <c r="K2551" s="10"/>
      <c r="L2551" s="10"/>
    </row>
    <row r="2552" spans="1:12">
      <c r="A2552" s="21"/>
      <c r="B2552" s="21"/>
      <c r="C2552" s="21"/>
      <c r="D2552" s="21"/>
      <c r="E2552" s="21"/>
      <c r="I2552" s="22"/>
      <c r="J2552" s="24"/>
      <c r="K2552" s="10"/>
      <c r="L2552" s="10"/>
    </row>
    <row r="2553" spans="1:12">
      <c r="A2553" s="21"/>
      <c r="B2553" s="21"/>
      <c r="C2553" s="21"/>
      <c r="D2553" s="21"/>
      <c r="E2553" s="21"/>
      <c r="I2553" s="22"/>
      <c r="J2553" s="24"/>
      <c r="K2553" s="10"/>
      <c r="L2553" s="10"/>
    </row>
    <row r="2554" spans="1:12">
      <c r="A2554" s="21"/>
      <c r="B2554" s="21"/>
      <c r="C2554" s="21"/>
      <c r="D2554" s="21"/>
      <c r="E2554" s="21"/>
      <c r="I2554" s="22"/>
      <c r="J2554" s="24"/>
      <c r="K2554" s="10"/>
      <c r="L2554" s="10"/>
    </row>
    <row r="2555" spans="1:12">
      <c r="A2555" s="21"/>
      <c r="B2555" s="21"/>
      <c r="C2555" s="21"/>
      <c r="D2555" s="21"/>
      <c r="E2555" s="21"/>
      <c r="I2555" s="22"/>
      <c r="J2555" s="24"/>
      <c r="K2555" s="10"/>
      <c r="L2555" s="10"/>
    </row>
    <row r="2556" spans="1:12">
      <c r="A2556" s="21"/>
      <c r="B2556" s="21"/>
      <c r="C2556" s="21"/>
      <c r="D2556" s="21"/>
      <c r="E2556" s="21"/>
      <c r="I2556" s="22"/>
      <c r="J2556" s="24"/>
      <c r="K2556" s="10"/>
      <c r="L2556" s="10"/>
    </row>
    <row r="2557" spans="1:12">
      <c r="A2557" s="21"/>
      <c r="B2557" s="21"/>
      <c r="C2557" s="21"/>
      <c r="D2557" s="21"/>
      <c r="E2557" s="21"/>
      <c r="I2557" s="22"/>
      <c r="J2557" s="24"/>
      <c r="K2557" s="10"/>
      <c r="L2557" s="10"/>
    </row>
    <row r="2558" spans="1:12">
      <c r="A2558" s="21"/>
      <c r="B2558" s="21"/>
      <c r="C2558" s="21"/>
      <c r="D2558" s="21"/>
      <c r="E2558" s="21"/>
      <c r="I2558" s="22"/>
      <c r="J2558" s="24"/>
      <c r="K2558" s="10"/>
      <c r="L2558" s="10"/>
    </row>
    <row r="2559" spans="1:12">
      <c r="A2559" s="21"/>
      <c r="B2559" s="21"/>
      <c r="C2559" s="21"/>
      <c r="D2559" s="21"/>
      <c r="E2559" s="21"/>
      <c r="I2559" s="22"/>
      <c r="J2559" s="24"/>
      <c r="K2559" s="10"/>
      <c r="L2559" s="10"/>
    </row>
    <row r="2560" spans="1:12">
      <c r="A2560" s="21"/>
      <c r="B2560" s="21"/>
      <c r="C2560" s="21"/>
      <c r="D2560" s="21"/>
      <c r="E2560" s="21"/>
      <c r="I2560" s="22"/>
      <c r="J2560" s="24"/>
      <c r="K2560" s="10"/>
      <c r="L2560" s="10"/>
    </row>
    <row r="2561" spans="1:12">
      <c r="A2561" s="21"/>
      <c r="B2561" s="21"/>
      <c r="C2561" s="21"/>
      <c r="D2561" s="21"/>
      <c r="E2561" s="21"/>
      <c r="I2561" s="22"/>
      <c r="J2561" s="24"/>
      <c r="K2561" s="10"/>
      <c r="L2561" s="10"/>
    </row>
    <row r="2562" spans="1:12">
      <c r="A2562" s="21"/>
      <c r="B2562" s="21"/>
      <c r="C2562" s="21"/>
      <c r="D2562" s="21"/>
      <c r="E2562" s="21"/>
      <c r="I2562" s="22"/>
      <c r="J2562" s="24"/>
      <c r="K2562" s="10"/>
      <c r="L2562" s="10"/>
    </row>
    <row r="2563" spans="1:12">
      <c r="A2563" s="21"/>
      <c r="B2563" s="21"/>
      <c r="C2563" s="21"/>
      <c r="D2563" s="21"/>
      <c r="E2563" s="21"/>
      <c r="I2563" s="22"/>
      <c r="J2563" s="24"/>
      <c r="K2563" s="10"/>
      <c r="L2563" s="10"/>
    </row>
    <row r="2564" spans="1:12">
      <c r="A2564" s="21"/>
      <c r="B2564" s="21"/>
      <c r="C2564" s="21"/>
      <c r="D2564" s="21"/>
      <c r="E2564" s="21"/>
      <c r="I2564" s="22"/>
      <c r="J2564" s="24"/>
      <c r="K2564" s="10"/>
      <c r="L2564" s="10"/>
    </row>
    <row r="2565" spans="1:12">
      <c r="A2565" s="21"/>
      <c r="B2565" s="21"/>
      <c r="C2565" s="21"/>
      <c r="D2565" s="21"/>
      <c r="E2565" s="21"/>
      <c r="I2565" s="22"/>
      <c r="J2565" s="24"/>
      <c r="K2565" s="10"/>
      <c r="L2565" s="10"/>
    </row>
    <row r="2566" spans="1:12">
      <c r="A2566" s="21"/>
      <c r="B2566" s="21"/>
      <c r="C2566" s="21"/>
      <c r="D2566" s="21"/>
      <c r="E2566" s="21"/>
      <c r="I2566" s="22"/>
      <c r="J2566" s="24"/>
      <c r="K2566" s="10"/>
      <c r="L2566" s="10"/>
    </row>
    <row r="2567" spans="1:12">
      <c r="A2567" s="21"/>
      <c r="B2567" s="21"/>
      <c r="C2567" s="21"/>
      <c r="D2567" s="21"/>
      <c r="E2567" s="21"/>
      <c r="I2567" s="22"/>
      <c r="J2567" s="24"/>
      <c r="K2567" s="10"/>
      <c r="L2567" s="10"/>
    </row>
    <row r="2568" spans="1:12">
      <c r="A2568" s="21"/>
      <c r="B2568" s="21"/>
      <c r="C2568" s="21"/>
      <c r="D2568" s="21"/>
      <c r="E2568" s="21"/>
      <c r="I2568" s="22"/>
      <c r="J2568" s="24"/>
      <c r="K2568" s="10"/>
      <c r="L2568" s="10"/>
    </row>
    <row r="2569" spans="1:12">
      <c r="A2569" s="21"/>
      <c r="B2569" s="21"/>
      <c r="C2569" s="21"/>
      <c r="D2569" s="21"/>
      <c r="E2569" s="21"/>
      <c r="I2569" s="22"/>
      <c r="J2569" s="24"/>
      <c r="K2569" s="10"/>
      <c r="L2569" s="10"/>
    </row>
    <row r="2570" spans="1:12">
      <c r="A2570" s="21"/>
      <c r="B2570" s="21"/>
      <c r="C2570" s="21"/>
      <c r="D2570" s="21"/>
      <c r="E2570" s="21"/>
      <c r="I2570" s="22"/>
      <c r="J2570" s="24"/>
      <c r="K2570" s="10"/>
      <c r="L2570" s="10"/>
    </row>
    <row r="2571" spans="1:12">
      <c r="A2571" s="21"/>
      <c r="B2571" s="21"/>
      <c r="C2571" s="21"/>
      <c r="D2571" s="21"/>
      <c r="E2571" s="21"/>
      <c r="I2571" s="22"/>
      <c r="J2571" s="24"/>
      <c r="K2571" s="10"/>
      <c r="L2571" s="10"/>
    </row>
    <row r="2572" spans="1:12">
      <c r="A2572" s="21"/>
      <c r="B2572" s="21"/>
      <c r="C2572" s="21"/>
      <c r="D2572" s="21"/>
      <c r="E2572" s="21"/>
      <c r="I2572" s="22"/>
      <c r="J2572" s="24"/>
      <c r="K2572" s="10"/>
      <c r="L2572" s="10"/>
    </row>
    <row r="2573" spans="1:12">
      <c r="A2573" s="21"/>
      <c r="B2573" s="21"/>
      <c r="C2573" s="21"/>
      <c r="D2573" s="21"/>
      <c r="E2573" s="21"/>
      <c r="I2573" s="22"/>
      <c r="J2573" s="24"/>
      <c r="K2573" s="10"/>
      <c r="L2573" s="10"/>
    </row>
    <row r="2574" spans="1:12">
      <c r="A2574" s="21"/>
      <c r="B2574" s="21"/>
      <c r="C2574" s="21"/>
      <c r="D2574" s="21"/>
      <c r="E2574" s="21"/>
      <c r="I2574" s="22"/>
      <c r="J2574" s="24"/>
      <c r="K2574" s="10"/>
      <c r="L2574" s="10"/>
    </row>
    <row r="2575" spans="1:12">
      <c r="A2575" s="21"/>
      <c r="B2575" s="21"/>
      <c r="C2575" s="21"/>
      <c r="D2575" s="21"/>
      <c r="E2575" s="21"/>
      <c r="I2575" s="22"/>
      <c r="J2575" s="24"/>
      <c r="K2575" s="10"/>
      <c r="L2575" s="10"/>
    </row>
    <row r="2576" spans="1:12">
      <c r="A2576" s="21"/>
      <c r="B2576" s="21"/>
      <c r="C2576" s="21"/>
      <c r="D2576" s="21"/>
      <c r="E2576" s="21"/>
      <c r="I2576" s="22"/>
      <c r="J2576" s="24"/>
      <c r="K2576" s="10"/>
      <c r="L2576" s="10"/>
    </row>
    <row r="2577" spans="1:12">
      <c r="A2577" s="21"/>
      <c r="B2577" s="21"/>
      <c r="C2577" s="21"/>
      <c r="D2577" s="21"/>
      <c r="E2577" s="21"/>
      <c r="I2577" s="22"/>
      <c r="J2577" s="24"/>
      <c r="K2577" s="10"/>
      <c r="L2577" s="10"/>
    </row>
    <row r="2578" spans="1:12">
      <c r="A2578" s="21"/>
      <c r="B2578" s="21"/>
      <c r="C2578" s="21"/>
      <c r="D2578" s="21"/>
      <c r="E2578" s="21"/>
      <c r="I2578" s="22"/>
      <c r="J2578" s="24"/>
      <c r="K2578" s="10"/>
      <c r="L2578" s="10"/>
    </row>
    <row r="2579" spans="1:12">
      <c r="A2579" s="21"/>
      <c r="B2579" s="21"/>
      <c r="C2579" s="21"/>
      <c r="D2579" s="21"/>
      <c r="E2579" s="21"/>
      <c r="I2579" s="22"/>
      <c r="J2579" s="24"/>
      <c r="K2579" s="10"/>
      <c r="L2579" s="10"/>
    </row>
    <row r="2580" spans="1:12">
      <c r="A2580" s="21"/>
      <c r="B2580" s="21"/>
      <c r="C2580" s="21"/>
      <c r="D2580" s="21"/>
      <c r="E2580" s="21"/>
      <c r="I2580" s="22"/>
      <c r="J2580" s="24"/>
      <c r="K2580" s="10"/>
      <c r="L2580" s="10"/>
    </row>
    <row r="2581" spans="1:12">
      <c r="A2581" s="21"/>
      <c r="B2581" s="21"/>
      <c r="C2581" s="21"/>
      <c r="D2581" s="21"/>
      <c r="E2581" s="21"/>
      <c r="I2581" s="22"/>
      <c r="J2581" s="24"/>
      <c r="K2581" s="10"/>
      <c r="L2581" s="10"/>
    </row>
    <row r="2582" spans="1:12">
      <c r="A2582" s="21"/>
      <c r="B2582" s="21"/>
      <c r="C2582" s="21"/>
      <c r="D2582" s="21"/>
      <c r="E2582" s="21"/>
      <c r="I2582" s="22"/>
      <c r="J2582" s="24"/>
      <c r="K2582" s="10"/>
      <c r="L2582" s="10"/>
    </row>
    <row r="2583" spans="1:12">
      <c r="A2583" s="21"/>
      <c r="B2583" s="21"/>
      <c r="C2583" s="21"/>
      <c r="D2583" s="21"/>
      <c r="E2583" s="21"/>
      <c r="I2583" s="22"/>
      <c r="J2583" s="24"/>
      <c r="K2583" s="10"/>
      <c r="L2583" s="10"/>
    </row>
    <row r="2584" spans="1:12">
      <c r="A2584" s="21"/>
      <c r="B2584" s="21"/>
      <c r="C2584" s="21"/>
      <c r="D2584" s="21"/>
      <c r="E2584" s="21"/>
      <c r="I2584" s="22"/>
      <c r="J2584" s="24"/>
      <c r="K2584" s="10"/>
      <c r="L2584" s="10"/>
    </row>
    <row r="2585" spans="1:12">
      <c r="A2585" s="21"/>
      <c r="B2585" s="21"/>
      <c r="C2585" s="21"/>
      <c r="D2585" s="21"/>
      <c r="E2585" s="21"/>
      <c r="I2585" s="22"/>
      <c r="J2585" s="24"/>
      <c r="K2585" s="10"/>
      <c r="L2585" s="10"/>
    </row>
    <row r="2586" spans="1:12">
      <c r="A2586" s="21"/>
      <c r="B2586" s="21"/>
      <c r="C2586" s="21"/>
      <c r="D2586" s="21"/>
      <c r="E2586" s="21"/>
      <c r="I2586" s="22"/>
      <c r="J2586" s="24"/>
      <c r="K2586" s="10"/>
      <c r="L2586" s="10"/>
    </row>
    <row r="2587" spans="1:12">
      <c r="A2587" s="21"/>
      <c r="B2587" s="21"/>
      <c r="C2587" s="21"/>
      <c r="D2587" s="21"/>
      <c r="E2587" s="21"/>
      <c r="I2587" s="22"/>
      <c r="J2587" s="24"/>
      <c r="K2587" s="10"/>
      <c r="L2587" s="10"/>
    </row>
    <row r="2588" spans="1:12">
      <c r="A2588" s="21"/>
      <c r="B2588" s="21"/>
      <c r="C2588" s="21"/>
      <c r="D2588" s="21"/>
      <c r="E2588" s="21"/>
      <c r="I2588" s="22"/>
      <c r="J2588" s="24"/>
      <c r="K2588" s="10"/>
      <c r="L2588" s="10"/>
    </row>
    <row r="2589" spans="1:12">
      <c r="A2589" s="21"/>
      <c r="B2589" s="21"/>
      <c r="C2589" s="21"/>
      <c r="D2589" s="21"/>
      <c r="E2589" s="21"/>
      <c r="I2589" s="22"/>
      <c r="J2589" s="24"/>
      <c r="K2589" s="10"/>
      <c r="L2589" s="10"/>
    </row>
    <row r="2590" spans="1:12">
      <c r="A2590" s="21"/>
      <c r="B2590" s="21"/>
      <c r="C2590" s="21"/>
      <c r="D2590" s="21"/>
      <c r="E2590" s="21"/>
      <c r="I2590" s="22"/>
      <c r="J2590" s="24"/>
      <c r="K2590" s="10"/>
      <c r="L2590" s="10"/>
    </row>
    <row r="2591" spans="1:12">
      <c r="A2591" s="21"/>
      <c r="B2591" s="21"/>
      <c r="C2591" s="21"/>
      <c r="D2591" s="21"/>
      <c r="E2591" s="21"/>
      <c r="I2591" s="22"/>
      <c r="J2591" s="24"/>
      <c r="K2591" s="10"/>
      <c r="L2591" s="10"/>
    </row>
    <row r="2592" spans="1:12">
      <c r="A2592" s="21"/>
      <c r="B2592" s="21"/>
      <c r="C2592" s="21"/>
      <c r="D2592" s="21"/>
      <c r="E2592" s="21"/>
      <c r="I2592" s="22"/>
      <c r="J2592" s="24"/>
      <c r="K2592" s="10"/>
      <c r="L2592" s="10"/>
    </row>
    <row r="2593" spans="1:12">
      <c r="A2593" s="21"/>
      <c r="B2593" s="21"/>
      <c r="C2593" s="21"/>
      <c r="D2593" s="21"/>
      <c r="E2593" s="21"/>
      <c r="I2593" s="22"/>
      <c r="J2593" s="24"/>
      <c r="K2593" s="10"/>
      <c r="L2593" s="10"/>
    </row>
    <row r="2594" spans="1:12">
      <c r="A2594" s="21"/>
      <c r="B2594" s="21"/>
      <c r="C2594" s="21"/>
      <c r="D2594" s="21"/>
      <c r="E2594" s="21"/>
      <c r="I2594" s="22"/>
      <c r="J2594" s="24"/>
      <c r="K2594" s="10"/>
      <c r="L2594" s="10"/>
    </row>
    <row r="2595" spans="1:12">
      <c r="A2595" s="21"/>
      <c r="B2595" s="21"/>
      <c r="C2595" s="21"/>
      <c r="D2595" s="21"/>
      <c r="E2595" s="21"/>
      <c r="I2595" s="22"/>
      <c r="J2595" s="24"/>
      <c r="K2595" s="10"/>
      <c r="L2595" s="10"/>
    </row>
    <row r="2596" spans="1:12">
      <c r="A2596" s="21"/>
      <c r="B2596" s="21"/>
      <c r="C2596" s="21"/>
      <c r="D2596" s="21"/>
      <c r="E2596" s="21"/>
      <c r="I2596" s="22"/>
      <c r="J2596" s="24"/>
      <c r="K2596" s="10"/>
      <c r="L2596" s="10"/>
    </row>
    <row r="2597" spans="1:12">
      <c r="A2597" s="21"/>
      <c r="B2597" s="21"/>
      <c r="C2597" s="21"/>
      <c r="D2597" s="21"/>
      <c r="E2597" s="21"/>
      <c r="I2597" s="22"/>
      <c r="J2597" s="24"/>
      <c r="K2597" s="10"/>
      <c r="L2597" s="10"/>
    </row>
    <row r="2598" spans="1:12">
      <c r="A2598" s="21"/>
      <c r="B2598" s="21"/>
      <c r="C2598" s="21"/>
      <c r="D2598" s="21"/>
      <c r="E2598" s="21"/>
      <c r="I2598" s="22"/>
      <c r="J2598" s="24"/>
      <c r="K2598" s="10"/>
      <c r="L2598" s="10"/>
    </row>
    <row r="2599" spans="1:12">
      <c r="A2599" s="21"/>
      <c r="B2599" s="21"/>
      <c r="C2599" s="21"/>
      <c r="D2599" s="21"/>
      <c r="E2599" s="21"/>
      <c r="I2599" s="22"/>
      <c r="J2599" s="24"/>
      <c r="K2599" s="10"/>
      <c r="L2599" s="10"/>
    </row>
    <row r="2600" spans="1:12">
      <c r="A2600" s="21"/>
      <c r="B2600" s="21"/>
      <c r="C2600" s="21"/>
      <c r="D2600" s="21"/>
      <c r="E2600" s="21"/>
      <c r="I2600" s="22"/>
      <c r="J2600" s="24"/>
      <c r="K2600" s="10"/>
      <c r="L2600" s="10"/>
    </row>
    <row r="2601" spans="1:12">
      <c r="A2601" s="21"/>
      <c r="B2601" s="21"/>
      <c r="C2601" s="21"/>
      <c r="D2601" s="21"/>
      <c r="E2601" s="21"/>
      <c r="I2601" s="22"/>
      <c r="J2601" s="24"/>
      <c r="K2601" s="10"/>
      <c r="L2601" s="10"/>
    </row>
    <row r="2602" spans="1:12">
      <c r="A2602" s="21"/>
      <c r="B2602" s="21"/>
      <c r="C2602" s="21"/>
      <c r="D2602" s="21"/>
      <c r="E2602" s="21"/>
      <c r="I2602" s="22"/>
      <c r="J2602" s="24"/>
      <c r="K2602" s="10"/>
      <c r="L2602" s="10"/>
    </row>
    <row r="2603" spans="1:12">
      <c r="A2603" s="21"/>
      <c r="B2603" s="21"/>
      <c r="C2603" s="21"/>
      <c r="D2603" s="21"/>
      <c r="E2603" s="21"/>
      <c r="I2603" s="22"/>
      <c r="J2603" s="24"/>
      <c r="K2603" s="10"/>
      <c r="L2603" s="10"/>
    </row>
    <row r="2604" spans="1:12">
      <c r="A2604" s="21"/>
      <c r="B2604" s="21"/>
      <c r="C2604" s="21"/>
      <c r="D2604" s="21"/>
      <c r="E2604" s="21"/>
      <c r="I2604" s="22"/>
      <c r="J2604" s="24"/>
      <c r="K2604" s="10"/>
      <c r="L2604" s="10"/>
    </row>
    <row r="2605" spans="1:12">
      <c r="A2605" s="21"/>
      <c r="B2605" s="21"/>
      <c r="C2605" s="21"/>
      <c r="D2605" s="21"/>
      <c r="E2605" s="21"/>
      <c r="I2605" s="22"/>
      <c r="J2605" s="24"/>
      <c r="K2605" s="10"/>
      <c r="L2605" s="10"/>
    </row>
    <row r="2606" spans="1:12">
      <c r="A2606" s="21"/>
      <c r="B2606" s="21"/>
      <c r="C2606" s="21"/>
      <c r="D2606" s="21"/>
      <c r="E2606" s="21"/>
      <c r="I2606" s="22"/>
      <c r="J2606" s="24"/>
      <c r="K2606" s="10"/>
      <c r="L2606" s="10"/>
    </row>
    <row r="2607" spans="1:12">
      <c r="A2607" s="21"/>
      <c r="B2607" s="21"/>
      <c r="C2607" s="21"/>
      <c r="D2607" s="21"/>
      <c r="E2607" s="21"/>
      <c r="I2607" s="22"/>
      <c r="J2607" s="24"/>
      <c r="K2607" s="10"/>
      <c r="L2607" s="10"/>
    </row>
    <row r="2608" spans="1:12">
      <c r="A2608" s="21"/>
      <c r="B2608" s="21"/>
      <c r="C2608" s="21"/>
      <c r="D2608" s="21"/>
      <c r="E2608" s="21"/>
      <c r="I2608" s="22"/>
      <c r="J2608" s="24"/>
      <c r="K2608" s="10"/>
      <c r="L2608" s="10"/>
    </row>
    <row r="2609" spans="1:12">
      <c r="A2609" s="21"/>
      <c r="B2609" s="21"/>
      <c r="C2609" s="21"/>
      <c r="D2609" s="21"/>
      <c r="E2609" s="21"/>
      <c r="I2609" s="22"/>
      <c r="J2609" s="24"/>
      <c r="K2609" s="10"/>
      <c r="L2609" s="10"/>
    </row>
    <row r="2610" spans="1:12">
      <c r="A2610" s="21"/>
      <c r="B2610" s="21"/>
      <c r="C2610" s="21"/>
      <c r="D2610" s="21"/>
      <c r="E2610" s="21"/>
      <c r="I2610" s="22"/>
      <c r="J2610" s="24"/>
      <c r="K2610" s="10"/>
      <c r="L2610" s="10"/>
    </row>
    <row r="2611" spans="1:12">
      <c r="A2611" s="21"/>
      <c r="B2611" s="21"/>
      <c r="C2611" s="21"/>
      <c r="D2611" s="21"/>
      <c r="E2611" s="21"/>
      <c r="I2611" s="22"/>
      <c r="J2611" s="24"/>
      <c r="K2611" s="10"/>
      <c r="L2611" s="10"/>
    </row>
    <row r="2612" spans="1:12">
      <c r="A2612" s="21"/>
      <c r="B2612" s="21"/>
      <c r="C2612" s="21"/>
      <c r="D2612" s="21"/>
      <c r="E2612" s="21"/>
      <c r="I2612" s="22"/>
      <c r="J2612" s="24"/>
      <c r="K2612" s="10"/>
      <c r="L2612" s="10"/>
    </row>
    <row r="2613" spans="1:12">
      <c r="A2613" s="21"/>
      <c r="B2613" s="21"/>
      <c r="C2613" s="21"/>
      <c r="D2613" s="21"/>
      <c r="E2613" s="21"/>
      <c r="I2613" s="22"/>
      <c r="J2613" s="24"/>
      <c r="K2613" s="10"/>
      <c r="L2613" s="10"/>
    </row>
    <row r="2614" spans="1:12">
      <c r="A2614" s="21"/>
      <c r="B2614" s="21"/>
      <c r="C2614" s="21"/>
      <c r="D2614" s="21"/>
      <c r="E2614" s="21"/>
      <c r="I2614" s="22"/>
      <c r="J2614" s="24"/>
      <c r="K2614" s="10"/>
      <c r="L2614" s="10"/>
    </row>
    <row r="2615" spans="1:12">
      <c r="A2615" s="21"/>
      <c r="B2615" s="21"/>
      <c r="C2615" s="21"/>
      <c r="D2615" s="21"/>
      <c r="E2615" s="21"/>
      <c r="I2615" s="22"/>
      <c r="J2615" s="24"/>
      <c r="K2615" s="10"/>
      <c r="L2615" s="10"/>
    </row>
    <row r="2616" spans="1:12">
      <c r="A2616" s="21"/>
      <c r="B2616" s="21"/>
      <c r="C2616" s="21"/>
      <c r="D2616" s="21"/>
      <c r="E2616" s="21"/>
      <c r="I2616" s="22"/>
      <c r="J2616" s="24"/>
      <c r="K2616" s="10"/>
      <c r="L2616" s="10"/>
    </row>
    <row r="2617" spans="1:12">
      <c r="A2617" s="21"/>
      <c r="B2617" s="21"/>
      <c r="C2617" s="21"/>
      <c r="D2617" s="21"/>
      <c r="E2617" s="21"/>
      <c r="I2617" s="22"/>
      <c r="J2617" s="24"/>
      <c r="K2617" s="10"/>
      <c r="L2617" s="10"/>
    </row>
    <row r="2618" spans="1:12">
      <c r="A2618" s="21"/>
      <c r="B2618" s="21"/>
      <c r="C2618" s="21"/>
      <c r="D2618" s="21"/>
      <c r="E2618" s="21"/>
      <c r="I2618" s="22"/>
      <c r="J2618" s="24"/>
      <c r="K2618" s="10"/>
      <c r="L2618" s="10"/>
    </row>
    <row r="2619" spans="1:12">
      <c r="A2619" s="21"/>
      <c r="B2619" s="21"/>
      <c r="C2619" s="21"/>
      <c r="D2619" s="21"/>
      <c r="E2619" s="21"/>
      <c r="I2619" s="22"/>
      <c r="J2619" s="24"/>
      <c r="K2619" s="10"/>
      <c r="L2619" s="10"/>
    </row>
    <row r="2620" spans="1:12">
      <c r="A2620" s="21"/>
      <c r="B2620" s="21"/>
      <c r="C2620" s="21"/>
      <c r="D2620" s="21"/>
      <c r="E2620" s="21"/>
      <c r="I2620" s="22"/>
      <c r="J2620" s="24"/>
      <c r="K2620" s="10"/>
      <c r="L2620" s="10"/>
    </row>
    <row r="2621" spans="1:12">
      <c r="A2621" s="21"/>
      <c r="B2621" s="21"/>
      <c r="C2621" s="21"/>
      <c r="D2621" s="21"/>
      <c r="E2621" s="21"/>
      <c r="I2621" s="22"/>
      <c r="J2621" s="24"/>
      <c r="K2621" s="10"/>
      <c r="L2621" s="10"/>
    </row>
    <row r="2622" spans="1:12">
      <c r="A2622" s="21"/>
      <c r="B2622" s="21"/>
      <c r="C2622" s="21"/>
      <c r="D2622" s="21"/>
      <c r="E2622" s="21"/>
      <c r="I2622" s="22"/>
      <c r="J2622" s="24"/>
      <c r="K2622" s="10"/>
      <c r="L2622" s="10"/>
    </row>
    <row r="2623" spans="1:12">
      <c r="A2623" s="21"/>
      <c r="B2623" s="21"/>
      <c r="C2623" s="21"/>
      <c r="D2623" s="21"/>
      <c r="E2623" s="21"/>
      <c r="I2623" s="22"/>
      <c r="J2623" s="24"/>
      <c r="K2623" s="10"/>
      <c r="L2623" s="10"/>
    </row>
    <row r="2624" spans="1:12">
      <c r="A2624" s="21"/>
      <c r="B2624" s="21"/>
      <c r="C2624" s="21"/>
      <c r="D2624" s="21"/>
      <c r="E2624" s="21"/>
      <c r="I2624" s="22"/>
      <c r="J2624" s="24"/>
      <c r="K2624" s="10"/>
      <c r="L2624" s="10"/>
    </row>
    <row r="2625" spans="1:12">
      <c r="A2625" s="21"/>
      <c r="B2625" s="21"/>
      <c r="C2625" s="21"/>
      <c r="D2625" s="21"/>
      <c r="E2625" s="21"/>
      <c r="I2625" s="22"/>
      <c r="J2625" s="24"/>
      <c r="K2625" s="10"/>
      <c r="L2625" s="10"/>
    </row>
    <row r="2626" spans="1:12">
      <c r="A2626" s="21"/>
      <c r="B2626" s="21"/>
      <c r="C2626" s="21"/>
      <c r="D2626" s="21"/>
      <c r="E2626" s="21"/>
      <c r="I2626" s="22"/>
      <c r="J2626" s="24"/>
      <c r="K2626" s="10"/>
      <c r="L2626" s="10"/>
    </row>
    <row r="2627" spans="1:12">
      <c r="A2627" s="21"/>
      <c r="B2627" s="21"/>
      <c r="C2627" s="21"/>
      <c r="D2627" s="21"/>
      <c r="E2627" s="21"/>
      <c r="I2627" s="22"/>
      <c r="J2627" s="24"/>
      <c r="K2627" s="10"/>
      <c r="L2627" s="10"/>
    </row>
    <row r="2628" spans="1:12">
      <c r="A2628" s="21"/>
      <c r="B2628" s="21"/>
      <c r="C2628" s="21"/>
      <c r="D2628" s="21"/>
      <c r="E2628" s="21"/>
      <c r="I2628" s="22"/>
      <c r="J2628" s="24"/>
      <c r="K2628" s="10"/>
      <c r="L2628" s="10"/>
    </row>
    <row r="2629" spans="1:12">
      <c r="A2629" s="21"/>
      <c r="B2629" s="21"/>
      <c r="C2629" s="21"/>
      <c r="D2629" s="21"/>
      <c r="E2629" s="21"/>
      <c r="I2629" s="22"/>
      <c r="J2629" s="24"/>
      <c r="K2629" s="10"/>
      <c r="L2629" s="10"/>
    </row>
    <row r="2630" spans="1:12">
      <c r="A2630" s="21"/>
      <c r="B2630" s="21"/>
      <c r="C2630" s="21"/>
      <c r="D2630" s="21"/>
      <c r="E2630" s="21"/>
      <c r="I2630" s="22"/>
      <c r="J2630" s="24"/>
      <c r="K2630" s="10"/>
      <c r="L2630" s="10"/>
    </row>
    <row r="2631" spans="1:12">
      <c r="A2631" s="21"/>
      <c r="B2631" s="21"/>
      <c r="C2631" s="21"/>
      <c r="D2631" s="21"/>
      <c r="E2631" s="21"/>
      <c r="I2631" s="22"/>
      <c r="J2631" s="24"/>
      <c r="K2631" s="10"/>
      <c r="L2631" s="10"/>
    </row>
    <row r="2632" spans="1:12">
      <c r="A2632" s="21"/>
      <c r="B2632" s="21"/>
      <c r="C2632" s="21"/>
      <c r="D2632" s="21"/>
      <c r="E2632" s="21"/>
      <c r="I2632" s="22"/>
      <c r="J2632" s="24"/>
      <c r="K2632" s="10"/>
      <c r="L2632" s="10"/>
    </row>
    <row r="2633" spans="1:12">
      <c r="A2633" s="21"/>
      <c r="B2633" s="21"/>
      <c r="C2633" s="21"/>
      <c r="D2633" s="21"/>
      <c r="E2633" s="21"/>
      <c r="I2633" s="22"/>
      <c r="J2633" s="24"/>
      <c r="K2633" s="10"/>
      <c r="L2633" s="10"/>
    </row>
    <row r="2634" spans="1:12">
      <c r="A2634" s="21"/>
      <c r="B2634" s="21"/>
      <c r="C2634" s="21"/>
      <c r="D2634" s="21"/>
      <c r="E2634" s="21"/>
      <c r="I2634" s="22"/>
      <c r="J2634" s="24"/>
      <c r="K2634" s="10"/>
      <c r="L2634" s="10"/>
    </row>
    <row r="2635" spans="1:12">
      <c r="A2635" s="21"/>
      <c r="B2635" s="21"/>
      <c r="C2635" s="21"/>
      <c r="D2635" s="21"/>
      <c r="E2635" s="21"/>
      <c r="I2635" s="22"/>
      <c r="J2635" s="24"/>
      <c r="K2635" s="10"/>
      <c r="L2635" s="10"/>
    </row>
    <row r="2636" spans="1:12">
      <c r="A2636" s="21"/>
      <c r="B2636" s="21"/>
      <c r="C2636" s="21"/>
      <c r="D2636" s="21"/>
      <c r="E2636" s="21"/>
      <c r="I2636" s="22"/>
      <c r="J2636" s="24"/>
      <c r="K2636" s="10"/>
      <c r="L2636" s="10"/>
    </row>
    <row r="2637" spans="1:12">
      <c r="A2637" s="21"/>
      <c r="B2637" s="21"/>
      <c r="C2637" s="21"/>
      <c r="D2637" s="21"/>
      <c r="E2637" s="21"/>
      <c r="I2637" s="22"/>
      <c r="J2637" s="24"/>
      <c r="K2637" s="10"/>
      <c r="L2637" s="10"/>
    </row>
    <row r="2638" spans="1:12">
      <c r="A2638" s="21"/>
      <c r="B2638" s="21"/>
      <c r="C2638" s="21"/>
      <c r="D2638" s="21"/>
      <c r="E2638" s="21"/>
      <c r="I2638" s="22"/>
      <c r="J2638" s="24"/>
      <c r="K2638" s="10"/>
      <c r="L2638" s="10"/>
    </row>
    <row r="2639" spans="1:12">
      <c r="A2639" s="21"/>
      <c r="B2639" s="21"/>
      <c r="C2639" s="21"/>
      <c r="D2639" s="21"/>
      <c r="E2639" s="21"/>
      <c r="I2639" s="22"/>
      <c r="J2639" s="24"/>
      <c r="K2639" s="10"/>
      <c r="L2639" s="10"/>
    </row>
    <row r="2640" spans="1:12">
      <c r="A2640" s="21"/>
      <c r="B2640" s="21"/>
      <c r="C2640" s="21"/>
      <c r="D2640" s="21"/>
      <c r="E2640" s="21"/>
      <c r="I2640" s="22"/>
      <c r="J2640" s="24"/>
      <c r="K2640" s="10"/>
      <c r="L2640" s="10"/>
    </row>
    <row r="2641" spans="1:12">
      <c r="A2641" s="21"/>
      <c r="B2641" s="21"/>
      <c r="C2641" s="21"/>
      <c r="D2641" s="21"/>
      <c r="E2641" s="21"/>
      <c r="I2641" s="22"/>
      <c r="J2641" s="24"/>
      <c r="K2641" s="10"/>
      <c r="L2641" s="10"/>
    </row>
    <row r="2642" spans="1:12">
      <c r="A2642" s="21"/>
      <c r="B2642" s="21"/>
      <c r="C2642" s="21"/>
      <c r="D2642" s="21"/>
      <c r="E2642" s="21"/>
      <c r="I2642" s="22"/>
      <c r="J2642" s="24"/>
      <c r="K2642" s="10"/>
      <c r="L2642" s="10"/>
    </row>
    <row r="2643" spans="1:12">
      <c r="A2643" s="21"/>
      <c r="B2643" s="21"/>
      <c r="C2643" s="21"/>
      <c r="D2643" s="21"/>
      <c r="E2643" s="21"/>
      <c r="I2643" s="22"/>
      <c r="J2643" s="24"/>
      <c r="K2643" s="10"/>
      <c r="L2643" s="10"/>
    </row>
    <row r="2644" spans="1:12">
      <c r="A2644" s="21"/>
      <c r="B2644" s="21"/>
      <c r="C2644" s="21"/>
      <c r="D2644" s="21"/>
      <c r="E2644" s="21"/>
      <c r="I2644" s="22"/>
      <c r="J2644" s="24"/>
      <c r="K2644" s="10"/>
      <c r="L2644" s="10"/>
    </row>
    <row r="2645" spans="1:12">
      <c r="A2645" s="21"/>
      <c r="B2645" s="21"/>
      <c r="C2645" s="21"/>
      <c r="D2645" s="21"/>
      <c r="E2645" s="21"/>
      <c r="I2645" s="22"/>
      <c r="J2645" s="24"/>
      <c r="K2645" s="10"/>
      <c r="L2645" s="10"/>
    </row>
    <row r="2646" spans="1:12">
      <c r="A2646" s="21"/>
      <c r="B2646" s="21"/>
      <c r="C2646" s="21"/>
      <c r="D2646" s="21"/>
      <c r="E2646" s="21"/>
      <c r="I2646" s="22"/>
      <c r="J2646" s="24"/>
      <c r="K2646" s="10"/>
      <c r="L2646" s="10"/>
    </row>
    <row r="2647" spans="1:12">
      <c r="A2647" s="21"/>
      <c r="B2647" s="21"/>
      <c r="C2647" s="21"/>
      <c r="D2647" s="21"/>
      <c r="E2647" s="21"/>
      <c r="I2647" s="22"/>
      <c r="J2647" s="24"/>
      <c r="K2647" s="10"/>
      <c r="L2647" s="10"/>
    </row>
    <row r="2648" spans="1:12">
      <c r="A2648" s="21"/>
      <c r="B2648" s="21"/>
      <c r="C2648" s="21"/>
      <c r="D2648" s="21"/>
      <c r="E2648" s="21"/>
      <c r="I2648" s="22"/>
      <c r="J2648" s="24"/>
      <c r="K2648" s="10"/>
      <c r="L2648" s="10"/>
    </row>
    <row r="2649" spans="1:12">
      <c r="A2649" s="21"/>
      <c r="B2649" s="21"/>
      <c r="C2649" s="21"/>
      <c r="D2649" s="21"/>
      <c r="E2649" s="21"/>
      <c r="I2649" s="22"/>
      <c r="J2649" s="24"/>
      <c r="K2649" s="10"/>
      <c r="L2649" s="10"/>
    </row>
    <row r="2650" spans="1:12">
      <c r="A2650" s="21"/>
      <c r="B2650" s="21"/>
      <c r="C2650" s="21"/>
      <c r="D2650" s="21"/>
      <c r="E2650" s="21"/>
      <c r="I2650" s="22"/>
      <c r="J2650" s="24"/>
      <c r="K2650" s="10"/>
      <c r="L2650" s="10"/>
    </row>
    <row r="2651" spans="1:12">
      <c r="A2651" s="21"/>
      <c r="B2651" s="21"/>
      <c r="C2651" s="21"/>
      <c r="D2651" s="21"/>
      <c r="E2651" s="21"/>
      <c r="I2651" s="22"/>
      <c r="J2651" s="24"/>
      <c r="K2651" s="10"/>
      <c r="L2651" s="10"/>
    </row>
    <row r="2652" spans="1:12">
      <c r="A2652" s="21"/>
      <c r="B2652" s="21"/>
      <c r="C2652" s="21"/>
      <c r="D2652" s="21"/>
      <c r="E2652" s="21"/>
      <c r="I2652" s="22"/>
      <c r="J2652" s="24"/>
      <c r="K2652" s="10"/>
      <c r="L2652" s="10"/>
    </row>
    <row r="2653" spans="1:12">
      <c r="A2653" s="21"/>
      <c r="B2653" s="21"/>
      <c r="C2653" s="21"/>
      <c r="D2653" s="21"/>
      <c r="E2653" s="21"/>
      <c r="I2653" s="22"/>
      <c r="J2653" s="24"/>
      <c r="K2653" s="10"/>
      <c r="L2653" s="10"/>
    </row>
    <row r="2654" spans="1:12">
      <c r="A2654" s="21"/>
      <c r="B2654" s="21"/>
      <c r="C2654" s="21"/>
      <c r="D2654" s="21"/>
      <c r="E2654" s="21"/>
      <c r="I2654" s="22"/>
      <c r="J2654" s="24"/>
      <c r="K2654" s="10"/>
      <c r="L2654" s="10"/>
    </row>
    <row r="2655" spans="1:12">
      <c r="A2655" s="21"/>
      <c r="B2655" s="21"/>
      <c r="C2655" s="21"/>
      <c r="D2655" s="21"/>
      <c r="E2655" s="21"/>
      <c r="I2655" s="22"/>
      <c r="J2655" s="24"/>
      <c r="K2655" s="10"/>
      <c r="L2655" s="10"/>
    </row>
    <row r="2656" spans="1:12">
      <c r="A2656" s="21"/>
      <c r="B2656" s="21"/>
      <c r="C2656" s="21"/>
      <c r="D2656" s="21"/>
      <c r="E2656" s="21"/>
      <c r="I2656" s="22"/>
      <c r="J2656" s="24"/>
      <c r="K2656" s="10"/>
      <c r="L2656" s="10"/>
    </row>
    <row r="2657" spans="1:12">
      <c r="A2657" s="21"/>
      <c r="B2657" s="21"/>
      <c r="C2657" s="21"/>
      <c r="D2657" s="21"/>
      <c r="E2657" s="21"/>
      <c r="I2657" s="22"/>
      <c r="J2657" s="24"/>
      <c r="K2657" s="10"/>
      <c r="L2657" s="10"/>
    </row>
    <row r="2658" spans="1:12">
      <c r="A2658" s="21"/>
      <c r="B2658" s="21"/>
      <c r="C2658" s="21"/>
      <c r="D2658" s="21"/>
      <c r="E2658" s="21"/>
      <c r="I2658" s="22"/>
      <c r="J2658" s="24"/>
      <c r="K2658" s="10"/>
      <c r="L2658" s="10"/>
    </row>
    <row r="2659" spans="1:12">
      <c r="A2659" s="21"/>
      <c r="B2659" s="21"/>
      <c r="C2659" s="21"/>
      <c r="D2659" s="21"/>
      <c r="E2659" s="21"/>
      <c r="I2659" s="22"/>
      <c r="J2659" s="24"/>
      <c r="K2659" s="10"/>
      <c r="L2659" s="10"/>
    </row>
    <row r="2660" spans="1:12">
      <c r="A2660" s="21"/>
      <c r="B2660" s="21"/>
      <c r="C2660" s="21"/>
      <c r="D2660" s="21"/>
      <c r="E2660" s="21"/>
      <c r="I2660" s="22"/>
      <c r="J2660" s="24"/>
      <c r="K2660" s="10"/>
      <c r="L2660" s="10"/>
    </row>
    <row r="2661" spans="1:12">
      <c r="A2661" s="21"/>
      <c r="B2661" s="21"/>
      <c r="C2661" s="21"/>
      <c r="D2661" s="21"/>
      <c r="E2661" s="21"/>
      <c r="I2661" s="22"/>
      <c r="J2661" s="24"/>
      <c r="K2661" s="10"/>
      <c r="L2661" s="10"/>
    </row>
    <row r="2662" spans="1:12">
      <c r="A2662" s="21"/>
      <c r="B2662" s="21"/>
      <c r="C2662" s="21"/>
      <c r="D2662" s="21"/>
      <c r="E2662" s="21"/>
      <c r="I2662" s="22"/>
      <c r="J2662" s="24"/>
      <c r="K2662" s="10"/>
      <c r="L2662" s="10"/>
    </row>
    <row r="2663" spans="1:12">
      <c r="A2663" s="21"/>
      <c r="B2663" s="21"/>
      <c r="C2663" s="21"/>
      <c r="D2663" s="21"/>
      <c r="E2663" s="21"/>
      <c r="I2663" s="22"/>
      <c r="J2663" s="24"/>
      <c r="K2663" s="10"/>
      <c r="L2663" s="10"/>
    </row>
    <row r="2664" spans="1:12">
      <c r="A2664" s="21"/>
      <c r="B2664" s="21"/>
      <c r="C2664" s="21"/>
      <c r="D2664" s="21"/>
      <c r="E2664" s="21"/>
      <c r="I2664" s="22"/>
      <c r="J2664" s="24"/>
      <c r="K2664" s="10"/>
      <c r="L2664" s="10"/>
    </row>
    <row r="2665" spans="1:12">
      <c r="A2665" s="21"/>
      <c r="B2665" s="21"/>
      <c r="C2665" s="21"/>
      <c r="D2665" s="21"/>
      <c r="E2665" s="21"/>
      <c r="I2665" s="22"/>
      <c r="J2665" s="24"/>
      <c r="K2665" s="10"/>
      <c r="L2665" s="10"/>
    </row>
    <row r="2666" spans="1:12">
      <c r="A2666" s="21"/>
      <c r="B2666" s="21"/>
      <c r="C2666" s="21"/>
      <c r="D2666" s="21"/>
      <c r="E2666" s="21"/>
      <c r="I2666" s="22"/>
      <c r="J2666" s="24"/>
      <c r="K2666" s="10"/>
      <c r="L2666" s="10"/>
    </row>
    <row r="2667" spans="1:12">
      <c r="A2667" s="21"/>
      <c r="B2667" s="21"/>
      <c r="C2667" s="21"/>
      <c r="D2667" s="21"/>
      <c r="E2667" s="21"/>
      <c r="I2667" s="22"/>
      <c r="J2667" s="24"/>
      <c r="K2667" s="10"/>
      <c r="L2667" s="10"/>
    </row>
    <row r="2668" spans="1:12">
      <c r="A2668" s="21"/>
      <c r="B2668" s="21"/>
      <c r="C2668" s="21"/>
      <c r="D2668" s="21"/>
      <c r="E2668" s="21"/>
      <c r="I2668" s="22"/>
      <c r="J2668" s="24"/>
      <c r="K2668" s="10"/>
      <c r="L2668" s="10"/>
    </row>
    <row r="2669" spans="1:12">
      <c r="A2669" s="21"/>
      <c r="B2669" s="21"/>
      <c r="C2669" s="21"/>
      <c r="D2669" s="21"/>
      <c r="E2669" s="21"/>
      <c r="I2669" s="22"/>
      <c r="J2669" s="24"/>
      <c r="K2669" s="10"/>
      <c r="L2669" s="10"/>
    </row>
    <row r="2670" spans="1:12">
      <c r="A2670" s="21"/>
      <c r="B2670" s="21"/>
      <c r="C2670" s="21"/>
      <c r="D2670" s="21"/>
      <c r="E2670" s="21"/>
      <c r="I2670" s="22"/>
      <c r="J2670" s="24"/>
      <c r="K2670" s="10"/>
      <c r="L2670" s="10"/>
    </row>
    <row r="2671" spans="1:12">
      <c r="A2671" s="21"/>
      <c r="B2671" s="21"/>
      <c r="C2671" s="21"/>
      <c r="D2671" s="21"/>
      <c r="E2671" s="21"/>
      <c r="I2671" s="22"/>
      <c r="J2671" s="24"/>
      <c r="K2671" s="10"/>
      <c r="L2671" s="10"/>
    </row>
    <row r="2672" spans="1:12">
      <c r="A2672" s="21"/>
      <c r="B2672" s="21"/>
      <c r="C2672" s="21"/>
      <c r="D2672" s="21"/>
      <c r="E2672" s="21"/>
      <c r="I2672" s="22"/>
      <c r="J2672" s="24"/>
      <c r="K2672" s="10"/>
      <c r="L2672" s="10"/>
    </row>
    <row r="2673" spans="1:12">
      <c r="A2673" s="21"/>
      <c r="B2673" s="21"/>
      <c r="C2673" s="21"/>
      <c r="D2673" s="21"/>
      <c r="E2673" s="21"/>
      <c r="I2673" s="22"/>
      <c r="J2673" s="24"/>
      <c r="K2673" s="10"/>
      <c r="L2673" s="10"/>
    </row>
    <row r="2674" spans="1:12">
      <c r="A2674" s="21"/>
      <c r="B2674" s="21"/>
      <c r="C2674" s="21"/>
      <c r="D2674" s="21"/>
      <c r="E2674" s="21"/>
      <c r="I2674" s="22"/>
      <c r="J2674" s="24"/>
      <c r="K2674" s="10"/>
      <c r="L2674" s="10"/>
    </row>
    <row r="2675" spans="1:12">
      <c r="A2675" s="21"/>
      <c r="B2675" s="21"/>
      <c r="C2675" s="21"/>
      <c r="D2675" s="21"/>
      <c r="E2675" s="21"/>
      <c r="I2675" s="22"/>
      <c r="J2675" s="24"/>
      <c r="K2675" s="10"/>
      <c r="L2675" s="10"/>
    </row>
    <row r="2676" spans="1:12">
      <c r="A2676" s="21"/>
      <c r="B2676" s="21"/>
      <c r="C2676" s="21"/>
      <c r="D2676" s="21"/>
      <c r="E2676" s="21"/>
      <c r="I2676" s="22"/>
      <c r="J2676" s="24"/>
      <c r="K2676" s="10"/>
      <c r="L2676" s="10"/>
    </row>
    <row r="2677" spans="1:12">
      <c r="A2677" s="21"/>
      <c r="B2677" s="21"/>
      <c r="C2677" s="21"/>
      <c r="D2677" s="21"/>
      <c r="E2677" s="21"/>
      <c r="I2677" s="22"/>
      <c r="J2677" s="24"/>
      <c r="K2677" s="10"/>
      <c r="L2677" s="10"/>
    </row>
    <row r="2678" spans="1:12">
      <c r="A2678" s="21"/>
      <c r="B2678" s="21"/>
      <c r="C2678" s="21"/>
      <c r="D2678" s="21"/>
      <c r="E2678" s="21"/>
      <c r="I2678" s="22"/>
      <c r="J2678" s="24"/>
      <c r="K2678" s="10"/>
      <c r="L2678" s="10"/>
    </row>
    <row r="2679" spans="1:12">
      <c r="A2679" s="21"/>
      <c r="B2679" s="21"/>
      <c r="C2679" s="21"/>
      <c r="D2679" s="21"/>
      <c r="E2679" s="21"/>
      <c r="I2679" s="22"/>
      <c r="J2679" s="24"/>
      <c r="K2679" s="10"/>
      <c r="L2679" s="10"/>
    </row>
    <row r="2680" spans="1:12">
      <c r="A2680" s="21"/>
      <c r="B2680" s="21"/>
      <c r="C2680" s="21"/>
      <c r="D2680" s="21"/>
      <c r="E2680" s="21"/>
      <c r="I2680" s="22"/>
      <c r="J2680" s="24"/>
      <c r="K2680" s="10"/>
      <c r="L2680" s="10"/>
    </row>
    <row r="2681" spans="1:12">
      <c r="A2681" s="21"/>
      <c r="B2681" s="21"/>
      <c r="C2681" s="21"/>
      <c r="D2681" s="21"/>
      <c r="E2681" s="21"/>
      <c r="I2681" s="22"/>
      <c r="J2681" s="24"/>
      <c r="K2681" s="10"/>
      <c r="L2681" s="10"/>
    </row>
    <row r="2682" spans="1:12">
      <c r="A2682" s="21"/>
      <c r="B2682" s="21"/>
      <c r="C2682" s="21"/>
      <c r="D2682" s="21"/>
      <c r="E2682" s="21"/>
      <c r="I2682" s="22"/>
      <c r="J2682" s="24"/>
      <c r="K2682" s="10"/>
      <c r="L2682" s="10"/>
    </row>
    <row r="2683" spans="1:12">
      <c r="A2683" s="21"/>
      <c r="B2683" s="21"/>
      <c r="C2683" s="21"/>
      <c r="D2683" s="21"/>
      <c r="E2683" s="21"/>
      <c r="I2683" s="22"/>
      <c r="J2683" s="24"/>
      <c r="K2683" s="10"/>
      <c r="L2683" s="10"/>
    </row>
    <row r="2684" spans="1:12">
      <c r="A2684" s="21"/>
      <c r="B2684" s="21"/>
      <c r="C2684" s="21"/>
      <c r="D2684" s="21"/>
      <c r="E2684" s="21"/>
      <c r="I2684" s="22"/>
      <c r="J2684" s="24"/>
      <c r="K2684" s="10"/>
      <c r="L2684" s="10"/>
    </row>
    <row r="2685" spans="1:12">
      <c r="A2685" s="21"/>
      <c r="B2685" s="21"/>
      <c r="C2685" s="21"/>
      <c r="D2685" s="21"/>
      <c r="E2685" s="21"/>
      <c r="I2685" s="22"/>
      <c r="J2685" s="24"/>
      <c r="K2685" s="10"/>
      <c r="L2685" s="10"/>
    </row>
    <row r="2686" spans="1:12">
      <c r="A2686" s="21"/>
      <c r="B2686" s="21"/>
      <c r="C2686" s="21"/>
      <c r="D2686" s="21"/>
      <c r="E2686" s="21"/>
      <c r="I2686" s="22"/>
      <c r="J2686" s="24"/>
      <c r="K2686" s="10"/>
      <c r="L2686" s="10"/>
    </row>
    <row r="2687" spans="1:12">
      <c r="A2687" s="21"/>
      <c r="B2687" s="21"/>
      <c r="C2687" s="21"/>
      <c r="D2687" s="21"/>
      <c r="E2687" s="21"/>
      <c r="I2687" s="22"/>
      <c r="J2687" s="24"/>
      <c r="K2687" s="10"/>
      <c r="L2687" s="10"/>
    </row>
    <row r="2688" spans="1:12">
      <c r="A2688" s="21"/>
      <c r="B2688" s="21"/>
      <c r="C2688" s="21"/>
      <c r="D2688" s="21"/>
      <c r="E2688" s="21"/>
      <c r="I2688" s="22"/>
      <c r="J2688" s="24"/>
      <c r="K2688" s="10"/>
      <c r="L2688" s="10"/>
    </row>
    <row r="2689" spans="1:12">
      <c r="A2689" s="21"/>
      <c r="B2689" s="21"/>
      <c r="C2689" s="21"/>
      <c r="D2689" s="21"/>
      <c r="E2689" s="21"/>
      <c r="I2689" s="22"/>
      <c r="J2689" s="24"/>
      <c r="K2689" s="10"/>
      <c r="L2689" s="10"/>
    </row>
    <row r="2690" spans="1:12">
      <c r="A2690" s="21"/>
      <c r="B2690" s="21"/>
      <c r="C2690" s="21"/>
      <c r="D2690" s="21"/>
      <c r="E2690" s="21"/>
      <c r="I2690" s="22"/>
      <c r="J2690" s="24"/>
      <c r="K2690" s="10"/>
      <c r="L2690" s="10"/>
    </row>
    <row r="2691" spans="1:12">
      <c r="A2691" s="21"/>
      <c r="B2691" s="21"/>
      <c r="C2691" s="21"/>
      <c r="D2691" s="21"/>
      <c r="E2691" s="21"/>
      <c r="I2691" s="22"/>
      <c r="J2691" s="24"/>
      <c r="K2691" s="10"/>
      <c r="L2691" s="10"/>
    </row>
    <row r="2692" spans="1:12">
      <c r="A2692" s="21"/>
      <c r="B2692" s="21"/>
      <c r="C2692" s="21"/>
      <c r="D2692" s="21"/>
      <c r="E2692" s="21"/>
      <c r="I2692" s="22"/>
      <c r="J2692" s="24"/>
      <c r="K2692" s="10"/>
      <c r="L2692" s="10"/>
    </row>
    <row r="2693" spans="1:12">
      <c r="A2693" s="21"/>
      <c r="B2693" s="21"/>
      <c r="C2693" s="21"/>
      <c r="D2693" s="21"/>
      <c r="E2693" s="21"/>
      <c r="I2693" s="22"/>
      <c r="J2693" s="24"/>
      <c r="K2693" s="10"/>
      <c r="L2693" s="10"/>
    </row>
    <row r="2694" spans="1:12">
      <c r="A2694" s="21"/>
      <c r="B2694" s="21"/>
      <c r="C2694" s="21"/>
      <c r="D2694" s="21"/>
      <c r="E2694" s="21"/>
      <c r="I2694" s="22"/>
      <c r="J2694" s="24"/>
      <c r="K2694" s="10"/>
      <c r="L2694" s="10"/>
    </row>
    <row r="2695" spans="1:12">
      <c r="A2695" s="21"/>
      <c r="B2695" s="21"/>
      <c r="C2695" s="21"/>
      <c r="D2695" s="21"/>
      <c r="E2695" s="21"/>
      <c r="I2695" s="22"/>
      <c r="J2695" s="24"/>
      <c r="K2695" s="10"/>
      <c r="L2695" s="10"/>
    </row>
    <row r="2696" spans="1:12">
      <c r="A2696" s="21"/>
      <c r="B2696" s="21"/>
      <c r="C2696" s="21"/>
      <c r="D2696" s="21"/>
      <c r="E2696" s="21"/>
      <c r="I2696" s="22"/>
      <c r="J2696" s="24"/>
      <c r="K2696" s="10"/>
      <c r="L2696" s="10"/>
    </row>
    <row r="2697" spans="1:12">
      <c r="A2697" s="21"/>
      <c r="B2697" s="21"/>
      <c r="C2697" s="21"/>
      <c r="D2697" s="21"/>
      <c r="E2697" s="21"/>
      <c r="I2697" s="22"/>
      <c r="J2697" s="24"/>
      <c r="K2697" s="10"/>
      <c r="L2697" s="10"/>
    </row>
    <row r="2698" spans="1:12">
      <c r="A2698" s="21"/>
      <c r="B2698" s="21"/>
      <c r="C2698" s="21"/>
      <c r="D2698" s="21"/>
      <c r="E2698" s="21"/>
      <c r="I2698" s="22"/>
      <c r="J2698" s="24"/>
      <c r="K2698" s="10"/>
      <c r="L2698" s="10"/>
    </row>
    <row r="2699" spans="1:12">
      <c r="A2699" s="21"/>
      <c r="B2699" s="21"/>
      <c r="C2699" s="21"/>
      <c r="D2699" s="21"/>
      <c r="E2699" s="21"/>
      <c r="I2699" s="22"/>
      <c r="J2699" s="24"/>
      <c r="K2699" s="10"/>
      <c r="L2699" s="10"/>
    </row>
    <row r="2700" spans="1:12">
      <c r="A2700" s="21"/>
      <c r="B2700" s="21"/>
      <c r="C2700" s="21"/>
      <c r="D2700" s="21"/>
      <c r="E2700" s="21"/>
      <c r="I2700" s="22"/>
      <c r="J2700" s="24"/>
      <c r="K2700" s="10"/>
      <c r="L2700" s="10"/>
    </row>
    <row r="2701" spans="1:12">
      <c r="A2701" s="21"/>
      <c r="B2701" s="21"/>
      <c r="C2701" s="21"/>
      <c r="D2701" s="21"/>
      <c r="E2701" s="21"/>
      <c r="I2701" s="22"/>
      <c r="J2701" s="24"/>
      <c r="K2701" s="10"/>
      <c r="L2701" s="10"/>
    </row>
    <row r="2702" spans="1:12">
      <c r="A2702" s="21"/>
      <c r="B2702" s="21"/>
      <c r="C2702" s="21"/>
      <c r="D2702" s="21"/>
      <c r="E2702" s="21"/>
      <c r="I2702" s="22"/>
      <c r="J2702" s="24"/>
      <c r="K2702" s="10"/>
      <c r="L2702" s="10"/>
    </row>
    <row r="2703" spans="1:12">
      <c r="A2703" s="21"/>
      <c r="B2703" s="21"/>
      <c r="C2703" s="21"/>
      <c r="D2703" s="21"/>
      <c r="E2703" s="21"/>
      <c r="I2703" s="22"/>
      <c r="J2703" s="24"/>
      <c r="K2703" s="10"/>
      <c r="L2703" s="10"/>
    </row>
    <row r="2704" spans="1:12">
      <c r="A2704" s="21"/>
      <c r="B2704" s="21"/>
      <c r="C2704" s="21"/>
      <c r="D2704" s="21"/>
      <c r="E2704" s="21"/>
      <c r="I2704" s="22"/>
      <c r="J2704" s="24"/>
      <c r="K2704" s="10"/>
      <c r="L2704" s="10"/>
    </row>
    <row r="2705" spans="1:12">
      <c r="A2705" s="21"/>
      <c r="B2705" s="21"/>
      <c r="C2705" s="21"/>
      <c r="D2705" s="21"/>
      <c r="E2705" s="21"/>
      <c r="I2705" s="22"/>
      <c r="J2705" s="24"/>
      <c r="K2705" s="10"/>
      <c r="L2705" s="10"/>
    </row>
    <row r="2706" spans="1:12">
      <c r="A2706" s="21"/>
      <c r="B2706" s="21"/>
      <c r="C2706" s="21"/>
      <c r="D2706" s="21"/>
      <c r="E2706" s="21"/>
      <c r="I2706" s="22"/>
      <c r="J2706" s="24"/>
      <c r="K2706" s="10"/>
      <c r="L2706" s="10"/>
    </row>
    <row r="2707" spans="1:12">
      <c r="A2707" s="21"/>
      <c r="B2707" s="21"/>
      <c r="C2707" s="21"/>
      <c r="D2707" s="21"/>
      <c r="E2707" s="21"/>
      <c r="I2707" s="22"/>
      <c r="J2707" s="24"/>
      <c r="K2707" s="10"/>
      <c r="L2707" s="10"/>
    </row>
    <row r="2708" spans="1:12">
      <c r="A2708" s="21"/>
      <c r="B2708" s="21"/>
      <c r="C2708" s="21"/>
      <c r="D2708" s="21"/>
      <c r="E2708" s="21"/>
      <c r="I2708" s="22"/>
      <c r="J2708" s="24"/>
      <c r="K2708" s="10"/>
      <c r="L2708" s="10"/>
    </row>
    <row r="2709" spans="1:12">
      <c r="A2709" s="21"/>
      <c r="B2709" s="21"/>
      <c r="C2709" s="21"/>
      <c r="D2709" s="21"/>
      <c r="E2709" s="21"/>
      <c r="I2709" s="22"/>
      <c r="J2709" s="24"/>
      <c r="K2709" s="10"/>
      <c r="L2709" s="10"/>
    </row>
    <row r="2710" spans="1:12">
      <c r="A2710" s="21"/>
      <c r="B2710" s="21"/>
      <c r="C2710" s="21"/>
      <c r="D2710" s="21"/>
      <c r="E2710" s="21"/>
      <c r="I2710" s="22"/>
      <c r="J2710" s="24"/>
      <c r="K2710" s="10"/>
      <c r="L2710" s="10"/>
    </row>
    <row r="2711" spans="1:12">
      <c r="A2711" s="21"/>
      <c r="B2711" s="21"/>
      <c r="C2711" s="21"/>
      <c r="D2711" s="21"/>
      <c r="E2711" s="21"/>
      <c r="I2711" s="22"/>
      <c r="J2711" s="24"/>
      <c r="K2711" s="10"/>
      <c r="L2711" s="10"/>
    </row>
    <row r="2712" spans="1:12">
      <c r="A2712" s="21"/>
      <c r="B2712" s="21"/>
      <c r="C2712" s="21"/>
      <c r="D2712" s="21"/>
      <c r="E2712" s="21"/>
      <c r="I2712" s="22"/>
      <c r="J2712" s="24"/>
      <c r="K2712" s="10"/>
      <c r="L2712" s="10"/>
    </row>
    <row r="2713" spans="1:12">
      <c r="A2713" s="21"/>
      <c r="B2713" s="21"/>
      <c r="C2713" s="21"/>
      <c r="D2713" s="21"/>
      <c r="E2713" s="21"/>
      <c r="I2713" s="22"/>
      <c r="J2713" s="24"/>
      <c r="K2713" s="10"/>
      <c r="L2713" s="10"/>
    </row>
    <row r="2714" spans="1:12">
      <c r="A2714" s="21"/>
      <c r="B2714" s="21"/>
      <c r="C2714" s="21"/>
      <c r="D2714" s="21"/>
      <c r="E2714" s="21"/>
      <c r="I2714" s="22"/>
      <c r="J2714" s="24"/>
      <c r="K2714" s="10"/>
      <c r="L2714" s="10"/>
    </row>
    <row r="2715" spans="1:12">
      <c r="A2715" s="21"/>
      <c r="B2715" s="21"/>
      <c r="C2715" s="21"/>
      <c r="D2715" s="21"/>
      <c r="E2715" s="21"/>
      <c r="I2715" s="22"/>
      <c r="J2715" s="24"/>
      <c r="K2715" s="10"/>
      <c r="L2715" s="10"/>
    </row>
    <row r="2716" spans="1:12">
      <c r="A2716" s="21"/>
      <c r="B2716" s="21"/>
      <c r="C2716" s="21"/>
      <c r="D2716" s="21"/>
      <c r="E2716" s="21"/>
      <c r="I2716" s="22"/>
      <c r="J2716" s="24"/>
      <c r="K2716" s="10"/>
      <c r="L2716" s="10"/>
    </row>
    <row r="2717" spans="1:12">
      <c r="A2717" s="21"/>
      <c r="B2717" s="21"/>
      <c r="C2717" s="21"/>
      <c r="D2717" s="21"/>
      <c r="E2717" s="21"/>
      <c r="I2717" s="22"/>
      <c r="J2717" s="24"/>
      <c r="K2717" s="10"/>
      <c r="L2717" s="10"/>
    </row>
    <row r="2718" spans="1:12">
      <c r="A2718" s="21"/>
      <c r="B2718" s="21"/>
      <c r="C2718" s="21"/>
      <c r="D2718" s="21"/>
      <c r="E2718" s="21"/>
      <c r="I2718" s="22"/>
      <c r="J2718" s="24"/>
      <c r="K2718" s="10"/>
      <c r="L2718" s="10"/>
    </row>
    <row r="2719" spans="1:12">
      <c r="A2719" s="21"/>
      <c r="B2719" s="21"/>
      <c r="C2719" s="21"/>
      <c r="D2719" s="21"/>
      <c r="E2719" s="21"/>
      <c r="I2719" s="22"/>
      <c r="J2719" s="24"/>
      <c r="K2719" s="10"/>
      <c r="L2719" s="10"/>
    </row>
    <row r="2720" spans="1:12">
      <c r="A2720" s="21"/>
      <c r="B2720" s="21"/>
      <c r="C2720" s="21"/>
      <c r="D2720" s="21"/>
      <c r="E2720" s="21"/>
      <c r="I2720" s="22"/>
      <c r="J2720" s="24"/>
      <c r="K2720" s="10"/>
      <c r="L2720" s="10"/>
    </row>
    <row r="2721" spans="1:12">
      <c r="A2721" s="21"/>
      <c r="B2721" s="21"/>
      <c r="C2721" s="21"/>
      <c r="D2721" s="21"/>
      <c r="E2721" s="21"/>
      <c r="I2721" s="22"/>
      <c r="J2721" s="24"/>
      <c r="K2721" s="10"/>
      <c r="L2721" s="10"/>
    </row>
    <row r="2722" spans="1:12">
      <c r="A2722" s="21"/>
      <c r="B2722" s="21"/>
      <c r="C2722" s="21"/>
      <c r="D2722" s="21"/>
      <c r="E2722" s="21"/>
      <c r="I2722" s="22"/>
      <c r="J2722" s="24"/>
      <c r="K2722" s="10"/>
      <c r="L2722" s="10"/>
    </row>
    <row r="2723" spans="1:12">
      <c r="A2723" s="21"/>
      <c r="B2723" s="21"/>
      <c r="C2723" s="21"/>
      <c r="D2723" s="21"/>
      <c r="E2723" s="21"/>
      <c r="I2723" s="22"/>
      <c r="J2723" s="24"/>
      <c r="K2723" s="10"/>
      <c r="L2723" s="10"/>
    </row>
    <row r="2724" spans="1:12">
      <c r="A2724" s="21"/>
      <c r="B2724" s="21"/>
      <c r="C2724" s="21"/>
      <c r="D2724" s="21"/>
      <c r="E2724" s="21"/>
      <c r="I2724" s="22"/>
      <c r="J2724" s="24"/>
      <c r="K2724" s="10"/>
      <c r="L2724" s="10"/>
    </row>
    <row r="2725" spans="1:12">
      <c r="A2725" s="21"/>
      <c r="B2725" s="21"/>
      <c r="C2725" s="21"/>
      <c r="D2725" s="21"/>
      <c r="E2725" s="21"/>
      <c r="I2725" s="22"/>
      <c r="J2725" s="24"/>
      <c r="K2725" s="10"/>
      <c r="L2725" s="10"/>
    </row>
    <row r="2726" spans="1:12">
      <c r="A2726" s="21"/>
      <c r="B2726" s="21"/>
      <c r="C2726" s="21"/>
      <c r="D2726" s="21"/>
      <c r="E2726" s="21"/>
      <c r="I2726" s="22"/>
      <c r="J2726" s="24"/>
      <c r="K2726" s="10"/>
      <c r="L2726" s="10"/>
    </row>
    <row r="2727" spans="1:12">
      <c r="A2727" s="21"/>
      <c r="B2727" s="21"/>
      <c r="C2727" s="21"/>
      <c r="D2727" s="21"/>
      <c r="E2727" s="21"/>
      <c r="I2727" s="22"/>
      <c r="J2727" s="24"/>
      <c r="K2727" s="10"/>
      <c r="L2727" s="10"/>
    </row>
    <row r="2728" spans="1:12">
      <c r="A2728" s="21"/>
      <c r="B2728" s="21"/>
      <c r="C2728" s="21"/>
      <c r="D2728" s="21"/>
      <c r="E2728" s="21"/>
      <c r="I2728" s="22"/>
      <c r="J2728" s="24"/>
      <c r="K2728" s="10"/>
      <c r="L2728" s="10"/>
    </row>
    <row r="2729" spans="1:12">
      <c r="A2729" s="21"/>
      <c r="B2729" s="21"/>
      <c r="C2729" s="21"/>
      <c r="D2729" s="21"/>
      <c r="E2729" s="21"/>
      <c r="I2729" s="22"/>
      <c r="J2729" s="24"/>
      <c r="K2729" s="10"/>
      <c r="L2729" s="10"/>
    </row>
    <row r="2730" spans="1:12">
      <c r="A2730" s="21"/>
      <c r="B2730" s="21"/>
      <c r="C2730" s="21"/>
      <c r="D2730" s="21"/>
      <c r="E2730" s="21"/>
      <c r="I2730" s="22"/>
      <c r="J2730" s="24"/>
      <c r="K2730" s="10"/>
      <c r="L2730" s="10"/>
    </row>
    <row r="2731" spans="1:12">
      <c r="A2731" s="21"/>
      <c r="B2731" s="21"/>
      <c r="C2731" s="21"/>
      <c r="D2731" s="21"/>
      <c r="E2731" s="21"/>
      <c r="I2731" s="22"/>
      <c r="J2731" s="24"/>
      <c r="K2731" s="10"/>
      <c r="L2731" s="10"/>
    </row>
    <row r="2732" spans="1:12">
      <c r="A2732" s="21"/>
      <c r="B2732" s="21"/>
      <c r="C2732" s="21"/>
      <c r="D2732" s="21"/>
      <c r="E2732" s="21"/>
      <c r="I2732" s="22"/>
      <c r="J2732" s="24"/>
      <c r="K2732" s="10"/>
      <c r="L2732" s="10"/>
    </row>
    <row r="2733" spans="1:12">
      <c r="A2733" s="21"/>
      <c r="B2733" s="21"/>
      <c r="C2733" s="21"/>
      <c r="D2733" s="21"/>
      <c r="E2733" s="21"/>
      <c r="I2733" s="22"/>
      <c r="J2733" s="24"/>
      <c r="K2733" s="10"/>
      <c r="L2733" s="10"/>
    </row>
    <row r="2734" spans="1:12">
      <c r="A2734" s="21"/>
      <c r="B2734" s="21"/>
      <c r="C2734" s="21"/>
      <c r="D2734" s="21"/>
      <c r="E2734" s="21"/>
      <c r="I2734" s="22"/>
      <c r="J2734" s="24"/>
      <c r="K2734" s="10"/>
      <c r="L2734" s="10"/>
    </row>
    <row r="2735" spans="1:12">
      <c r="A2735" s="21"/>
      <c r="B2735" s="21"/>
      <c r="C2735" s="21"/>
      <c r="D2735" s="21"/>
      <c r="E2735" s="21"/>
      <c r="I2735" s="22"/>
      <c r="J2735" s="24"/>
      <c r="K2735" s="10"/>
      <c r="L2735" s="10"/>
    </row>
    <row r="2736" spans="1:12">
      <c r="A2736" s="21"/>
      <c r="B2736" s="21"/>
      <c r="C2736" s="21"/>
      <c r="D2736" s="21"/>
      <c r="E2736" s="21"/>
      <c r="I2736" s="22"/>
      <c r="J2736" s="24"/>
      <c r="K2736" s="10"/>
      <c r="L2736" s="10"/>
    </row>
    <row r="2737" spans="1:12">
      <c r="A2737" s="21"/>
      <c r="B2737" s="21"/>
      <c r="C2737" s="21"/>
      <c r="D2737" s="21"/>
      <c r="E2737" s="21"/>
      <c r="I2737" s="22"/>
      <c r="J2737" s="24"/>
      <c r="K2737" s="10"/>
      <c r="L2737" s="10"/>
    </row>
    <row r="2738" spans="1:12">
      <c r="A2738" s="21"/>
      <c r="B2738" s="21"/>
      <c r="C2738" s="21"/>
      <c r="D2738" s="21"/>
      <c r="E2738" s="21"/>
      <c r="I2738" s="22"/>
      <c r="J2738" s="24"/>
      <c r="K2738" s="10"/>
      <c r="L2738" s="10"/>
    </row>
    <row r="2739" spans="1:12">
      <c r="A2739" s="21"/>
      <c r="B2739" s="21"/>
      <c r="C2739" s="21"/>
      <c r="D2739" s="21"/>
      <c r="E2739" s="21"/>
      <c r="I2739" s="22"/>
      <c r="J2739" s="24"/>
      <c r="K2739" s="10"/>
      <c r="L2739" s="10"/>
    </row>
    <row r="2740" spans="1:12">
      <c r="A2740" s="21"/>
      <c r="B2740" s="21"/>
      <c r="C2740" s="21"/>
      <c r="D2740" s="21"/>
      <c r="E2740" s="21"/>
      <c r="I2740" s="22"/>
      <c r="J2740" s="24"/>
      <c r="K2740" s="10"/>
      <c r="L2740" s="10"/>
    </row>
    <row r="2741" spans="1:12">
      <c r="A2741" s="21"/>
      <c r="B2741" s="21"/>
      <c r="C2741" s="21"/>
      <c r="D2741" s="21"/>
      <c r="E2741" s="21"/>
      <c r="I2741" s="22"/>
      <c r="J2741" s="24"/>
      <c r="K2741" s="10"/>
      <c r="L2741" s="10"/>
    </row>
    <row r="2742" spans="1:12">
      <c r="A2742" s="21"/>
      <c r="B2742" s="21"/>
      <c r="C2742" s="21"/>
      <c r="D2742" s="21"/>
      <c r="E2742" s="21"/>
      <c r="I2742" s="22"/>
      <c r="J2742" s="24"/>
      <c r="K2742" s="10"/>
      <c r="L2742" s="10"/>
    </row>
    <row r="2743" spans="1:12">
      <c r="A2743" s="21"/>
      <c r="B2743" s="21"/>
      <c r="C2743" s="21"/>
      <c r="D2743" s="21"/>
      <c r="E2743" s="21"/>
      <c r="I2743" s="22"/>
      <c r="J2743" s="24"/>
      <c r="K2743" s="10"/>
      <c r="L2743" s="10"/>
    </row>
    <row r="2744" spans="1:12">
      <c r="A2744" s="21"/>
      <c r="B2744" s="21"/>
      <c r="C2744" s="21"/>
      <c r="D2744" s="21"/>
      <c r="E2744" s="21"/>
      <c r="I2744" s="22"/>
      <c r="J2744" s="24"/>
      <c r="K2744" s="10"/>
      <c r="L2744" s="10"/>
    </row>
    <row r="2745" spans="1:12">
      <c r="A2745" s="21"/>
      <c r="B2745" s="21"/>
      <c r="C2745" s="21"/>
      <c r="D2745" s="21"/>
      <c r="E2745" s="21"/>
      <c r="I2745" s="22"/>
      <c r="J2745" s="24"/>
      <c r="K2745" s="10"/>
      <c r="L2745" s="10"/>
    </row>
    <row r="2746" spans="1:12">
      <c r="A2746" s="21"/>
      <c r="B2746" s="21"/>
      <c r="C2746" s="21"/>
      <c r="D2746" s="21"/>
      <c r="E2746" s="21"/>
      <c r="I2746" s="22"/>
      <c r="J2746" s="24"/>
      <c r="K2746" s="10"/>
      <c r="L2746" s="10"/>
    </row>
    <row r="2747" spans="1:12">
      <c r="A2747" s="21"/>
      <c r="B2747" s="21"/>
      <c r="C2747" s="21"/>
      <c r="D2747" s="21"/>
      <c r="E2747" s="21"/>
      <c r="I2747" s="22"/>
      <c r="J2747" s="24"/>
      <c r="K2747" s="10"/>
      <c r="L2747" s="10"/>
    </row>
    <row r="2748" spans="1:12">
      <c r="A2748" s="21"/>
      <c r="B2748" s="21"/>
      <c r="C2748" s="21"/>
      <c r="D2748" s="21"/>
      <c r="E2748" s="21"/>
      <c r="I2748" s="22"/>
      <c r="J2748" s="24"/>
      <c r="K2748" s="10"/>
      <c r="L2748" s="10"/>
    </row>
    <row r="2749" spans="1:12">
      <c r="A2749" s="21"/>
      <c r="B2749" s="21"/>
      <c r="C2749" s="21"/>
      <c r="D2749" s="21"/>
      <c r="E2749" s="21"/>
      <c r="I2749" s="22"/>
      <c r="J2749" s="24"/>
      <c r="K2749" s="10"/>
      <c r="L2749" s="10"/>
    </row>
    <row r="2750" spans="1:12">
      <c r="A2750" s="21"/>
      <c r="B2750" s="21"/>
      <c r="C2750" s="21"/>
      <c r="D2750" s="21"/>
      <c r="E2750" s="21"/>
      <c r="I2750" s="22"/>
      <c r="J2750" s="24"/>
      <c r="K2750" s="10"/>
      <c r="L2750" s="10"/>
    </row>
    <row r="2751" spans="1:12">
      <c r="A2751" s="21"/>
      <c r="B2751" s="21"/>
      <c r="C2751" s="21"/>
      <c r="D2751" s="21"/>
      <c r="E2751" s="21"/>
      <c r="I2751" s="22"/>
      <c r="J2751" s="24"/>
      <c r="K2751" s="10"/>
      <c r="L2751" s="10"/>
    </row>
    <row r="2752" spans="1:12">
      <c r="A2752" s="21"/>
      <c r="B2752" s="21"/>
      <c r="C2752" s="21"/>
      <c r="D2752" s="21"/>
      <c r="E2752" s="21"/>
      <c r="I2752" s="22"/>
      <c r="J2752" s="24"/>
      <c r="K2752" s="10"/>
      <c r="L2752" s="10"/>
    </row>
    <row r="2753" spans="1:12">
      <c r="A2753" s="21"/>
      <c r="B2753" s="21"/>
      <c r="C2753" s="21"/>
      <c r="D2753" s="21"/>
      <c r="E2753" s="21"/>
      <c r="I2753" s="22"/>
      <c r="J2753" s="24"/>
      <c r="K2753" s="10"/>
      <c r="L2753" s="10"/>
    </row>
    <row r="2754" spans="1:12">
      <c r="A2754" s="21"/>
      <c r="B2754" s="21"/>
      <c r="C2754" s="21"/>
      <c r="D2754" s="21"/>
      <c r="E2754" s="21"/>
      <c r="I2754" s="22"/>
      <c r="J2754" s="24"/>
      <c r="K2754" s="10"/>
      <c r="L2754" s="10"/>
    </row>
    <row r="2755" spans="1:12">
      <c r="A2755" s="21"/>
      <c r="B2755" s="21"/>
      <c r="C2755" s="21"/>
      <c r="D2755" s="21"/>
      <c r="E2755" s="21"/>
      <c r="I2755" s="22"/>
      <c r="J2755" s="24"/>
      <c r="K2755" s="10"/>
      <c r="L2755" s="10"/>
    </row>
    <row r="2756" spans="1:12">
      <c r="A2756" s="21"/>
      <c r="B2756" s="21"/>
      <c r="C2756" s="21"/>
      <c r="D2756" s="21"/>
      <c r="E2756" s="21"/>
      <c r="I2756" s="22"/>
      <c r="J2756" s="24"/>
      <c r="K2756" s="10"/>
      <c r="L2756" s="10"/>
    </row>
    <row r="2757" spans="1:12">
      <c r="A2757" s="21"/>
      <c r="B2757" s="21"/>
      <c r="C2757" s="21"/>
      <c r="D2757" s="21"/>
      <c r="E2757" s="21"/>
      <c r="I2757" s="22"/>
      <c r="J2757" s="24"/>
      <c r="K2757" s="10"/>
      <c r="L2757" s="10"/>
    </row>
    <row r="2758" spans="1:12">
      <c r="A2758" s="21"/>
      <c r="B2758" s="21"/>
      <c r="C2758" s="21"/>
      <c r="D2758" s="21"/>
      <c r="E2758" s="21"/>
      <c r="I2758" s="22"/>
      <c r="J2758" s="24"/>
      <c r="K2758" s="10"/>
      <c r="L2758" s="10"/>
    </row>
    <row r="2759" spans="1:12">
      <c r="A2759" s="21"/>
      <c r="B2759" s="21"/>
      <c r="C2759" s="21"/>
      <c r="D2759" s="21"/>
      <c r="E2759" s="21"/>
      <c r="I2759" s="22"/>
      <c r="J2759" s="24"/>
      <c r="K2759" s="10"/>
      <c r="L2759" s="10"/>
    </row>
    <row r="2760" spans="1:12">
      <c r="A2760" s="21"/>
      <c r="B2760" s="21"/>
      <c r="C2760" s="21"/>
      <c r="D2760" s="21"/>
      <c r="E2760" s="21"/>
      <c r="I2760" s="22"/>
      <c r="J2760" s="24"/>
      <c r="K2760" s="10"/>
      <c r="L2760" s="10"/>
    </row>
    <row r="2761" spans="1:12">
      <c r="A2761" s="21"/>
      <c r="B2761" s="21"/>
      <c r="C2761" s="21"/>
      <c r="D2761" s="21"/>
      <c r="E2761" s="21"/>
      <c r="I2761" s="22"/>
      <c r="J2761" s="24"/>
      <c r="K2761" s="10"/>
      <c r="L2761" s="10"/>
    </row>
    <row r="2762" spans="1:12">
      <c r="A2762" s="21"/>
      <c r="B2762" s="21"/>
      <c r="C2762" s="21"/>
      <c r="D2762" s="21"/>
      <c r="E2762" s="21"/>
      <c r="I2762" s="22"/>
      <c r="J2762" s="24"/>
      <c r="K2762" s="10"/>
      <c r="L2762" s="10"/>
    </row>
    <row r="2763" spans="1:12">
      <c r="A2763" s="21"/>
      <c r="B2763" s="21"/>
      <c r="C2763" s="21"/>
      <c r="D2763" s="21"/>
      <c r="E2763" s="21"/>
      <c r="I2763" s="22"/>
      <c r="J2763" s="24"/>
      <c r="K2763" s="10"/>
      <c r="L2763" s="10"/>
    </row>
    <row r="2764" spans="1:12">
      <c r="A2764" s="21"/>
      <c r="B2764" s="21"/>
      <c r="C2764" s="21"/>
      <c r="D2764" s="21"/>
      <c r="E2764" s="21"/>
      <c r="I2764" s="22"/>
      <c r="J2764" s="24"/>
      <c r="K2764" s="10"/>
      <c r="L2764" s="10"/>
    </row>
    <row r="2765" spans="1:12">
      <c r="A2765" s="21"/>
      <c r="B2765" s="21"/>
      <c r="C2765" s="21"/>
      <c r="D2765" s="21"/>
      <c r="E2765" s="21"/>
      <c r="I2765" s="22"/>
      <c r="J2765" s="24"/>
      <c r="K2765" s="10"/>
      <c r="L2765" s="10"/>
    </row>
    <row r="2766" spans="1:12">
      <c r="A2766" s="21"/>
      <c r="B2766" s="21"/>
      <c r="C2766" s="21"/>
      <c r="D2766" s="21"/>
      <c r="E2766" s="21"/>
      <c r="I2766" s="22"/>
      <c r="J2766" s="24"/>
      <c r="K2766" s="10"/>
      <c r="L2766" s="10"/>
    </row>
    <row r="2767" spans="1:12">
      <c r="A2767" s="21"/>
      <c r="B2767" s="21"/>
      <c r="C2767" s="21"/>
      <c r="D2767" s="21"/>
      <c r="E2767" s="21"/>
      <c r="I2767" s="22"/>
      <c r="J2767" s="24"/>
      <c r="K2767" s="10"/>
      <c r="L2767" s="10"/>
    </row>
    <row r="2768" spans="1:12">
      <c r="A2768" s="21"/>
      <c r="B2768" s="21"/>
      <c r="C2768" s="21"/>
      <c r="D2768" s="21"/>
      <c r="E2768" s="21"/>
      <c r="I2768" s="22"/>
      <c r="J2768" s="24"/>
      <c r="K2768" s="10"/>
      <c r="L2768" s="10"/>
    </row>
    <row r="2769" spans="1:12">
      <c r="A2769" s="21"/>
      <c r="B2769" s="21"/>
      <c r="C2769" s="21"/>
      <c r="D2769" s="21"/>
      <c r="E2769" s="21"/>
      <c r="I2769" s="22"/>
      <c r="J2769" s="24"/>
      <c r="K2769" s="10"/>
      <c r="L2769" s="10"/>
    </row>
    <row r="2770" spans="1:12">
      <c r="A2770" s="21"/>
      <c r="B2770" s="21"/>
      <c r="C2770" s="21"/>
      <c r="D2770" s="21"/>
      <c r="E2770" s="21"/>
      <c r="I2770" s="22"/>
      <c r="J2770" s="24"/>
      <c r="K2770" s="10"/>
      <c r="L2770" s="10"/>
    </row>
    <row r="2771" spans="1:12">
      <c r="A2771" s="21"/>
      <c r="B2771" s="21"/>
      <c r="C2771" s="21"/>
      <c r="D2771" s="21"/>
      <c r="E2771" s="21"/>
      <c r="I2771" s="22"/>
      <c r="J2771" s="24"/>
      <c r="K2771" s="10"/>
      <c r="L2771" s="10"/>
    </row>
    <row r="2772" spans="1:12">
      <c r="A2772" s="21"/>
      <c r="B2772" s="21"/>
      <c r="C2772" s="21"/>
      <c r="D2772" s="21"/>
      <c r="E2772" s="21"/>
      <c r="I2772" s="22"/>
      <c r="J2772" s="24"/>
      <c r="K2772" s="10"/>
      <c r="L2772" s="10"/>
    </row>
    <row r="2773" spans="1:12">
      <c r="A2773" s="21"/>
      <c r="B2773" s="21"/>
      <c r="C2773" s="21"/>
      <c r="D2773" s="21"/>
      <c r="E2773" s="21"/>
      <c r="I2773" s="22"/>
      <c r="J2773" s="24"/>
      <c r="K2773" s="10"/>
      <c r="L2773" s="10"/>
    </row>
    <row r="2774" spans="1:12">
      <c r="A2774" s="21"/>
      <c r="B2774" s="21"/>
      <c r="C2774" s="21"/>
      <c r="D2774" s="21"/>
      <c r="E2774" s="21"/>
      <c r="I2774" s="22"/>
      <c r="J2774" s="24"/>
      <c r="K2774" s="10"/>
      <c r="L2774" s="10"/>
    </row>
    <row r="2775" spans="1:12">
      <c r="A2775" s="21"/>
      <c r="B2775" s="21"/>
      <c r="C2775" s="21"/>
      <c r="D2775" s="21"/>
      <c r="E2775" s="21"/>
      <c r="I2775" s="22"/>
      <c r="J2775" s="24"/>
      <c r="K2775" s="10"/>
      <c r="L2775" s="10"/>
    </row>
    <row r="2776" spans="1:12">
      <c r="A2776" s="21"/>
      <c r="B2776" s="21"/>
      <c r="C2776" s="21"/>
      <c r="D2776" s="21"/>
      <c r="E2776" s="21"/>
      <c r="I2776" s="22"/>
      <c r="J2776" s="24"/>
      <c r="K2776" s="10"/>
      <c r="L2776" s="10"/>
    </row>
    <row r="2777" spans="1:12">
      <c r="A2777" s="21"/>
      <c r="B2777" s="21"/>
      <c r="C2777" s="21"/>
      <c r="D2777" s="21"/>
      <c r="E2777" s="21"/>
      <c r="I2777" s="22"/>
      <c r="J2777" s="24"/>
      <c r="K2777" s="10"/>
      <c r="L2777" s="10"/>
    </row>
    <row r="2778" spans="1:12">
      <c r="A2778" s="21"/>
      <c r="B2778" s="21"/>
      <c r="C2778" s="21"/>
      <c r="D2778" s="21"/>
      <c r="E2778" s="21"/>
      <c r="I2778" s="22"/>
      <c r="J2778" s="24"/>
      <c r="K2778" s="10"/>
      <c r="L2778" s="10"/>
    </row>
    <row r="2779" spans="1:12">
      <c r="A2779" s="21"/>
      <c r="B2779" s="21"/>
      <c r="C2779" s="21"/>
      <c r="D2779" s="21"/>
      <c r="E2779" s="21"/>
      <c r="I2779" s="22"/>
      <c r="J2779" s="24"/>
      <c r="K2779" s="10"/>
      <c r="L2779" s="10"/>
    </row>
    <row r="2780" spans="1:12">
      <c r="A2780" s="21"/>
      <c r="B2780" s="21"/>
      <c r="C2780" s="21"/>
      <c r="D2780" s="21"/>
      <c r="E2780" s="21"/>
      <c r="I2780" s="22"/>
      <c r="J2780" s="24"/>
      <c r="K2780" s="10"/>
      <c r="L2780" s="10"/>
    </row>
    <row r="2781" spans="1:12">
      <c r="A2781" s="21"/>
      <c r="B2781" s="21"/>
      <c r="C2781" s="21"/>
      <c r="D2781" s="21"/>
      <c r="E2781" s="21"/>
      <c r="I2781" s="22"/>
      <c r="J2781" s="24"/>
      <c r="K2781" s="10"/>
      <c r="L2781" s="10"/>
    </row>
    <row r="2782" spans="1:12">
      <c r="A2782" s="21"/>
      <c r="B2782" s="21"/>
      <c r="C2782" s="21"/>
      <c r="D2782" s="21"/>
      <c r="E2782" s="21"/>
      <c r="I2782" s="22"/>
      <c r="J2782" s="24"/>
      <c r="K2782" s="10"/>
      <c r="L2782" s="10"/>
    </row>
    <row r="2783" spans="1:12">
      <c r="A2783" s="21"/>
      <c r="B2783" s="21"/>
      <c r="C2783" s="21"/>
      <c r="D2783" s="21"/>
      <c r="E2783" s="21"/>
      <c r="I2783" s="22"/>
      <c r="J2783" s="24"/>
      <c r="K2783" s="10"/>
      <c r="L2783" s="10"/>
    </row>
    <row r="2784" spans="1:12">
      <c r="A2784" s="21"/>
      <c r="B2784" s="21"/>
      <c r="C2784" s="21"/>
      <c r="D2784" s="21"/>
      <c r="E2784" s="21"/>
      <c r="I2784" s="22"/>
      <c r="J2784" s="24"/>
      <c r="K2784" s="10"/>
      <c r="L2784" s="10"/>
    </row>
    <row r="2785" spans="1:12">
      <c r="A2785" s="21"/>
      <c r="B2785" s="21"/>
      <c r="C2785" s="21"/>
      <c r="D2785" s="21"/>
      <c r="E2785" s="21"/>
      <c r="I2785" s="22"/>
      <c r="J2785" s="24"/>
      <c r="K2785" s="10"/>
      <c r="L2785" s="10"/>
    </row>
    <row r="2786" spans="1:12">
      <c r="A2786" s="21"/>
      <c r="B2786" s="21"/>
      <c r="C2786" s="21"/>
      <c r="D2786" s="21"/>
      <c r="E2786" s="21"/>
      <c r="I2786" s="22"/>
      <c r="J2786" s="24"/>
      <c r="K2786" s="10"/>
      <c r="L2786" s="10"/>
    </row>
    <row r="2787" spans="1:12">
      <c r="A2787" s="21"/>
      <c r="B2787" s="21"/>
      <c r="C2787" s="21"/>
      <c r="D2787" s="21"/>
      <c r="E2787" s="21"/>
      <c r="I2787" s="22"/>
      <c r="J2787" s="24"/>
      <c r="K2787" s="10"/>
      <c r="L2787" s="10"/>
    </row>
    <row r="2788" spans="1:12">
      <c r="A2788" s="21"/>
      <c r="B2788" s="21"/>
      <c r="C2788" s="21"/>
      <c r="D2788" s="21"/>
      <c r="E2788" s="21"/>
      <c r="I2788" s="22"/>
      <c r="J2788" s="24"/>
      <c r="K2788" s="10"/>
      <c r="L2788" s="10"/>
    </row>
    <row r="2789" spans="1:12">
      <c r="A2789" s="21"/>
      <c r="B2789" s="21"/>
      <c r="C2789" s="21"/>
      <c r="D2789" s="21"/>
      <c r="E2789" s="21"/>
      <c r="I2789" s="22"/>
      <c r="J2789" s="24"/>
      <c r="K2789" s="10"/>
      <c r="L2789" s="10"/>
    </row>
    <row r="2790" spans="1:12">
      <c r="A2790" s="21"/>
      <c r="B2790" s="21"/>
      <c r="C2790" s="21"/>
      <c r="D2790" s="21"/>
      <c r="E2790" s="21"/>
      <c r="I2790" s="22"/>
      <c r="J2790" s="24"/>
      <c r="K2790" s="10"/>
      <c r="L2790" s="10"/>
    </row>
    <row r="2791" spans="1:12">
      <c r="A2791" s="21"/>
      <c r="B2791" s="21"/>
      <c r="C2791" s="21"/>
      <c r="D2791" s="21"/>
      <c r="E2791" s="21"/>
      <c r="I2791" s="22"/>
      <c r="J2791" s="24"/>
      <c r="K2791" s="10"/>
      <c r="L2791" s="10"/>
    </row>
    <row r="2792" spans="1:12">
      <c r="A2792" s="21"/>
      <c r="B2792" s="21"/>
      <c r="C2792" s="21"/>
      <c r="D2792" s="21"/>
      <c r="E2792" s="21"/>
      <c r="I2792" s="22"/>
      <c r="J2792" s="24"/>
      <c r="K2792" s="10"/>
      <c r="L2792" s="10"/>
    </row>
    <row r="2793" spans="1:12">
      <c r="A2793" s="21"/>
      <c r="B2793" s="21"/>
      <c r="C2793" s="21"/>
      <c r="D2793" s="21"/>
      <c r="E2793" s="21"/>
      <c r="I2793" s="22"/>
      <c r="J2793" s="24"/>
      <c r="K2793" s="10"/>
      <c r="L2793" s="10"/>
    </row>
    <row r="2794" spans="1:12">
      <c r="A2794" s="21"/>
      <c r="B2794" s="21"/>
      <c r="C2794" s="21"/>
      <c r="D2794" s="21"/>
      <c r="E2794" s="21"/>
      <c r="I2794" s="22"/>
      <c r="J2794" s="24"/>
      <c r="K2794" s="10"/>
      <c r="L2794" s="10"/>
    </row>
    <row r="2795" spans="1:12">
      <c r="A2795" s="21"/>
      <c r="B2795" s="21"/>
      <c r="C2795" s="21"/>
      <c r="D2795" s="21"/>
      <c r="E2795" s="21"/>
      <c r="I2795" s="22"/>
      <c r="J2795" s="24"/>
      <c r="K2795" s="10"/>
      <c r="L2795" s="10"/>
    </row>
    <row r="2796" spans="1:12">
      <c r="A2796" s="21"/>
      <c r="B2796" s="21"/>
      <c r="C2796" s="21"/>
      <c r="D2796" s="21"/>
      <c r="E2796" s="21"/>
      <c r="I2796" s="22"/>
      <c r="J2796" s="24"/>
      <c r="K2796" s="10"/>
      <c r="L2796" s="10"/>
    </row>
    <row r="2797" spans="1:12">
      <c r="A2797" s="21"/>
      <c r="B2797" s="21"/>
      <c r="C2797" s="21"/>
      <c r="D2797" s="21"/>
      <c r="E2797" s="21"/>
      <c r="I2797" s="22"/>
      <c r="J2797" s="24"/>
      <c r="K2797" s="10"/>
      <c r="L2797" s="10"/>
    </row>
    <row r="2798" spans="1:12">
      <c r="A2798" s="21"/>
      <c r="B2798" s="21"/>
      <c r="C2798" s="21"/>
      <c r="D2798" s="21"/>
      <c r="E2798" s="21"/>
      <c r="I2798" s="22"/>
      <c r="J2798" s="24"/>
      <c r="K2798" s="10"/>
      <c r="L2798" s="10"/>
    </row>
    <row r="2799" spans="1:12">
      <c r="A2799" s="21"/>
      <c r="B2799" s="21"/>
      <c r="C2799" s="21"/>
      <c r="D2799" s="21"/>
      <c r="E2799" s="21"/>
      <c r="I2799" s="22"/>
      <c r="J2799" s="24"/>
      <c r="K2799" s="10"/>
      <c r="L2799" s="10"/>
    </row>
    <row r="2800" spans="1:12">
      <c r="A2800" s="21"/>
      <c r="B2800" s="21"/>
      <c r="C2800" s="21"/>
      <c r="D2800" s="21"/>
      <c r="E2800" s="21"/>
      <c r="I2800" s="22"/>
      <c r="J2800" s="24"/>
      <c r="K2800" s="10"/>
      <c r="L2800" s="10"/>
    </row>
    <row r="2801" spans="1:12">
      <c r="A2801" s="21"/>
      <c r="B2801" s="21"/>
      <c r="C2801" s="21"/>
      <c r="D2801" s="21"/>
      <c r="E2801" s="21"/>
      <c r="I2801" s="22"/>
      <c r="J2801" s="24"/>
      <c r="K2801" s="10"/>
      <c r="L2801" s="10"/>
    </row>
    <row r="2802" spans="1:12">
      <c r="A2802" s="21"/>
      <c r="B2802" s="21"/>
      <c r="C2802" s="21"/>
      <c r="D2802" s="21"/>
      <c r="E2802" s="21"/>
      <c r="I2802" s="22"/>
      <c r="J2802" s="24"/>
      <c r="K2802" s="10"/>
      <c r="L2802" s="10"/>
    </row>
    <row r="2803" spans="1:12">
      <c r="A2803" s="21"/>
      <c r="B2803" s="21"/>
      <c r="C2803" s="21"/>
      <c r="D2803" s="21"/>
      <c r="E2803" s="21"/>
      <c r="I2803" s="22"/>
      <c r="J2803" s="24"/>
      <c r="K2803" s="10"/>
      <c r="L2803" s="10"/>
    </row>
    <row r="2804" spans="1:12">
      <c r="A2804" s="21"/>
      <c r="B2804" s="21"/>
      <c r="C2804" s="21"/>
      <c r="D2804" s="21"/>
      <c r="E2804" s="21"/>
      <c r="I2804" s="22"/>
      <c r="J2804" s="24"/>
      <c r="K2804" s="10"/>
      <c r="L2804" s="10"/>
    </row>
    <row r="2805" spans="1:12">
      <c r="A2805" s="21"/>
      <c r="B2805" s="21"/>
      <c r="C2805" s="21"/>
      <c r="D2805" s="21"/>
      <c r="E2805" s="21"/>
      <c r="I2805" s="22"/>
      <c r="J2805" s="24"/>
      <c r="K2805" s="10"/>
      <c r="L2805" s="10"/>
    </row>
    <row r="2806" spans="1:12">
      <c r="A2806" s="21"/>
      <c r="B2806" s="21"/>
      <c r="C2806" s="21"/>
      <c r="D2806" s="21"/>
      <c r="E2806" s="21"/>
      <c r="I2806" s="22"/>
      <c r="J2806" s="24"/>
      <c r="K2806" s="10"/>
      <c r="L2806" s="10"/>
    </row>
    <row r="2807" spans="1:12">
      <c r="A2807" s="21"/>
      <c r="B2807" s="21"/>
      <c r="C2807" s="21"/>
      <c r="D2807" s="21"/>
      <c r="E2807" s="21"/>
      <c r="I2807" s="22"/>
      <c r="J2807" s="24"/>
      <c r="K2807" s="10"/>
      <c r="L2807" s="10"/>
    </row>
    <row r="2808" spans="1:12">
      <c r="A2808" s="21"/>
      <c r="B2808" s="21"/>
      <c r="C2808" s="21"/>
      <c r="D2808" s="21"/>
      <c r="E2808" s="21"/>
      <c r="I2808" s="22"/>
      <c r="J2808" s="24"/>
      <c r="K2808" s="10"/>
      <c r="L2808" s="10"/>
    </row>
    <row r="2809" spans="1:12">
      <c r="A2809" s="21"/>
      <c r="B2809" s="21"/>
      <c r="C2809" s="21"/>
      <c r="D2809" s="21"/>
      <c r="E2809" s="21"/>
      <c r="I2809" s="22"/>
      <c r="J2809" s="24"/>
      <c r="K2809" s="10"/>
      <c r="L2809" s="10"/>
    </row>
    <row r="2810" spans="1:12">
      <c r="A2810" s="21"/>
      <c r="B2810" s="21"/>
      <c r="C2810" s="21"/>
      <c r="D2810" s="21"/>
      <c r="E2810" s="21"/>
      <c r="I2810" s="22"/>
      <c r="J2810" s="24"/>
      <c r="K2810" s="10"/>
      <c r="L2810" s="10"/>
    </row>
    <row r="2811" spans="1:12">
      <c r="A2811" s="21"/>
      <c r="B2811" s="21"/>
      <c r="C2811" s="21"/>
      <c r="D2811" s="21"/>
      <c r="E2811" s="21"/>
      <c r="I2811" s="22"/>
      <c r="J2811" s="24"/>
      <c r="K2811" s="10"/>
      <c r="L2811" s="10"/>
    </row>
    <row r="2812" spans="1:12">
      <c r="A2812" s="21"/>
      <c r="B2812" s="21"/>
      <c r="C2812" s="21"/>
      <c r="D2812" s="21"/>
      <c r="E2812" s="21"/>
      <c r="I2812" s="22"/>
      <c r="J2812" s="24"/>
      <c r="K2812" s="10"/>
      <c r="L2812" s="10"/>
    </row>
    <row r="2813" spans="1:12">
      <c r="A2813" s="21"/>
      <c r="B2813" s="21"/>
      <c r="C2813" s="21"/>
      <c r="D2813" s="21"/>
      <c r="E2813" s="21"/>
      <c r="I2813" s="22"/>
      <c r="J2813" s="24"/>
      <c r="K2813" s="10"/>
      <c r="L2813" s="10"/>
    </row>
    <row r="2814" spans="1:12">
      <c r="A2814" s="21"/>
      <c r="B2814" s="21"/>
      <c r="C2814" s="21"/>
      <c r="D2814" s="21"/>
      <c r="E2814" s="21"/>
      <c r="I2814" s="22"/>
      <c r="J2814" s="24"/>
      <c r="K2814" s="10"/>
      <c r="L2814" s="10"/>
    </row>
    <row r="2815" spans="1:12">
      <c r="A2815" s="21"/>
      <c r="B2815" s="21"/>
      <c r="C2815" s="21"/>
      <c r="D2815" s="21"/>
      <c r="E2815" s="21"/>
      <c r="I2815" s="22"/>
      <c r="J2815" s="24"/>
      <c r="K2815" s="10"/>
      <c r="L2815" s="10"/>
    </row>
    <row r="2816" spans="1:12">
      <c r="A2816" s="21"/>
      <c r="B2816" s="21"/>
      <c r="C2816" s="21"/>
      <c r="D2816" s="21"/>
      <c r="E2816" s="21"/>
      <c r="I2816" s="22"/>
      <c r="J2816" s="24"/>
      <c r="K2816" s="10"/>
      <c r="L2816" s="10"/>
    </row>
    <row r="2817" spans="1:12">
      <c r="A2817" s="21"/>
      <c r="B2817" s="21"/>
      <c r="C2817" s="21"/>
      <c r="D2817" s="21"/>
      <c r="E2817" s="21"/>
      <c r="I2817" s="22"/>
      <c r="J2817" s="24"/>
      <c r="K2817" s="10"/>
      <c r="L2817" s="10"/>
    </row>
    <row r="2818" spans="1:12">
      <c r="A2818" s="21"/>
      <c r="B2818" s="21"/>
      <c r="C2818" s="21"/>
      <c r="D2818" s="21"/>
      <c r="E2818" s="21"/>
      <c r="I2818" s="22"/>
      <c r="J2818" s="24"/>
      <c r="K2818" s="10"/>
      <c r="L2818" s="10"/>
    </row>
    <row r="2819" spans="1:12">
      <c r="A2819" s="21"/>
      <c r="B2819" s="21"/>
      <c r="C2819" s="21"/>
      <c r="D2819" s="21"/>
      <c r="E2819" s="21"/>
      <c r="I2819" s="22"/>
      <c r="J2819" s="24"/>
      <c r="K2819" s="10"/>
      <c r="L2819" s="10"/>
    </row>
    <row r="2820" spans="1:12">
      <c r="A2820" s="21"/>
      <c r="B2820" s="21"/>
      <c r="C2820" s="21"/>
      <c r="D2820" s="21"/>
      <c r="E2820" s="21"/>
      <c r="I2820" s="22"/>
      <c r="J2820" s="24"/>
      <c r="K2820" s="10"/>
      <c r="L2820" s="10"/>
    </row>
    <row r="2821" spans="1:12">
      <c r="A2821" s="21"/>
      <c r="B2821" s="21"/>
      <c r="C2821" s="21"/>
      <c r="D2821" s="21"/>
      <c r="E2821" s="21"/>
      <c r="I2821" s="22"/>
      <c r="J2821" s="24"/>
      <c r="K2821" s="10"/>
      <c r="L2821" s="10"/>
    </row>
    <row r="2822" spans="1:12">
      <c r="A2822" s="21"/>
      <c r="B2822" s="21"/>
      <c r="C2822" s="21"/>
      <c r="D2822" s="21"/>
      <c r="E2822" s="21"/>
      <c r="I2822" s="22"/>
      <c r="J2822" s="24"/>
      <c r="K2822" s="10"/>
      <c r="L2822" s="10"/>
    </row>
    <row r="2823" spans="1:12">
      <c r="A2823" s="21"/>
      <c r="B2823" s="21"/>
      <c r="C2823" s="21"/>
      <c r="D2823" s="21"/>
      <c r="E2823" s="21"/>
      <c r="I2823" s="22"/>
      <c r="J2823" s="24"/>
      <c r="K2823" s="10"/>
      <c r="L2823" s="10"/>
    </row>
    <row r="2824" spans="1:12">
      <c r="A2824" s="21"/>
      <c r="B2824" s="21"/>
      <c r="C2824" s="21"/>
      <c r="D2824" s="21"/>
      <c r="E2824" s="21"/>
      <c r="I2824" s="22"/>
      <c r="J2824" s="24"/>
      <c r="K2824" s="10"/>
      <c r="L2824" s="10"/>
    </row>
    <row r="2825" spans="1:12">
      <c r="A2825" s="21"/>
      <c r="B2825" s="21"/>
      <c r="C2825" s="21"/>
      <c r="D2825" s="21"/>
      <c r="E2825" s="21"/>
      <c r="I2825" s="22"/>
      <c r="J2825" s="24"/>
      <c r="K2825" s="10"/>
      <c r="L2825" s="10"/>
    </row>
    <row r="2826" spans="1:12">
      <c r="A2826" s="21"/>
      <c r="B2826" s="21"/>
      <c r="C2826" s="21"/>
      <c r="D2826" s="21"/>
      <c r="E2826" s="21"/>
      <c r="I2826" s="22"/>
      <c r="J2826" s="24"/>
      <c r="K2826" s="10"/>
      <c r="L2826" s="10"/>
    </row>
    <row r="2827" spans="1:12">
      <c r="A2827" s="21"/>
      <c r="B2827" s="21"/>
      <c r="C2827" s="21"/>
      <c r="D2827" s="21"/>
      <c r="E2827" s="21"/>
      <c r="I2827" s="22"/>
      <c r="J2827" s="24"/>
      <c r="K2827" s="10"/>
      <c r="L2827" s="10"/>
    </row>
    <row r="2828" spans="1:12">
      <c r="A2828" s="21"/>
      <c r="B2828" s="21"/>
      <c r="C2828" s="21"/>
      <c r="D2828" s="21"/>
      <c r="E2828" s="21"/>
      <c r="I2828" s="22"/>
      <c r="J2828" s="24"/>
      <c r="K2828" s="10"/>
      <c r="L2828" s="10"/>
    </row>
    <row r="2829" spans="1:12">
      <c r="A2829" s="21"/>
      <c r="B2829" s="21"/>
      <c r="C2829" s="21"/>
      <c r="D2829" s="21"/>
      <c r="E2829" s="21"/>
      <c r="I2829" s="22"/>
      <c r="J2829" s="24"/>
      <c r="K2829" s="10"/>
      <c r="L2829" s="10"/>
    </row>
    <row r="2830" spans="1:12">
      <c r="A2830" s="21"/>
      <c r="B2830" s="21"/>
      <c r="C2830" s="21"/>
      <c r="D2830" s="21"/>
      <c r="E2830" s="21"/>
      <c r="I2830" s="22"/>
      <c r="J2830" s="24"/>
      <c r="K2830" s="10"/>
      <c r="L2830" s="10"/>
    </row>
    <row r="2831" spans="1:12">
      <c r="A2831" s="21"/>
      <c r="B2831" s="21"/>
      <c r="C2831" s="21"/>
      <c r="D2831" s="21"/>
      <c r="E2831" s="21"/>
      <c r="I2831" s="22"/>
      <c r="J2831" s="24"/>
      <c r="K2831" s="10"/>
      <c r="L2831" s="10"/>
    </row>
    <row r="2832" spans="1:12">
      <c r="A2832" s="21"/>
      <c r="B2832" s="21"/>
      <c r="C2832" s="21"/>
      <c r="D2832" s="21"/>
      <c r="E2832" s="21"/>
      <c r="I2832" s="22"/>
      <c r="J2832" s="24"/>
      <c r="K2832" s="10"/>
      <c r="L2832" s="10"/>
    </row>
    <row r="2833" spans="1:12">
      <c r="A2833" s="21"/>
      <c r="B2833" s="21"/>
      <c r="C2833" s="21"/>
      <c r="D2833" s="21"/>
      <c r="E2833" s="21"/>
      <c r="I2833" s="22"/>
      <c r="J2833" s="24"/>
      <c r="K2833" s="10"/>
      <c r="L2833" s="10"/>
    </row>
    <row r="2834" spans="1:12">
      <c r="A2834" s="21"/>
      <c r="B2834" s="21"/>
      <c r="C2834" s="21"/>
      <c r="D2834" s="21"/>
      <c r="E2834" s="21"/>
      <c r="I2834" s="22"/>
      <c r="J2834" s="24"/>
      <c r="K2834" s="10"/>
      <c r="L2834" s="10"/>
    </row>
    <row r="2835" spans="1:12">
      <c r="A2835" s="21"/>
      <c r="B2835" s="21"/>
      <c r="C2835" s="21"/>
      <c r="D2835" s="21"/>
      <c r="E2835" s="21"/>
      <c r="I2835" s="22"/>
      <c r="J2835" s="24"/>
      <c r="K2835" s="10"/>
      <c r="L2835" s="10"/>
    </row>
    <row r="2836" spans="1:12">
      <c r="A2836" s="21"/>
      <c r="B2836" s="21"/>
      <c r="C2836" s="21"/>
      <c r="D2836" s="21"/>
      <c r="E2836" s="21"/>
      <c r="I2836" s="22"/>
      <c r="J2836" s="24"/>
      <c r="K2836" s="10"/>
      <c r="L2836" s="10"/>
    </row>
    <row r="2837" spans="1:12">
      <c r="A2837" s="21"/>
      <c r="B2837" s="21"/>
      <c r="C2837" s="21"/>
      <c r="D2837" s="21"/>
      <c r="E2837" s="21"/>
      <c r="I2837" s="22"/>
      <c r="J2837" s="24"/>
      <c r="K2837" s="10"/>
      <c r="L2837" s="10"/>
    </row>
    <row r="2838" spans="1:12">
      <c r="A2838" s="21"/>
      <c r="B2838" s="21"/>
      <c r="C2838" s="21"/>
      <c r="D2838" s="21"/>
      <c r="E2838" s="21"/>
      <c r="I2838" s="22"/>
      <c r="J2838" s="24"/>
      <c r="K2838" s="10"/>
      <c r="L2838" s="10"/>
    </row>
    <row r="2839" spans="1:12">
      <c r="A2839" s="21"/>
      <c r="B2839" s="21"/>
      <c r="C2839" s="21"/>
      <c r="D2839" s="21"/>
      <c r="E2839" s="21"/>
      <c r="I2839" s="22"/>
      <c r="J2839" s="24"/>
      <c r="K2839" s="10"/>
      <c r="L2839" s="10"/>
    </row>
    <row r="2840" spans="1:12">
      <c r="A2840" s="21"/>
      <c r="B2840" s="21"/>
      <c r="C2840" s="21"/>
      <c r="D2840" s="21"/>
      <c r="E2840" s="21"/>
      <c r="I2840" s="22"/>
      <c r="J2840" s="24"/>
      <c r="K2840" s="10"/>
      <c r="L2840" s="10"/>
    </row>
    <row r="2841" spans="1:12">
      <c r="A2841" s="21"/>
      <c r="B2841" s="21"/>
      <c r="C2841" s="21"/>
      <c r="D2841" s="21"/>
      <c r="E2841" s="21"/>
      <c r="I2841" s="22"/>
      <c r="J2841" s="24"/>
      <c r="K2841" s="10"/>
      <c r="L2841" s="10"/>
    </row>
    <row r="2842" spans="1:12">
      <c r="A2842" s="21"/>
      <c r="B2842" s="21"/>
      <c r="C2842" s="21"/>
      <c r="D2842" s="21"/>
      <c r="E2842" s="21"/>
      <c r="I2842" s="22"/>
      <c r="J2842" s="24"/>
      <c r="K2842" s="10"/>
      <c r="L2842" s="10"/>
    </row>
    <row r="2843" spans="1:12">
      <c r="A2843" s="21"/>
      <c r="B2843" s="21"/>
      <c r="C2843" s="21"/>
      <c r="D2843" s="21"/>
      <c r="E2843" s="21"/>
      <c r="I2843" s="22"/>
      <c r="J2843" s="24"/>
      <c r="K2843" s="10"/>
      <c r="L2843" s="10"/>
    </row>
    <row r="2844" spans="1:12">
      <c r="A2844" s="21"/>
      <c r="B2844" s="21"/>
      <c r="C2844" s="21"/>
      <c r="D2844" s="21"/>
      <c r="E2844" s="21"/>
      <c r="I2844" s="22"/>
      <c r="J2844" s="24"/>
      <c r="K2844" s="10"/>
      <c r="L2844" s="10"/>
    </row>
    <row r="2845" spans="1:12">
      <c r="A2845" s="21"/>
      <c r="B2845" s="21"/>
      <c r="C2845" s="21"/>
      <c r="D2845" s="10"/>
      <c r="E2845" s="21"/>
      <c r="I2845" s="22"/>
      <c r="J2845" s="24"/>
      <c r="K2845" s="10"/>
      <c r="L2845" s="10"/>
    </row>
    <row r="2846" spans="1:12">
      <c r="A2846" s="21"/>
      <c r="B2846" s="21"/>
      <c r="C2846" s="21"/>
      <c r="D2846" s="10"/>
      <c r="E2846" s="21"/>
      <c r="I2846" s="22"/>
      <c r="J2846" s="24"/>
      <c r="K2846" s="10"/>
      <c r="L2846" s="10"/>
    </row>
    <row r="2847" spans="1:12">
      <c r="A2847" s="21"/>
      <c r="B2847" s="21"/>
      <c r="C2847" s="21"/>
      <c r="D2847" s="10"/>
      <c r="E2847" s="21"/>
      <c r="I2847" s="22"/>
      <c r="J2847" s="24"/>
      <c r="K2847" s="10"/>
      <c r="L2847" s="10"/>
    </row>
    <row r="2848" spans="1:12">
      <c r="A2848" s="21"/>
      <c r="B2848" s="21"/>
      <c r="C2848" s="21"/>
      <c r="D2848" s="10"/>
      <c r="E2848" s="21"/>
      <c r="I2848" s="22"/>
      <c r="J2848" s="24"/>
      <c r="K2848" s="10"/>
      <c r="L2848" s="10"/>
    </row>
    <row r="2849" spans="1:12">
      <c r="A2849" s="21"/>
      <c r="B2849" s="21"/>
      <c r="C2849" s="21"/>
      <c r="D2849" s="10"/>
      <c r="E2849" s="21"/>
      <c r="I2849" s="22"/>
      <c r="J2849" s="24"/>
      <c r="K2849" s="10"/>
      <c r="L2849" s="10"/>
    </row>
    <row r="2850" spans="1:12">
      <c r="A2850" s="21"/>
      <c r="B2850" s="21"/>
      <c r="C2850" s="21"/>
      <c r="D2850" s="10"/>
      <c r="E2850" s="21"/>
      <c r="I2850" s="22"/>
      <c r="J2850" s="24"/>
      <c r="K2850" s="10"/>
      <c r="L2850" s="10"/>
    </row>
    <row r="2851" spans="1:12">
      <c r="A2851" s="21"/>
      <c r="B2851" s="21"/>
      <c r="C2851" s="21"/>
      <c r="D2851" s="10"/>
      <c r="E2851" s="21"/>
      <c r="I2851" s="22"/>
      <c r="J2851" s="24"/>
      <c r="K2851" s="10"/>
      <c r="L2851" s="10"/>
    </row>
    <row r="2852" spans="1:12">
      <c r="A2852" s="21"/>
      <c r="B2852" s="21"/>
      <c r="C2852" s="21"/>
      <c r="D2852" s="10"/>
      <c r="E2852" s="21"/>
      <c r="I2852" s="22"/>
      <c r="J2852" s="24"/>
      <c r="K2852" s="10"/>
      <c r="L2852" s="10"/>
    </row>
    <row r="2853" spans="1:12">
      <c r="A2853" s="21"/>
      <c r="B2853" s="21"/>
      <c r="C2853" s="21"/>
      <c r="D2853" s="10"/>
      <c r="E2853" s="21"/>
      <c r="I2853" s="22"/>
      <c r="J2853" s="24"/>
      <c r="K2853" s="10"/>
      <c r="L2853" s="10"/>
    </row>
    <row r="2854" spans="1:12">
      <c r="A2854" s="21"/>
      <c r="B2854" s="21"/>
      <c r="C2854" s="21"/>
      <c r="D2854" s="10"/>
      <c r="E2854" s="21"/>
      <c r="I2854" s="22"/>
      <c r="J2854" s="24"/>
      <c r="K2854" s="10"/>
      <c r="L2854" s="10"/>
    </row>
    <row r="2855" spans="1:12">
      <c r="A2855" s="21"/>
      <c r="B2855" s="21"/>
      <c r="C2855" s="21"/>
      <c r="D2855" s="10"/>
      <c r="E2855" s="21"/>
      <c r="I2855" s="22"/>
      <c r="J2855" s="24"/>
      <c r="K2855" s="10"/>
      <c r="L2855" s="10"/>
    </row>
    <row r="2856" spans="1:12">
      <c r="A2856" s="21"/>
      <c r="B2856" s="21"/>
      <c r="C2856" s="21"/>
      <c r="D2856" s="10"/>
      <c r="E2856" s="21"/>
      <c r="I2856" s="22"/>
      <c r="J2856" s="24"/>
      <c r="K2856" s="10"/>
      <c r="L2856" s="10"/>
    </row>
    <row r="2857" spans="1:12">
      <c r="A2857" s="21"/>
      <c r="B2857" s="21"/>
      <c r="C2857" s="21"/>
      <c r="D2857" s="10"/>
      <c r="E2857" s="21"/>
      <c r="I2857" s="22"/>
      <c r="J2857" s="24"/>
      <c r="K2857" s="10"/>
      <c r="L2857" s="10"/>
    </row>
    <row r="2858" spans="1:12">
      <c r="A2858" s="21"/>
      <c r="B2858" s="21"/>
      <c r="C2858" s="21"/>
      <c r="D2858" s="10"/>
      <c r="E2858" s="21"/>
      <c r="I2858" s="22"/>
      <c r="J2858" s="24"/>
      <c r="K2858" s="10"/>
      <c r="L2858" s="10"/>
    </row>
    <row r="2859" spans="1:12">
      <c r="A2859" s="21"/>
      <c r="B2859" s="21"/>
      <c r="C2859" s="21"/>
      <c r="D2859" s="10"/>
      <c r="E2859" s="21"/>
      <c r="I2859" s="22"/>
      <c r="J2859" s="24"/>
      <c r="K2859" s="10"/>
      <c r="L2859" s="10"/>
    </row>
    <row r="2860" spans="1:12">
      <c r="A2860" s="21"/>
      <c r="B2860" s="21"/>
      <c r="C2860" s="21"/>
      <c r="D2860" s="10"/>
      <c r="E2860" s="21"/>
      <c r="I2860" s="22"/>
      <c r="J2860" s="24"/>
      <c r="K2860" s="10"/>
      <c r="L2860" s="10"/>
    </row>
    <row r="2861" spans="1:12">
      <c r="A2861" s="21"/>
      <c r="B2861" s="21"/>
      <c r="C2861" s="21"/>
      <c r="D2861" s="10"/>
      <c r="E2861" s="21"/>
      <c r="I2861" s="22"/>
      <c r="J2861" s="24"/>
      <c r="K2861" s="10"/>
      <c r="L2861" s="10"/>
    </row>
    <row r="2862" spans="1:12">
      <c r="A2862" s="21"/>
      <c r="B2862" s="21"/>
      <c r="C2862" s="21"/>
      <c r="D2862" s="10"/>
      <c r="E2862" s="21"/>
      <c r="I2862" s="22"/>
      <c r="J2862" s="24"/>
      <c r="K2862" s="10"/>
      <c r="L2862" s="10"/>
    </row>
    <row r="2863" spans="1:12">
      <c r="A2863" s="21"/>
      <c r="B2863" s="21"/>
      <c r="C2863" s="21"/>
      <c r="D2863" s="10"/>
      <c r="E2863" s="21"/>
      <c r="I2863" s="22"/>
      <c r="J2863" s="24"/>
      <c r="K2863" s="10"/>
      <c r="L2863" s="10"/>
    </row>
    <row r="2864" spans="1:12">
      <c r="A2864" s="21"/>
      <c r="B2864" s="21"/>
      <c r="C2864" s="21"/>
      <c r="D2864" s="10"/>
      <c r="E2864" s="21"/>
      <c r="I2864" s="22"/>
      <c r="J2864" s="24"/>
      <c r="K2864" s="10"/>
      <c r="L2864" s="10"/>
    </row>
    <row r="2865" spans="1:12">
      <c r="A2865" s="21"/>
      <c r="B2865" s="21"/>
      <c r="C2865" s="21"/>
      <c r="D2865" s="10"/>
      <c r="E2865" s="21"/>
      <c r="I2865" s="22"/>
      <c r="J2865" s="24"/>
      <c r="K2865" s="10"/>
      <c r="L2865" s="10"/>
    </row>
    <row r="2866" spans="1:12">
      <c r="A2866" s="21"/>
      <c r="B2866" s="21"/>
      <c r="C2866" s="21"/>
      <c r="D2866" s="10"/>
      <c r="E2866" s="21"/>
      <c r="I2866" s="22"/>
      <c r="J2866" s="24"/>
      <c r="K2866" s="10"/>
      <c r="L2866" s="10"/>
    </row>
    <row r="2867" spans="1:12">
      <c r="A2867" s="21"/>
      <c r="B2867" s="21"/>
      <c r="C2867" s="21"/>
      <c r="D2867" s="21"/>
      <c r="E2867" s="21"/>
      <c r="I2867" s="22"/>
      <c r="J2867" s="24"/>
      <c r="K2867" s="10"/>
      <c r="L2867" s="10"/>
    </row>
    <row r="2868" spans="1:12">
      <c r="A2868" s="21"/>
      <c r="B2868" s="21"/>
      <c r="C2868" s="21"/>
      <c r="D2868" s="21"/>
      <c r="E2868" s="21"/>
      <c r="I2868" s="22"/>
      <c r="J2868" s="24"/>
      <c r="K2868" s="10"/>
      <c r="L2868" s="10"/>
    </row>
    <row r="2869" spans="1:12">
      <c r="A2869" s="21"/>
      <c r="B2869" s="21"/>
      <c r="C2869" s="21"/>
      <c r="D2869" s="21"/>
      <c r="E2869" s="21"/>
      <c r="I2869" s="22"/>
      <c r="J2869" s="24"/>
      <c r="K2869" s="10"/>
      <c r="L2869" s="10"/>
    </row>
    <row r="2870" spans="1:12">
      <c r="A2870" s="21"/>
      <c r="B2870" s="21"/>
      <c r="C2870" s="21"/>
      <c r="D2870" s="21"/>
      <c r="E2870" s="21"/>
      <c r="I2870" s="22"/>
      <c r="J2870" s="24"/>
      <c r="K2870" s="10"/>
      <c r="L2870" s="10"/>
    </row>
    <row r="2871" spans="1:12">
      <c r="A2871" s="21"/>
      <c r="B2871" s="21"/>
      <c r="C2871" s="21"/>
      <c r="D2871" s="21"/>
      <c r="E2871" s="21"/>
      <c r="I2871" s="22"/>
      <c r="J2871" s="24"/>
      <c r="K2871" s="10"/>
      <c r="L2871" s="10"/>
    </row>
    <row r="2872" spans="1:12">
      <c r="A2872" s="21"/>
      <c r="B2872" s="21"/>
      <c r="C2872" s="21"/>
      <c r="D2872" s="21"/>
      <c r="E2872" s="21"/>
      <c r="I2872" s="22"/>
      <c r="J2872" s="24"/>
      <c r="K2872" s="10"/>
      <c r="L2872" s="10"/>
    </row>
    <row r="2873" spans="1:12">
      <c r="A2873" s="21"/>
      <c r="B2873" s="21"/>
      <c r="C2873" s="21"/>
      <c r="D2873" s="21"/>
      <c r="E2873" s="21"/>
      <c r="I2873" s="22"/>
      <c r="J2873" s="24"/>
      <c r="K2873" s="10"/>
      <c r="L2873" s="10"/>
    </row>
    <row r="2874" spans="1:12">
      <c r="A2874" s="21"/>
      <c r="B2874" s="21"/>
      <c r="C2874" s="21"/>
      <c r="D2874" s="21"/>
      <c r="E2874" s="21"/>
      <c r="I2874" s="22"/>
      <c r="J2874" s="24"/>
      <c r="K2874" s="10"/>
      <c r="L2874" s="10"/>
    </row>
    <row r="2875" spans="1:12">
      <c r="A2875" s="21"/>
      <c r="B2875" s="21"/>
      <c r="C2875" s="21"/>
      <c r="D2875" s="10"/>
      <c r="E2875" s="21"/>
      <c r="I2875" s="22"/>
      <c r="J2875" s="24"/>
      <c r="K2875" s="10"/>
      <c r="L2875" s="10"/>
    </row>
    <row r="2876" spans="1:12">
      <c r="A2876" s="21"/>
      <c r="B2876" s="21"/>
      <c r="C2876" s="21"/>
      <c r="D2876" s="10"/>
      <c r="E2876" s="21"/>
      <c r="I2876" s="22"/>
      <c r="J2876" s="24"/>
      <c r="K2876" s="10"/>
      <c r="L2876" s="10"/>
    </row>
    <row r="2877" spans="1:12">
      <c r="A2877" s="21"/>
      <c r="B2877" s="21"/>
      <c r="C2877" s="21"/>
      <c r="D2877" s="10"/>
      <c r="E2877" s="21"/>
      <c r="I2877" s="22"/>
      <c r="J2877" s="24"/>
      <c r="K2877" s="10"/>
      <c r="L2877" s="10"/>
    </row>
    <row r="2878" spans="1:12">
      <c r="A2878" s="21"/>
      <c r="B2878" s="21"/>
      <c r="C2878" s="21"/>
      <c r="D2878" s="10"/>
      <c r="E2878" s="21"/>
      <c r="I2878" s="22"/>
      <c r="J2878" s="24"/>
      <c r="K2878" s="10"/>
      <c r="L2878" s="10"/>
    </row>
    <row r="2879" spans="1:12">
      <c r="A2879" s="21"/>
      <c r="B2879" s="21"/>
      <c r="C2879" s="21"/>
      <c r="D2879" s="10"/>
      <c r="E2879" s="21"/>
      <c r="I2879" s="22"/>
      <c r="J2879" s="24"/>
      <c r="K2879" s="10"/>
      <c r="L2879" s="10"/>
    </row>
    <row r="2880" spans="1:12">
      <c r="A2880" s="21"/>
      <c r="B2880" s="21"/>
      <c r="C2880" s="21"/>
      <c r="D2880" s="10"/>
      <c r="E2880" s="21"/>
      <c r="I2880" s="22"/>
      <c r="J2880" s="24"/>
      <c r="K2880" s="10"/>
      <c r="L2880" s="10"/>
    </row>
    <row r="2881" spans="1:12">
      <c r="A2881" s="21"/>
      <c r="B2881" s="21"/>
      <c r="C2881" s="21"/>
      <c r="D2881" s="10"/>
      <c r="E2881" s="21"/>
      <c r="I2881" s="22"/>
      <c r="J2881" s="24"/>
      <c r="K2881" s="10"/>
      <c r="L2881" s="10"/>
    </row>
    <row r="2882" spans="1:12">
      <c r="A2882" s="21"/>
      <c r="B2882" s="21"/>
      <c r="C2882" s="21"/>
      <c r="D2882" s="10"/>
      <c r="E2882" s="21"/>
      <c r="I2882" s="22"/>
      <c r="J2882" s="24"/>
      <c r="K2882" s="10"/>
      <c r="L2882" s="10"/>
    </row>
    <row r="2883" spans="1:12">
      <c r="A2883" s="21"/>
      <c r="B2883" s="21"/>
      <c r="C2883" s="21"/>
      <c r="D2883" s="10"/>
      <c r="E2883" s="21"/>
      <c r="I2883" s="22"/>
      <c r="J2883" s="24"/>
      <c r="K2883" s="10"/>
      <c r="L2883" s="10"/>
    </row>
    <row r="2884" spans="1:12">
      <c r="A2884" s="21"/>
      <c r="B2884" s="21"/>
      <c r="C2884" s="21"/>
      <c r="D2884" s="10"/>
      <c r="E2884" s="21"/>
      <c r="I2884" s="22"/>
      <c r="J2884" s="24"/>
      <c r="K2884" s="10"/>
      <c r="L2884" s="10"/>
    </row>
    <row r="2885" spans="1:12">
      <c r="A2885" s="21"/>
      <c r="B2885" s="21"/>
      <c r="C2885" s="21"/>
      <c r="D2885" s="21"/>
      <c r="E2885" s="21"/>
      <c r="I2885" s="22"/>
      <c r="J2885" s="24"/>
      <c r="K2885" s="10"/>
      <c r="L2885" s="10"/>
    </row>
    <row r="2886" spans="1:12">
      <c r="A2886" s="21"/>
      <c r="B2886" s="21"/>
      <c r="C2886" s="21"/>
      <c r="D2886" s="21"/>
      <c r="E2886" s="21"/>
      <c r="I2886" s="22"/>
      <c r="J2886" s="24"/>
      <c r="K2886" s="10"/>
      <c r="L2886" s="10"/>
    </row>
    <row r="2887" spans="1:12">
      <c r="A2887" s="21"/>
      <c r="B2887" s="21"/>
      <c r="C2887" s="21"/>
      <c r="D2887" s="21"/>
      <c r="E2887" s="21"/>
      <c r="I2887" s="22"/>
      <c r="J2887" s="24"/>
      <c r="K2887" s="10"/>
      <c r="L2887" s="10"/>
    </row>
    <row r="2888" spans="1:12">
      <c r="A2888" s="21"/>
      <c r="B2888" s="21"/>
      <c r="C2888" s="21"/>
      <c r="D2888" s="21"/>
      <c r="E2888" s="21"/>
      <c r="I2888" s="22"/>
      <c r="J2888" s="24"/>
      <c r="K2888" s="10"/>
      <c r="L2888" s="10"/>
    </row>
    <row r="2889" spans="1:12">
      <c r="A2889" s="21"/>
      <c r="B2889" s="21"/>
      <c r="C2889" s="21"/>
      <c r="D2889" s="21"/>
      <c r="E2889" s="21"/>
      <c r="I2889" s="22"/>
      <c r="J2889" s="24"/>
      <c r="K2889" s="10"/>
      <c r="L2889" s="10"/>
    </row>
    <row r="2890" spans="1:12">
      <c r="A2890" s="21"/>
      <c r="B2890" s="21"/>
      <c r="C2890" s="21"/>
      <c r="D2890" s="21"/>
      <c r="E2890" s="21"/>
      <c r="I2890" s="22"/>
      <c r="J2890" s="24"/>
      <c r="K2890" s="10"/>
      <c r="L2890" s="10"/>
    </row>
    <row r="2891" spans="1:12">
      <c r="A2891" s="21"/>
      <c r="B2891" s="21"/>
      <c r="C2891" s="21"/>
      <c r="D2891" s="21"/>
      <c r="E2891" s="21"/>
      <c r="I2891" s="22"/>
      <c r="J2891" s="24"/>
      <c r="K2891" s="10"/>
      <c r="L2891" s="10"/>
    </row>
    <row r="2892" spans="1:12">
      <c r="A2892" s="21"/>
      <c r="B2892" s="21"/>
      <c r="C2892" s="21"/>
      <c r="D2892" s="21"/>
      <c r="E2892" s="21"/>
      <c r="I2892" s="22"/>
      <c r="J2892" s="24"/>
      <c r="K2892" s="10"/>
      <c r="L2892" s="10"/>
    </row>
    <row r="2893" spans="1:12">
      <c r="A2893" s="21"/>
      <c r="B2893" s="21"/>
      <c r="C2893" s="21"/>
      <c r="D2893" s="21"/>
      <c r="E2893" s="21"/>
      <c r="I2893" s="22"/>
      <c r="J2893" s="24"/>
      <c r="K2893" s="10"/>
      <c r="L2893" s="10"/>
    </row>
    <row r="2894" spans="1:12">
      <c r="A2894" s="21"/>
      <c r="B2894" s="21"/>
      <c r="C2894" s="21"/>
      <c r="D2894" s="21"/>
      <c r="E2894" s="21"/>
      <c r="I2894" s="22"/>
      <c r="J2894" s="24"/>
      <c r="K2894" s="10"/>
      <c r="L2894" s="10"/>
    </row>
    <row r="2895" spans="1:12">
      <c r="A2895" s="21"/>
      <c r="B2895" s="21"/>
      <c r="C2895" s="21"/>
      <c r="D2895" s="21"/>
      <c r="E2895" s="21"/>
      <c r="I2895" s="22"/>
      <c r="J2895" s="24"/>
      <c r="K2895" s="10"/>
      <c r="L2895" s="10"/>
    </row>
    <row r="2896" spans="1:12">
      <c r="A2896" s="21"/>
      <c r="B2896" s="21"/>
      <c r="C2896" s="21"/>
      <c r="D2896" s="21"/>
      <c r="E2896" s="21"/>
      <c r="I2896" s="22"/>
      <c r="J2896" s="24"/>
      <c r="K2896" s="10"/>
      <c r="L2896" s="10"/>
    </row>
    <row r="2897" spans="1:12">
      <c r="A2897" s="21"/>
      <c r="B2897" s="21"/>
      <c r="C2897" s="21"/>
      <c r="D2897" s="21"/>
      <c r="E2897" s="21"/>
      <c r="I2897" s="22"/>
      <c r="J2897" s="24"/>
      <c r="K2897" s="10"/>
      <c r="L2897" s="10"/>
    </row>
    <row r="2898" spans="1:12">
      <c r="A2898" s="21"/>
      <c r="B2898" s="21"/>
      <c r="C2898" s="21"/>
      <c r="D2898" s="21"/>
      <c r="E2898" s="21"/>
      <c r="I2898" s="22"/>
      <c r="J2898" s="24"/>
      <c r="K2898" s="10"/>
      <c r="L2898" s="10"/>
    </row>
    <row r="2899" spans="1:12">
      <c r="A2899" s="21"/>
      <c r="B2899" s="21"/>
      <c r="C2899" s="21"/>
      <c r="D2899" s="21"/>
      <c r="E2899" s="21"/>
      <c r="I2899" s="22"/>
      <c r="J2899" s="24"/>
      <c r="K2899" s="10"/>
      <c r="L2899" s="10"/>
    </row>
    <row r="2900" spans="1:12">
      <c r="A2900" s="21"/>
      <c r="B2900" s="21"/>
      <c r="C2900" s="21"/>
      <c r="D2900" s="21"/>
      <c r="E2900" s="21"/>
      <c r="I2900" s="22"/>
      <c r="J2900" s="24"/>
      <c r="K2900" s="10"/>
      <c r="L2900" s="10"/>
    </row>
    <row r="2901" spans="1:12">
      <c r="A2901" s="21"/>
      <c r="B2901" s="21"/>
      <c r="C2901" s="21"/>
      <c r="D2901" s="21"/>
      <c r="E2901" s="21"/>
      <c r="I2901" s="22"/>
      <c r="J2901" s="24"/>
      <c r="K2901" s="10"/>
      <c r="L2901" s="10"/>
    </row>
    <row r="2902" spans="1:12">
      <c r="A2902" s="21"/>
      <c r="B2902" s="21"/>
      <c r="C2902" s="21"/>
      <c r="D2902" s="21"/>
      <c r="E2902" s="21"/>
      <c r="I2902" s="22"/>
      <c r="J2902" s="24"/>
      <c r="K2902" s="10"/>
      <c r="L2902" s="10"/>
    </row>
    <row r="2903" spans="1:12">
      <c r="A2903" s="21"/>
      <c r="B2903" s="21"/>
      <c r="C2903" s="21"/>
      <c r="D2903" s="21"/>
      <c r="E2903" s="21"/>
      <c r="I2903" s="22"/>
      <c r="J2903" s="24"/>
      <c r="K2903" s="10"/>
      <c r="L2903" s="10"/>
    </row>
    <row r="2904" spans="1:12">
      <c r="A2904" s="21"/>
      <c r="B2904" s="21"/>
      <c r="C2904" s="21"/>
      <c r="D2904" s="21"/>
      <c r="E2904" s="21"/>
      <c r="I2904" s="22"/>
      <c r="J2904" s="24"/>
      <c r="K2904" s="10"/>
      <c r="L2904" s="10"/>
    </row>
    <row r="2905" spans="1:12">
      <c r="A2905" s="21"/>
      <c r="B2905" s="21"/>
      <c r="C2905" s="21"/>
      <c r="D2905" s="21"/>
      <c r="E2905" s="21"/>
      <c r="I2905" s="22"/>
      <c r="J2905" s="24"/>
      <c r="K2905" s="10"/>
      <c r="L2905" s="10"/>
    </row>
    <row r="2906" spans="1:12">
      <c r="A2906" s="21"/>
      <c r="B2906" s="21"/>
      <c r="C2906" s="21"/>
      <c r="D2906" s="21"/>
      <c r="E2906" s="21"/>
      <c r="I2906" s="22"/>
      <c r="J2906" s="24"/>
      <c r="K2906" s="10"/>
      <c r="L2906" s="10"/>
    </row>
    <row r="2907" spans="1:12">
      <c r="A2907" s="21"/>
      <c r="B2907" s="21"/>
      <c r="C2907" s="21"/>
      <c r="D2907" s="21"/>
      <c r="E2907" s="21"/>
      <c r="I2907" s="22"/>
      <c r="J2907" s="24"/>
      <c r="K2907" s="10"/>
      <c r="L2907" s="10"/>
    </row>
    <row r="2908" spans="1:12">
      <c r="A2908" s="21"/>
      <c r="B2908" s="21"/>
      <c r="C2908" s="21"/>
      <c r="D2908" s="21"/>
      <c r="E2908" s="21"/>
      <c r="I2908" s="22"/>
      <c r="J2908" s="24"/>
      <c r="K2908" s="10"/>
      <c r="L2908" s="10"/>
    </row>
    <row r="2909" spans="1:12">
      <c r="A2909" s="21"/>
      <c r="B2909" s="21"/>
      <c r="C2909" s="21"/>
      <c r="D2909" s="21"/>
      <c r="E2909" s="21"/>
      <c r="I2909" s="22"/>
      <c r="J2909" s="24"/>
      <c r="K2909" s="10"/>
      <c r="L2909" s="10"/>
    </row>
    <row r="2910" spans="1:12">
      <c r="A2910" s="21"/>
      <c r="B2910" s="21"/>
      <c r="C2910" s="21"/>
      <c r="D2910" s="21"/>
      <c r="E2910" s="21"/>
      <c r="I2910" s="22"/>
      <c r="J2910" s="24"/>
      <c r="K2910" s="10"/>
      <c r="L2910" s="10"/>
    </row>
    <row r="2911" spans="1:12">
      <c r="A2911" s="21"/>
      <c r="B2911" s="21"/>
      <c r="C2911" s="21"/>
      <c r="D2911" s="21"/>
      <c r="E2911" s="21"/>
      <c r="I2911" s="22"/>
      <c r="J2911" s="24"/>
      <c r="K2911" s="10"/>
      <c r="L2911" s="10"/>
    </row>
    <row r="2912" spans="1:12">
      <c r="A2912" s="21"/>
      <c r="B2912" s="21"/>
      <c r="C2912" s="21"/>
      <c r="D2912" s="21"/>
      <c r="E2912" s="21"/>
      <c r="I2912" s="22"/>
      <c r="J2912" s="24"/>
      <c r="K2912" s="10"/>
      <c r="L2912" s="10"/>
    </row>
    <row r="2913" spans="1:12">
      <c r="A2913" s="21"/>
      <c r="B2913" s="21"/>
      <c r="C2913" s="21"/>
      <c r="D2913" s="21"/>
      <c r="E2913" s="21"/>
      <c r="I2913" s="22"/>
      <c r="J2913" s="24"/>
      <c r="K2913" s="10"/>
      <c r="L2913" s="10"/>
    </row>
    <row r="2914" spans="1:12">
      <c r="A2914" s="21"/>
      <c r="B2914" s="21"/>
      <c r="C2914" s="21"/>
      <c r="D2914" s="21"/>
      <c r="E2914" s="21"/>
      <c r="I2914" s="22"/>
      <c r="J2914" s="24"/>
      <c r="K2914" s="10"/>
      <c r="L2914" s="10"/>
    </row>
    <row r="2915" spans="1:12">
      <c r="A2915" s="21"/>
      <c r="B2915" s="21"/>
      <c r="C2915" s="21"/>
      <c r="D2915" s="21"/>
      <c r="E2915" s="21"/>
      <c r="I2915" s="22"/>
      <c r="J2915" s="24"/>
      <c r="K2915" s="10"/>
      <c r="L2915" s="10"/>
    </row>
    <row r="2916" spans="1:12">
      <c r="A2916" s="21"/>
      <c r="B2916" s="21"/>
      <c r="C2916" s="21"/>
      <c r="D2916" s="21"/>
      <c r="E2916" s="21"/>
      <c r="I2916" s="22"/>
      <c r="J2916" s="24"/>
      <c r="K2916" s="10"/>
      <c r="L2916" s="10"/>
    </row>
    <row r="2917" spans="1:12">
      <c r="A2917" s="21"/>
      <c r="B2917" s="21"/>
      <c r="C2917" s="21"/>
      <c r="D2917" s="21"/>
      <c r="E2917" s="21"/>
      <c r="I2917" s="22"/>
      <c r="J2917" s="24"/>
      <c r="K2917" s="10"/>
      <c r="L2917" s="10"/>
    </row>
    <row r="2918" spans="1:12">
      <c r="A2918" s="21"/>
      <c r="B2918" s="21"/>
      <c r="C2918" s="21"/>
      <c r="D2918" s="21"/>
      <c r="E2918" s="21"/>
      <c r="I2918" s="22"/>
      <c r="J2918" s="24"/>
      <c r="K2918" s="10"/>
      <c r="L2918" s="10"/>
    </row>
    <row r="2919" spans="1:12">
      <c r="A2919" s="21"/>
      <c r="B2919" s="21"/>
      <c r="C2919" s="21"/>
      <c r="D2919" s="21"/>
      <c r="E2919" s="21"/>
      <c r="I2919" s="22"/>
      <c r="J2919" s="24"/>
      <c r="K2919" s="10"/>
      <c r="L2919" s="10"/>
    </row>
    <row r="2920" spans="1:12">
      <c r="A2920" s="21"/>
      <c r="B2920" s="21"/>
      <c r="C2920" s="21"/>
      <c r="D2920" s="21"/>
      <c r="E2920" s="21"/>
      <c r="I2920" s="22"/>
      <c r="J2920" s="24"/>
      <c r="K2920" s="10"/>
      <c r="L2920" s="10"/>
    </row>
    <row r="2921" spans="1:12">
      <c r="A2921" s="21"/>
      <c r="B2921" s="21"/>
      <c r="C2921" s="21"/>
      <c r="D2921" s="21"/>
      <c r="E2921" s="21"/>
      <c r="I2921" s="22"/>
      <c r="J2921" s="24"/>
      <c r="K2921" s="10"/>
      <c r="L2921" s="10"/>
    </row>
    <row r="2922" spans="1:12">
      <c r="A2922" s="21"/>
      <c r="B2922" s="21"/>
      <c r="C2922" s="21"/>
      <c r="D2922" s="21"/>
      <c r="E2922" s="21"/>
      <c r="I2922" s="22"/>
      <c r="J2922" s="24"/>
      <c r="K2922" s="10"/>
      <c r="L2922" s="10"/>
    </row>
    <row r="2923" spans="1:12">
      <c r="A2923" s="21"/>
      <c r="B2923" s="21"/>
      <c r="C2923" s="21"/>
      <c r="D2923" s="21"/>
      <c r="E2923" s="21"/>
      <c r="I2923" s="22"/>
      <c r="J2923" s="24"/>
      <c r="K2923" s="10"/>
      <c r="L2923" s="10"/>
    </row>
    <row r="2924" spans="1:12">
      <c r="A2924" s="21"/>
      <c r="B2924" s="21"/>
      <c r="C2924" s="21"/>
      <c r="D2924" s="21"/>
      <c r="E2924" s="21"/>
      <c r="I2924" s="22"/>
      <c r="J2924" s="24"/>
      <c r="K2924" s="10"/>
      <c r="L2924" s="10"/>
    </row>
    <row r="2925" spans="1:12">
      <c r="A2925" s="21"/>
      <c r="B2925" s="21"/>
      <c r="C2925" s="21"/>
      <c r="D2925" s="21"/>
      <c r="E2925" s="21"/>
      <c r="I2925" s="22"/>
      <c r="J2925" s="24"/>
      <c r="K2925" s="10"/>
      <c r="L2925" s="10"/>
    </row>
    <row r="2926" spans="1:12">
      <c r="A2926" s="21"/>
      <c r="B2926" s="21"/>
      <c r="C2926" s="21"/>
      <c r="D2926" s="21"/>
      <c r="E2926" s="21"/>
      <c r="I2926" s="22"/>
      <c r="J2926" s="24"/>
      <c r="K2926" s="10"/>
      <c r="L2926" s="10"/>
    </row>
    <row r="2927" spans="1:12">
      <c r="A2927" s="21"/>
      <c r="B2927" s="21"/>
      <c r="C2927" s="21"/>
      <c r="D2927" s="21"/>
      <c r="E2927" s="21"/>
      <c r="I2927" s="22"/>
      <c r="J2927" s="24"/>
      <c r="K2927" s="10"/>
      <c r="L2927" s="10"/>
    </row>
    <row r="2928" spans="1:12">
      <c r="A2928" s="21"/>
      <c r="B2928" s="21"/>
      <c r="C2928" s="21"/>
      <c r="D2928" s="21"/>
      <c r="E2928" s="21"/>
      <c r="I2928" s="22"/>
      <c r="J2928" s="24"/>
      <c r="K2928" s="10"/>
      <c r="L2928" s="10"/>
    </row>
    <row r="2929" spans="1:12">
      <c r="A2929" s="21"/>
      <c r="B2929" s="21"/>
      <c r="C2929" s="21"/>
      <c r="D2929" s="21"/>
      <c r="E2929" s="21"/>
      <c r="I2929" s="22"/>
      <c r="J2929" s="24"/>
      <c r="K2929" s="10"/>
      <c r="L2929" s="10"/>
    </row>
    <row r="2930" spans="1:12">
      <c r="A2930" s="21"/>
      <c r="B2930" s="21"/>
      <c r="C2930" s="21"/>
      <c r="D2930" s="21"/>
      <c r="E2930" s="21"/>
      <c r="I2930" s="22"/>
      <c r="J2930" s="24"/>
      <c r="K2930" s="10"/>
      <c r="L2930" s="10"/>
    </row>
    <row r="2931" spans="1:12">
      <c r="A2931" s="21"/>
      <c r="B2931" s="21"/>
      <c r="C2931" s="21"/>
      <c r="D2931" s="21"/>
      <c r="E2931" s="21"/>
      <c r="I2931" s="22"/>
      <c r="J2931" s="24"/>
      <c r="K2931" s="10"/>
      <c r="L2931" s="10"/>
    </row>
    <row r="2932" spans="1:12">
      <c r="A2932" s="21"/>
      <c r="B2932" s="21"/>
      <c r="C2932" s="21"/>
      <c r="D2932" s="21"/>
      <c r="E2932" s="21"/>
      <c r="I2932" s="22"/>
      <c r="J2932" s="24"/>
      <c r="K2932" s="10"/>
      <c r="L2932" s="10"/>
    </row>
    <row r="2933" spans="1:12">
      <c r="A2933" s="21"/>
      <c r="B2933" s="21"/>
      <c r="C2933" s="21"/>
      <c r="D2933" s="21"/>
      <c r="E2933" s="21"/>
      <c r="I2933" s="22"/>
      <c r="J2933" s="24"/>
      <c r="K2933" s="10"/>
      <c r="L2933" s="10"/>
    </row>
    <row r="2934" spans="1:12">
      <c r="A2934" s="21"/>
      <c r="B2934" s="21"/>
      <c r="C2934" s="21"/>
      <c r="D2934" s="21"/>
      <c r="E2934" s="21"/>
      <c r="I2934" s="22"/>
      <c r="J2934" s="24"/>
      <c r="K2934" s="10"/>
      <c r="L2934" s="10"/>
    </row>
    <row r="2935" spans="1:12">
      <c r="A2935" s="21"/>
      <c r="B2935" s="21"/>
      <c r="C2935" s="21"/>
      <c r="D2935" s="10"/>
      <c r="E2935" s="21"/>
      <c r="I2935" s="22"/>
      <c r="J2935" s="24"/>
      <c r="K2935" s="10"/>
      <c r="L2935" s="10"/>
    </row>
    <row r="2936" spans="1:12">
      <c r="A2936" s="21"/>
      <c r="B2936" s="21"/>
      <c r="C2936" s="21"/>
      <c r="D2936" s="10"/>
      <c r="E2936" s="21"/>
      <c r="I2936" s="22"/>
      <c r="J2936" s="24"/>
      <c r="K2936" s="10"/>
      <c r="L2936" s="10"/>
    </row>
    <row r="2937" spans="1:12">
      <c r="A2937" s="21"/>
      <c r="B2937" s="21"/>
      <c r="C2937" s="21"/>
      <c r="D2937" s="10"/>
      <c r="E2937" s="21"/>
      <c r="I2937" s="22"/>
      <c r="J2937" s="24"/>
      <c r="K2937" s="10"/>
      <c r="L2937" s="10"/>
    </row>
    <row r="2938" spans="1:12">
      <c r="A2938" s="21"/>
      <c r="B2938" s="21"/>
      <c r="C2938" s="21"/>
      <c r="D2938" s="10"/>
      <c r="E2938" s="21"/>
      <c r="I2938" s="22"/>
      <c r="J2938" s="24"/>
      <c r="K2938" s="10"/>
      <c r="L2938" s="10"/>
    </row>
    <row r="2939" spans="1:12">
      <c r="A2939" s="21"/>
      <c r="B2939" s="21"/>
      <c r="C2939" s="21"/>
      <c r="D2939" s="10"/>
      <c r="E2939" s="21"/>
      <c r="I2939" s="22"/>
      <c r="J2939" s="24"/>
      <c r="K2939" s="10"/>
      <c r="L2939" s="10"/>
    </row>
    <row r="2940" spans="1:12">
      <c r="A2940" s="21"/>
      <c r="B2940" s="21"/>
      <c r="C2940" s="21"/>
      <c r="D2940" s="10"/>
      <c r="E2940" s="21"/>
      <c r="I2940" s="22"/>
      <c r="J2940" s="24"/>
      <c r="K2940" s="10"/>
      <c r="L2940" s="10"/>
    </row>
    <row r="2941" spans="1:12">
      <c r="A2941" s="21"/>
      <c r="B2941" s="21"/>
      <c r="C2941" s="21"/>
      <c r="D2941" s="10"/>
      <c r="E2941" s="21"/>
      <c r="I2941" s="22"/>
      <c r="J2941" s="24"/>
      <c r="K2941" s="10"/>
      <c r="L2941" s="10"/>
    </row>
    <row r="2942" spans="1:12">
      <c r="A2942" s="21"/>
      <c r="B2942" s="21"/>
      <c r="C2942" s="21"/>
      <c r="D2942" s="21"/>
      <c r="E2942" s="21"/>
      <c r="I2942" s="22"/>
      <c r="J2942" s="24"/>
      <c r="K2942" s="10"/>
      <c r="L2942" s="10"/>
    </row>
    <row r="2943" spans="1:12">
      <c r="A2943" s="21"/>
      <c r="B2943" s="21"/>
      <c r="C2943" s="21"/>
      <c r="D2943" s="21"/>
      <c r="E2943" s="21"/>
      <c r="I2943" s="22"/>
      <c r="J2943" s="24"/>
      <c r="K2943" s="10"/>
      <c r="L2943" s="10"/>
    </row>
    <row r="2944" spans="1:12">
      <c r="A2944" s="21"/>
      <c r="B2944" s="21"/>
      <c r="C2944" s="21"/>
      <c r="D2944" s="21"/>
      <c r="E2944" s="21"/>
      <c r="I2944" s="22"/>
      <c r="J2944" s="24"/>
      <c r="K2944" s="10"/>
      <c r="L2944" s="10"/>
    </row>
    <row r="2945" spans="1:12">
      <c r="A2945" s="21"/>
      <c r="B2945" s="21"/>
      <c r="C2945" s="21"/>
      <c r="D2945" s="21"/>
      <c r="E2945" s="21"/>
      <c r="I2945" s="22"/>
      <c r="J2945" s="24"/>
      <c r="K2945" s="10"/>
      <c r="L2945" s="10"/>
    </row>
    <row r="2946" spans="1:12">
      <c r="A2946" s="21"/>
      <c r="B2946" s="21"/>
      <c r="C2946" s="21"/>
      <c r="D2946" s="21"/>
      <c r="E2946" s="21"/>
      <c r="I2946" s="22"/>
      <c r="J2946" s="24"/>
      <c r="K2946" s="10"/>
      <c r="L2946" s="10"/>
    </row>
    <row r="2947" spans="1:12">
      <c r="A2947" s="21"/>
      <c r="B2947" s="21"/>
      <c r="C2947" s="21"/>
      <c r="D2947" s="21"/>
      <c r="E2947" s="21"/>
      <c r="I2947" s="22"/>
      <c r="J2947" s="24"/>
      <c r="K2947" s="10"/>
      <c r="L2947" s="10"/>
    </row>
    <row r="2948" spans="1:12">
      <c r="A2948" s="21"/>
      <c r="B2948" s="21"/>
      <c r="C2948" s="21"/>
      <c r="D2948" s="21"/>
      <c r="E2948" s="21"/>
      <c r="I2948" s="22"/>
      <c r="J2948" s="24"/>
      <c r="K2948" s="10"/>
      <c r="L2948" s="10"/>
    </row>
    <row r="2949" spans="1:12">
      <c r="A2949" s="21"/>
      <c r="B2949" s="21"/>
      <c r="C2949" s="21"/>
      <c r="D2949" s="21"/>
      <c r="E2949" s="21"/>
      <c r="I2949" s="22"/>
      <c r="J2949" s="24"/>
      <c r="K2949" s="10"/>
      <c r="L2949" s="10"/>
    </row>
    <row r="2950" spans="1:12">
      <c r="A2950" s="21"/>
      <c r="B2950" s="21"/>
      <c r="C2950" s="21"/>
      <c r="D2950" s="21"/>
      <c r="E2950" s="21"/>
      <c r="I2950" s="22"/>
      <c r="J2950" s="24"/>
      <c r="K2950" s="10"/>
      <c r="L2950" s="10"/>
    </row>
    <row r="2951" spans="1:12">
      <c r="A2951" s="21"/>
      <c r="B2951" s="21"/>
      <c r="C2951" s="21"/>
      <c r="D2951" s="21"/>
      <c r="E2951" s="21"/>
      <c r="I2951" s="22"/>
      <c r="J2951" s="24"/>
      <c r="K2951" s="10"/>
      <c r="L2951" s="10"/>
    </row>
    <row r="2952" spans="1:12">
      <c r="A2952" s="21"/>
      <c r="B2952" s="21"/>
      <c r="C2952" s="21"/>
      <c r="D2952" s="21"/>
      <c r="E2952" s="21"/>
      <c r="I2952" s="22"/>
      <c r="J2952" s="24"/>
      <c r="K2952" s="10"/>
      <c r="L2952" s="10"/>
    </row>
    <row r="2953" spans="1:12">
      <c r="A2953" s="21"/>
      <c r="B2953" s="21"/>
      <c r="C2953" s="21"/>
      <c r="D2953" s="21"/>
      <c r="E2953" s="21"/>
      <c r="I2953" s="22"/>
      <c r="J2953" s="24"/>
      <c r="K2953" s="10"/>
      <c r="L2953" s="10"/>
    </row>
    <row r="2954" spans="1:12">
      <c r="A2954" s="21"/>
      <c r="B2954" s="21"/>
      <c r="C2954" s="21"/>
      <c r="D2954" s="21"/>
      <c r="E2954" s="21"/>
      <c r="I2954" s="22"/>
      <c r="J2954" s="24"/>
      <c r="K2954" s="10"/>
      <c r="L2954" s="10"/>
    </row>
    <row r="2955" spans="1:12">
      <c r="A2955" s="21"/>
      <c r="B2955" s="21"/>
      <c r="C2955" s="21"/>
      <c r="D2955" s="21"/>
      <c r="E2955" s="21"/>
      <c r="I2955" s="22"/>
      <c r="J2955" s="24"/>
      <c r="K2955" s="10"/>
      <c r="L2955" s="10"/>
    </row>
    <row r="2956" spans="1:12">
      <c r="A2956" s="21"/>
      <c r="B2956" s="21"/>
      <c r="C2956" s="21"/>
      <c r="D2956" s="21"/>
      <c r="E2956" s="21"/>
      <c r="I2956" s="22"/>
      <c r="J2956" s="24"/>
      <c r="K2956" s="10"/>
      <c r="L2956" s="10"/>
    </row>
    <row r="2957" spans="1:12">
      <c r="A2957" s="21"/>
      <c r="B2957" s="21"/>
      <c r="C2957" s="21"/>
      <c r="D2957" s="21"/>
      <c r="E2957" s="21"/>
      <c r="I2957" s="22"/>
      <c r="J2957" s="24"/>
      <c r="K2957" s="10"/>
      <c r="L2957" s="10"/>
    </row>
    <row r="2958" spans="1:12">
      <c r="A2958" s="21"/>
      <c r="B2958" s="21"/>
      <c r="C2958" s="21"/>
      <c r="D2958" s="21"/>
      <c r="E2958" s="21"/>
      <c r="I2958" s="22"/>
      <c r="J2958" s="24"/>
      <c r="K2958" s="10"/>
      <c r="L2958" s="10"/>
    </row>
    <row r="2959" spans="1:12">
      <c r="A2959" s="21"/>
      <c r="B2959" s="21"/>
      <c r="C2959" s="21"/>
      <c r="D2959" s="21"/>
      <c r="E2959" s="21"/>
      <c r="I2959" s="22"/>
      <c r="J2959" s="24"/>
      <c r="K2959" s="10"/>
      <c r="L2959" s="10"/>
    </row>
    <row r="2960" spans="1:12">
      <c r="A2960" s="21"/>
      <c r="B2960" s="21"/>
      <c r="C2960" s="21"/>
      <c r="D2960" s="21"/>
      <c r="E2960" s="21"/>
      <c r="I2960" s="22"/>
      <c r="J2960" s="24"/>
      <c r="K2960" s="10"/>
      <c r="L2960" s="10"/>
    </row>
    <row r="2961" spans="1:12">
      <c r="A2961" s="21"/>
      <c r="B2961" s="21"/>
      <c r="C2961" s="21"/>
      <c r="D2961" s="21"/>
      <c r="E2961" s="21"/>
      <c r="I2961" s="22"/>
      <c r="J2961" s="24"/>
      <c r="K2961" s="10"/>
      <c r="L2961" s="10"/>
    </row>
    <row r="2962" spans="1:12">
      <c r="A2962" s="21"/>
      <c r="B2962" s="21"/>
      <c r="C2962" s="21"/>
      <c r="D2962" s="21"/>
      <c r="E2962" s="21"/>
      <c r="I2962" s="22"/>
      <c r="J2962" s="24"/>
      <c r="K2962" s="10"/>
      <c r="L2962" s="10"/>
    </row>
    <row r="2963" spans="1:12">
      <c r="A2963" s="21"/>
      <c r="B2963" s="21"/>
      <c r="C2963" s="21"/>
      <c r="D2963" s="21"/>
      <c r="E2963" s="21"/>
      <c r="I2963" s="22"/>
      <c r="J2963" s="24"/>
      <c r="K2963" s="10"/>
      <c r="L2963" s="10"/>
    </row>
    <row r="2964" spans="1:12">
      <c r="A2964" s="21"/>
      <c r="B2964" s="21"/>
      <c r="C2964" s="21"/>
      <c r="D2964" s="21"/>
      <c r="E2964" s="21"/>
      <c r="I2964" s="22"/>
      <c r="J2964" s="24"/>
      <c r="K2964" s="10"/>
      <c r="L2964" s="10"/>
    </row>
    <row r="2965" spans="1:12">
      <c r="A2965" s="21"/>
      <c r="B2965" s="21"/>
      <c r="C2965" s="21"/>
      <c r="D2965" s="21"/>
      <c r="E2965" s="21"/>
      <c r="I2965" s="22"/>
      <c r="J2965" s="24"/>
      <c r="K2965" s="10"/>
      <c r="L2965" s="10"/>
    </row>
    <row r="2966" spans="1:12">
      <c r="A2966" s="21"/>
      <c r="B2966" s="21"/>
      <c r="C2966" s="21"/>
      <c r="D2966" s="21"/>
      <c r="E2966" s="21"/>
      <c r="I2966" s="22"/>
      <c r="J2966" s="24"/>
      <c r="K2966" s="10"/>
      <c r="L2966" s="10"/>
    </row>
    <row r="2967" spans="1:12">
      <c r="A2967" s="21"/>
      <c r="B2967" s="21"/>
      <c r="C2967" s="21"/>
      <c r="D2967" s="21"/>
      <c r="E2967" s="21"/>
      <c r="I2967" s="22"/>
      <c r="J2967" s="24"/>
      <c r="K2967" s="10"/>
      <c r="L2967" s="10"/>
    </row>
    <row r="2968" spans="1:12">
      <c r="A2968" s="21"/>
      <c r="B2968" s="21"/>
      <c r="C2968" s="21"/>
      <c r="D2968" s="21"/>
      <c r="E2968" s="21"/>
      <c r="I2968" s="22"/>
      <c r="J2968" s="24"/>
      <c r="K2968" s="10"/>
      <c r="L2968" s="10"/>
    </row>
    <row r="2969" spans="1:12">
      <c r="A2969" s="21"/>
      <c r="B2969" s="21"/>
      <c r="C2969" s="21"/>
      <c r="D2969" s="21"/>
      <c r="E2969" s="21"/>
      <c r="I2969" s="22"/>
      <c r="J2969" s="24"/>
      <c r="K2969" s="10"/>
      <c r="L2969" s="10"/>
    </row>
    <row r="2970" spans="1:12">
      <c r="A2970" s="21"/>
      <c r="B2970" s="21"/>
      <c r="C2970" s="21"/>
      <c r="D2970" s="21"/>
      <c r="E2970" s="21"/>
      <c r="I2970" s="22"/>
      <c r="J2970" s="24"/>
      <c r="K2970" s="10"/>
      <c r="L2970" s="10"/>
    </row>
    <row r="2971" spans="1:12">
      <c r="A2971" s="21"/>
      <c r="B2971" s="21"/>
      <c r="C2971" s="21"/>
      <c r="D2971" s="21"/>
      <c r="E2971" s="21"/>
      <c r="I2971" s="22"/>
      <c r="J2971" s="24"/>
      <c r="K2971" s="10"/>
      <c r="L2971" s="10"/>
    </row>
    <row r="2972" spans="1:12">
      <c r="A2972" s="21"/>
      <c r="B2972" s="21"/>
      <c r="C2972" s="21"/>
      <c r="D2972" s="21"/>
      <c r="E2972" s="21"/>
      <c r="I2972" s="22"/>
      <c r="J2972" s="24"/>
      <c r="K2972" s="10"/>
      <c r="L2972" s="10"/>
    </row>
    <row r="2973" spans="1:12">
      <c r="A2973" s="21"/>
      <c r="B2973" s="21"/>
      <c r="C2973" s="21"/>
      <c r="D2973" s="21"/>
      <c r="E2973" s="21"/>
      <c r="I2973" s="22"/>
      <c r="J2973" s="24"/>
      <c r="K2973" s="10"/>
      <c r="L2973" s="10"/>
    </row>
    <row r="2974" spans="1:12">
      <c r="A2974" s="21"/>
      <c r="B2974" s="21"/>
      <c r="C2974" s="21"/>
      <c r="D2974" s="21"/>
      <c r="E2974" s="21"/>
      <c r="I2974" s="22"/>
      <c r="J2974" s="24"/>
      <c r="K2974" s="10"/>
      <c r="L2974" s="10"/>
    </row>
    <row r="2975" spans="1:12">
      <c r="A2975" s="21"/>
      <c r="B2975" s="21"/>
      <c r="C2975" s="21"/>
      <c r="D2975" s="21"/>
      <c r="E2975" s="21"/>
      <c r="I2975" s="22"/>
      <c r="J2975" s="24"/>
      <c r="K2975" s="10"/>
      <c r="L2975" s="10"/>
    </row>
    <row r="2976" spans="1:12">
      <c r="A2976" s="21"/>
      <c r="B2976" s="21"/>
      <c r="C2976" s="21"/>
      <c r="D2976" s="21"/>
      <c r="E2976" s="21"/>
      <c r="I2976" s="22"/>
      <c r="J2976" s="24"/>
      <c r="K2976" s="10"/>
      <c r="L2976" s="10"/>
    </row>
    <row r="2977" spans="1:12">
      <c r="A2977" s="21"/>
      <c r="B2977" s="21"/>
      <c r="C2977" s="21"/>
      <c r="D2977" s="21"/>
      <c r="E2977" s="21"/>
      <c r="I2977" s="22"/>
      <c r="J2977" s="24"/>
      <c r="K2977" s="10"/>
      <c r="L2977" s="10"/>
    </row>
    <row r="2978" spans="1:12">
      <c r="A2978" s="21"/>
      <c r="B2978" s="21"/>
      <c r="C2978" s="21"/>
      <c r="D2978" s="21"/>
      <c r="E2978" s="21"/>
      <c r="I2978" s="22"/>
      <c r="J2978" s="24"/>
      <c r="K2978" s="10"/>
      <c r="L2978" s="10"/>
    </row>
    <row r="2979" spans="1:12">
      <c r="A2979" s="21"/>
      <c r="B2979" s="21"/>
      <c r="C2979" s="21"/>
      <c r="D2979" s="21"/>
      <c r="E2979" s="21"/>
      <c r="I2979" s="22"/>
      <c r="J2979" s="24"/>
      <c r="K2979" s="10"/>
      <c r="L2979" s="10"/>
    </row>
    <row r="2980" spans="1:12">
      <c r="A2980" s="21"/>
      <c r="B2980" s="21"/>
      <c r="C2980" s="21"/>
      <c r="D2980" s="21"/>
      <c r="E2980" s="21"/>
      <c r="I2980" s="22"/>
      <c r="J2980" s="24"/>
      <c r="K2980" s="10"/>
      <c r="L2980" s="10"/>
    </row>
    <row r="2981" spans="1:12">
      <c r="A2981" s="21"/>
      <c r="B2981" s="21"/>
      <c r="C2981" s="21"/>
      <c r="D2981" s="21"/>
      <c r="E2981" s="21"/>
      <c r="I2981" s="22"/>
      <c r="J2981" s="24"/>
      <c r="K2981" s="10"/>
      <c r="L2981" s="10"/>
    </row>
    <row r="2982" spans="1:12">
      <c r="A2982" s="21"/>
      <c r="B2982" s="21"/>
      <c r="C2982" s="21"/>
      <c r="D2982" s="21"/>
      <c r="E2982" s="21"/>
      <c r="I2982" s="22"/>
      <c r="J2982" s="24"/>
      <c r="K2982" s="10"/>
      <c r="L2982" s="10"/>
    </row>
    <row r="2983" spans="1:12">
      <c r="A2983" s="21"/>
      <c r="B2983" s="21"/>
      <c r="C2983" s="21"/>
      <c r="D2983" s="21"/>
      <c r="E2983" s="21"/>
      <c r="I2983" s="22"/>
      <c r="J2983" s="24"/>
      <c r="K2983" s="10"/>
      <c r="L2983" s="10"/>
    </row>
    <row r="2984" spans="1:12">
      <c r="A2984" s="21"/>
      <c r="B2984" s="21"/>
      <c r="C2984" s="21"/>
      <c r="D2984" s="21"/>
      <c r="E2984" s="21"/>
      <c r="I2984" s="22"/>
      <c r="J2984" s="24"/>
      <c r="K2984" s="10"/>
      <c r="L2984" s="10"/>
    </row>
    <row r="2985" spans="1:12">
      <c r="A2985" s="21"/>
      <c r="B2985" s="21"/>
      <c r="C2985" s="21"/>
      <c r="D2985" s="21"/>
      <c r="E2985" s="21"/>
      <c r="I2985" s="22"/>
      <c r="J2985" s="24"/>
      <c r="K2985" s="10"/>
      <c r="L2985" s="10"/>
    </row>
    <row r="2986" spans="1:12">
      <c r="A2986" s="21"/>
      <c r="B2986" s="21"/>
      <c r="C2986" s="21"/>
      <c r="D2986" s="21"/>
      <c r="E2986" s="21"/>
      <c r="I2986" s="22"/>
      <c r="J2986" s="24"/>
      <c r="K2986" s="10"/>
      <c r="L2986" s="10"/>
    </row>
    <row r="2987" spans="1:12">
      <c r="A2987" s="21"/>
      <c r="B2987" s="21"/>
      <c r="C2987" s="21"/>
      <c r="D2987" s="21"/>
      <c r="E2987" s="21"/>
      <c r="I2987" s="22"/>
      <c r="J2987" s="24"/>
      <c r="K2987" s="10"/>
      <c r="L2987" s="10"/>
    </row>
    <row r="2988" spans="1:12">
      <c r="A2988" s="21"/>
      <c r="B2988" s="21"/>
      <c r="C2988" s="21"/>
      <c r="D2988" s="21"/>
      <c r="E2988" s="21"/>
      <c r="I2988" s="22"/>
      <c r="J2988" s="24"/>
      <c r="K2988" s="10"/>
      <c r="L2988" s="10"/>
    </row>
    <row r="2989" spans="1:12">
      <c r="A2989" s="21"/>
      <c r="B2989" s="21"/>
      <c r="C2989" s="21"/>
      <c r="D2989" s="21"/>
      <c r="E2989" s="21"/>
      <c r="I2989" s="22"/>
      <c r="J2989" s="24"/>
      <c r="K2989" s="10"/>
      <c r="L2989" s="10"/>
    </row>
    <row r="2990" spans="1:12">
      <c r="A2990" s="21"/>
      <c r="B2990" s="21"/>
      <c r="C2990" s="21"/>
      <c r="D2990" s="21"/>
      <c r="E2990" s="21"/>
      <c r="I2990" s="22"/>
      <c r="J2990" s="24"/>
      <c r="K2990" s="10"/>
      <c r="L2990" s="10"/>
    </row>
    <row r="2991" spans="1:12">
      <c r="A2991" s="21"/>
      <c r="B2991" s="21"/>
      <c r="C2991" s="21"/>
      <c r="D2991" s="21"/>
      <c r="E2991" s="21"/>
      <c r="I2991" s="22"/>
      <c r="J2991" s="24"/>
      <c r="K2991" s="10"/>
      <c r="L2991" s="10"/>
    </row>
    <row r="2992" spans="1:12">
      <c r="A2992" s="21"/>
      <c r="B2992" s="21"/>
      <c r="C2992" s="21"/>
      <c r="D2992" s="21"/>
      <c r="E2992" s="21"/>
      <c r="I2992" s="22"/>
      <c r="J2992" s="24"/>
      <c r="K2992" s="10"/>
      <c r="L2992" s="10"/>
    </row>
    <row r="2993" spans="1:12">
      <c r="A2993" s="21"/>
      <c r="B2993" s="21"/>
      <c r="C2993" s="21"/>
      <c r="D2993" s="21"/>
      <c r="E2993" s="21"/>
      <c r="I2993" s="22"/>
      <c r="J2993" s="24"/>
      <c r="K2993" s="10"/>
      <c r="L2993" s="10"/>
    </row>
    <row r="2994" spans="1:12">
      <c r="A2994" s="21"/>
      <c r="B2994" s="21"/>
      <c r="C2994" s="21"/>
      <c r="D2994" s="21"/>
      <c r="E2994" s="21"/>
      <c r="I2994" s="22"/>
      <c r="J2994" s="24"/>
      <c r="K2994" s="10"/>
      <c r="L2994" s="10"/>
    </row>
    <row r="2995" spans="1:12">
      <c r="A2995" s="21"/>
      <c r="B2995" s="21"/>
      <c r="C2995" s="21"/>
      <c r="D2995" s="21"/>
      <c r="E2995" s="21"/>
      <c r="I2995" s="22"/>
      <c r="J2995" s="24"/>
      <c r="K2995" s="10"/>
      <c r="L2995" s="10"/>
    </row>
    <row r="2996" spans="1:12">
      <c r="A2996" s="21"/>
      <c r="B2996" s="21"/>
      <c r="C2996" s="21"/>
      <c r="D2996" s="21"/>
      <c r="E2996" s="21"/>
      <c r="I2996" s="22"/>
      <c r="J2996" s="24"/>
      <c r="K2996" s="10"/>
      <c r="L2996" s="10"/>
    </row>
    <row r="2997" spans="1:12">
      <c r="A2997" s="21"/>
      <c r="B2997" s="21"/>
      <c r="C2997" s="21"/>
      <c r="D2997" s="21"/>
      <c r="E2997" s="21"/>
      <c r="I2997" s="22"/>
      <c r="J2997" s="24"/>
      <c r="K2997" s="10"/>
      <c r="L2997" s="10"/>
    </row>
    <row r="2998" spans="1:12">
      <c r="A2998" s="21"/>
      <c r="B2998" s="21"/>
      <c r="C2998" s="21"/>
      <c r="D2998" s="21"/>
      <c r="E2998" s="21"/>
      <c r="I2998" s="22"/>
      <c r="J2998" s="24"/>
      <c r="K2998" s="10"/>
      <c r="L2998" s="10"/>
    </row>
    <row r="2999" spans="1:12">
      <c r="A2999" s="21"/>
      <c r="B2999" s="21"/>
      <c r="C2999" s="21"/>
      <c r="D2999" s="21"/>
      <c r="E2999" s="21"/>
      <c r="I2999" s="22"/>
      <c r="J2999" s="24"/>
      <c r="K2999" s="10"/>
      <c r="L2999" s="10"/>
    </row>
    <row r="3000" spans="1:12">
      <c r="A3000" s="21"/>
      <c r="B3000" s="21"/>
      <c r="C3000" s="21"/>
      <c r="D3000" s="21"/>
      <c r="E3000" s="21"/>
      <c r="I3000" s="22"/>
      <c r="J3000" s="24"/>
      <c r="K3000" s="10"/>
      <c r="L3000" s="10"/>
    </row>
    <row r="3001" spans="1:12">
      <c r="A3001" s="21"/>
      <c r="B3001" s="21"/>
      <c r="C3001" s="21"/>
      <c r="D3001" s="10"/>
      <c r="E3001" s="21"/>
      <c r="I3001" s="22"/>
      <c r="J3001" s="24"/>
      <c r="K3001" s="10"/>
      <c r="L3001" s="10"/>
    </row>
    <row r="3002" spans="1:12">
      <c r="A3002" s="21"/>
      <c r="B3002" s="21"/>
      <c r="C3002" s="21"/>
      <c r="D3002" s="10"/>
      <c r="E3002" s="21"/>
      <c r="I3002" s="22"/>
      <c r="J3002" s="24"/>
      <c r="K3002" s="10"/>
      <c r="L3002" s="10"/>
    </row>
    <row r="3003" spans="1:12">
      <c r="A3003" s="21"/>
      <c r="B3003" s="21"/>
      <c r="C3003" s="21"/>
      <c r="D3003" s="10"/>
      <c r="E3003" s="21"/>
      <c r="I3003" s="22"/>
      <c r="J3003" s="24"/>
      <c r="K3003" s="10"/>
      <c r="L3003" s="10"/>
    </row>
    <row r="3004" spans="1:12">
      <c r="A3004" s="21"/>
      <c r="B3004" s="21"/>
      <c r="C3004" s="21"/>
      <c r="D3004" s="10"/>
      <c r="E3004" s="21"/>
      <c r="I3004" s="22"/>
      <c r="J3004" s="24"/>
      <c r="K3004" s="10"/>
      <c r="L3004" s="10"/>
    </row>
    <row r="3005" spans="1:12">
      <c r="A3005" s="21"/>
      <c r="B3005" s="21"/>
      <c r="C3005" s="21"/>
      <c r="D3005" s="10"/>
      <c r="E3005" s="21"/>
      <c r="I3005" s="22"/>
      <c r="J3005" s="24"/>
      <c r="K3005" s="10"/>
      <c r="L3005" s="10"/>
    </row>
    <row r="3006" spans="1:12">
      <c r="A3006" s="21"/>
      <c r="B3006" s="21"/>
      <c r="C3006" s="21"/>
      <c r="D3006" s="10"/>
      <c r="E3006" s="21"/>
      <c r="I3006" s="22"/>
      <c r="J3006" s="24"/>
      <c r="K3006" s="10"/>
      <c r="L3006" s="10"/>
    </row>
    <row r="3007" spans="1:12">
      <c r="A3007" s="21"/>
      <c r="B3007" s="21"/>
      <c r="C3007" s="21"/>
      <c r="D3007" s="10"/>
      <c r="E3007" s="21"/>
      <c r="I3007" s="22"/>
      <c r="J3007" s="24"/>
      <c r="K3007" s="10"/>
      <c r="L3007" s="10"/>
    </row>
    <row r="3008" spans="1:12">
      <c r="A3008" s="21"/>
      <c r="B3008" s="21"/>
      <c r="C3008" s="21"/>
      <c r="D3008" s="10"/>
      <c r="E3008" s="21"/>
      <c r="I3008" s="22"/>
      <c r="J3008" s="24"/>
      <c r="K3008" s="10"/>
      <c r="L3008" s="10"/>
    </row>
    <row r="3009" spans="1:12">
      <c r="A3009" s="21"/>
      <c r="B3009" s="21"/>
      <c r="C3009" s="21"/>
      <c r="D3009" s="10"/>
      <c r="E3009" s="21"/>
      <c r="I3009" s="22"/>
      <c r="J3009" s="24"/>
      <c r="K3009" s="10"/>
      <c r="L3009" s="10"/>
    </row>
    <row r="3010" spans="1:12">
      <c r="A3010" s="21"/>
      <c r="B3010" s="21"/>
      <c r="C3010" s="21"/>
      <c r="E3010" s="21"/>
      <c r="I3010" s="22"/>
      <c r="J3010" s="24"/>
      <c r="K3010" s="10"/>
      <c r="L3010" s="10"/>
    </row>
    <row r="3011" spans="1:12">
      <c r="A3011" s="21"/>
      <c r="B3011" s="21"/>
      <c r="C3011" s="21"/>
      <c r="E3011" s="21"/>
      <c r="I3011" s="22"/>
      <c r="J3011" s="24"/>
      <c r="K3011" s="10"/>
      <c r="L3011" s="10"/>
    </row>
    <row r="3012" spans="1:12">
      <c r="A3012" s="21"/>
      <c r="B3012" s="21"/>
      <c r="C3012" s="21"/>
      <c r="E3012" s="21"/>
      <c r="I3012" s="22"/>
      <c r="J3012" s="24"/>
      <c r="K3012" s="10"/>
      <c r="L3012" s="10"/>
    </row>
    <row r="3013" spans="1:12">
      <c r="A3013" s="21"/>
      <c r="B3013" s="21"/>
      <c r="C3013" s="21"/>
      <c r="E3013" s="21"/>
      <c r="I3013" s="22"/>
      <c r="J3013" s="24"/>
      <c r="K3013" s="10"/>
      <c r="L3013" s="10"/>
    </row>
    <row r="3014" spans="1:12">
      <c r="I3014" s="10"/>
      <c r="J3014" s="10"/>
      <c r="K3014" s="10"/>
    </row>
  </sheetData>
  <sortState ref="A2:K16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86"/>
  <sheetViews>
    <sheetView workbookViewId="0">
      <pane ySplit="1" topLeftCell="A2" activePane="bottomLeft" state="frozen"/>
      <selection pane="bottomLeft" activeCell="L32" sqref="K32:L3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92</v>
      </c>
      <c r="B2" s="21">
        <v>1400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0.70899999999999996</v>
      </c>
      <c r="I2" s="49">
        <v>0.11700000000000001</v>
      </c>
      <c r="J2" s="49">
        <v>0.43099999999999999</v>
      </c>
      <c r="K2" s="49">
        <v>93.822878398200004</v>
      </c>
      <c r="L2" s="10">
        <f>F2*J2*K2/12</f>
        <v>171.18609649607581</v>
      </c>
      <c r="M2" s="10">
        <f>ROUND(2.721*H2*L2,1)</f>
        <v>330.3</v>
      </c>
      <c r="N2" s="10">
        <f>ROUND((2.721*I2*L2)+(E2*K2),1)</f>
        <v>75.099999999999994</v>
      </c>
    </row>
    <row r="3" spans="1:14" s="10" customFormat="1">
      <c r="A3" s="21" t="s">
        <v>92</v>
      </c>
      <c r="B3" s="21">
        <v>2110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2.0139999999999998</v>
      </c>
      <c r="I3" s="49">
        <v>0.28699999999999998</v>
      </c>
      <c r="J3" s="49">
        <v>0.315</v>
      </c>
      <c r="K3" s="49">
        <v>34.573670044700002</v>
      </c>
      <c r="L3" s="10">
        <f t="shared" ref="L3:L8" si="0">F3*J3*K3/12</f>
        <v>46.103989004607449</v>
      </c>
      <c r="M3" s="10">
        <f t="shared" ref="M3:M9" si="1">ROUND(2.721*H3*L3,1)</f>
        <v>252.7</v>
      </c>
      <c r="N3" s="10">
        <f t="shared" ref="N3:N9" si="2">ROUND((2.721*I3*L3)+(E3*K3),1)</f>
        <v>43.6</v>
      </c>
    </row>
    <row r="4" spans="1:14" s="10" customFormat="1">
      <c r="A4" s="21" t="s">
        <v>92</v>
      </c>
      <c r="B4" s="21">
        <v>2210</v>
      </c>
      <c r="C4" s="21" t="s">
        <v>72</v>
      </c>
      <c r="D4" s="21" t="s">
        <v>75</v>
      </c>
      <c r="E4" s="49">
        <v>0.22</v>
      </c>
      <c r="F4" s="49">
        <v>50.8</v>
      </c>
      <c r="G4" s="49">
        <v>0</v>
      </c>
      <c r="H4" s="49">
        <v>1.347</v>
      </c>
      <c r="I4" s="49">
        <v>0.27400000000000002</v>
      </c>
      <c r="J4" s="49">
        <v>0.315</v>
      </c>
      <c r="K4" s="49">
        <v>3.7544757767200001</v>
      </c>
      <c r="L4" s="10">
        <f t="shared" si="0"/>
        <v>5.0065934482561198</v>
      </c>
      <c r="M4" s="10">
        <f t="shared" si="1"/>
        <v>18.399999999999999</v>
      </c>
      <c r="N4" s="10">
        <f t="shared" si="2"/>
        <v>4.5999999999999996</v>
      </c>
    </row>
    <row r="5" spans="1:14" s="10" customFormat="1">
      <c r="A5" s="21" t="s">
        <v>92</v>
      </c>
      <c r="B5" s="21">
        <v>2210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1.347</v>
      </c>
      <c r="I5" s="49">
        <v>0.27400000000000002</v>
      </c>
      <c r="J5" s="49">
        <v>0.315</v>
      </c>
      <c r="K5" s="49">
        <v>577.536902887</v>
      </c>
      <c r="L5" s="10">
        <f t="shared" si="0"/>
        <v>770.14545999981453</v>
      </c>
      <c r="M5" s="10">
        <f t="shared" si="1"/>
        <v>2822.7</v>
      </c>
      <c r="N5" s="10">
        <f t="shared" si="2"/>
        <v>701.2</v>
      </c>
    </row>
    <row r="6" spans="1:14" s="10" customFormat="1">
      <c r="A6" s="21" t="s">
        <v>92</v>
      </c>
      <c r="B6" s="21">
        <v>2430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1.677</v>
      </c>
      <c r="I6" s="49">
        <v>0.48899999999999999</v>
      </c>
      <c r="J6" s="49">
        <v>0.28899999999999998</v>
      </c>
      <c r="K6" s="49">
        <v>40.210393578100003</v>
      </c>
      <c r="L6" s="10">
        <f t="shared" si="0"/>
        <v>49.194735849900148</v>
      </c>
      <c r="M6" s="10">
        <f t="shared" si="1"/>
        <v>224.5</v>
      </c>
      <c r="N6" s="10">
        <f t="shared" si="2"/>
        <v>74.3</v>
      </c>
    </row>
    <row r="7" spans="1:14" s="10" customFormat="1">
      <c r="A7" s="21" t="s">
        <v>92</v>
      </c>
      <c r="B7" s="21">
        <v>5300</v>
      </c>
      <c r="C7" s="21" t="s">
        <v>72</v>
      </c>
      <c r="D7" s="21" t="s">
        <v>73</v>
      </c>
      <c r="E7" s="49">
        <v>0.22</v>
      </c>
      <c r="F7" s="49">
        <v>50.8</v>
      </c>
      <c r="G7" s="49">
        <v>0</v>
      </c>
      <c r="H7" s="49">
        <v>0.505</v>
      </c>
      <c r="I7" s="49">
        <v>6.8000000000000005E-2</v>
      </c>
      <c r="J7" s="49">
        <v>5.2999999999999999E-2</v>
      </c>
      <c r="K7" s="49">
        <v>6.9686703842500002</v>
      </c>
      <c r="L7" s="10">
        <f t="shared" si="0"/>
        <v>1.5635373452128916</v>
      </c>
      <c r="M7" s="10">
        <f t="shared" si="1"/>
        <v>2.1</v>
      </c>
      <c r="N7" s="10">
        <f t="shared" si="2"/>
        <v>1.8</v>
      </c>
    </row>
    <row r="8" spans="1:14" s="10" customFormat="1">
      <c r="A8" s="21" t="s">
        <v>92</v>
      </c>
      <c r="B8" s="21">
        <v>6210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0.60699999999999998</v>
      </c>
      <c r="I8" s="49">
        <v>3.3000000000000002E-2</v>
      </c>
      <c r="J8" s="49">
        <v>2.5999999999999999E-2</v>
      </c>
      <c r="K8" s="49">
        <v>4.6194406821499996</v>
      </c>
      <c r="L8" s="10">
        <f t="shared" si="0"/>
        <v>0.50844643774864329</v>
      </c>
      <c r="M8" s="10">
        <f t="shared" si="1"/>
        <v>0.8</v>
      </c>
      <c r="N8" s="10">
        <f t="shared" si="2"/>
        <v>1.1000000000000001</v>
      </c>
    </row>
    <row r="9" spans="1:14" s="10" customFormat="1">
      <c r="A9" s="21" t="s">
        <v>92</v>
      </c>
      <c r="B9" s="21">
        <v>1110</v>
      </c>
      <c r="C9" s="21" t="s">
        <v>80</v>
      </c>
      <c r="D9" s="21"/>
      <c r="E9" s="49">
        <v>0.63</v>
      </c>
      <c r="F9" s="49">
        <v>53.6</v>
      </c>
      <c r="G9" s="49">
        <v>0.66</v>
      </c>
      <c r="H9" s="49">
        <v>0.96799999999999997</v>
      </c>
      <c r="I9" s="49">
        <v>0.125</v>
      </c>
      <c r="J9" s="49">
        <v>0.28799999999999998</v>
      </c>
      <c r="K9" s="49">
        <v>4.5149653233899998E-3</v>
      </c>
      <c r="L9" s="10">
        <f t="shared" ref="L9" si="3">(F9*J9*K9/12)+(G9*K9)</f>
        <v>8.7879285054462963E-3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92</v>
      </c>
      <c r="B10" s="21">
        <v>1110</v>
      </c>
      <c r="C10" s="21" t="s">
        <v>80</v>
      </c>
      <c r="D10" s="21" t="s">
        <v>77</v>
      </c>
      <c r="E10" s="49">
        <v>0.63</v>
      </c>
      <c r="F10" s="49">
        <v>53.6</v>
      </c>
      <c r="G10" s="49">
        <v>0.66</v>
      </c>
      <c r="H10" s="49">
        <v>0.96799999999999997</v>
      </c>
      <c r="I10" s="49">
        <v>0.125</v>
      </c>
      <c r="J10" s="49">
        <v>0.28799999999999998</v>
      </c>
      <c r="K10" s="49">
        <v>14.820919609600001</v>
      </c>
      <c r="L10" s="10">
        <f t="shared" ref="L10:L31" si="4">(F10*J10*K10/12)+(G10*K10)</f>
        <v>28.847437928125441</v>
      </c>
      <c r="M10" s="10">
        <f t="shared" ref="M10:M31" si="5">ROUND(2.721*H10*L10,1)</f>
        <v>76</v>
      </c>
      <c r="N10" s="10">
        <f t="shared" ref="N10:N31" si="6">ROUND((2.721*I10*L10)+(E10*K10),1)</f>
        <v>19.100000000000001</v>
      </c>
    </row>
    <row r="11" spans="1:14" s="10" customFormat="1">
      <c r="A11" s="21" t="s">
        <v>92</v>
      </c>
      <c r="B11" s="21">
        <v>1110</v>
      </c>
      <c r="C11" s="21" t="s">
        <v>80</v>
      </c>
      <c r="D11" s="21" t="s">
        <v>73</v>
      </c>
      <c r="E11" s="49">
        <v>0.63</v>
      </c>
      <c r="F11" s="49">
        <v>53.6</v>
      </c>
      <c r="G11" s="49">
        <v>0.66</v>
      </c>
      <c r="H11" s="49">
        <v>0.96799999999999997</v>
      </c>
      <c r="I11" s="49">
        <v>0.125</v>
      </c>
      <c r="J11" s="49">
        <v>0.28799999999999998</v>
      </c>
      <c r="K11" s="49">
        <v>144.78509836399999</v>
      </c>
      <c r="L11" s="10">
        <f t="shared" si="4"/>
        <v>281.80971545568957</v>
      </c>
      <c r="M11" s="10">
        <f t="shared" si="5"/>
        <v>742.3</v>
      </c>
      <c r="N11" s="10">
        <f t="shared" si="6"/>
        <v>187.1</v>
      </c>
    </row>
    <row r="12" spans="1:14" s="10" customFormat="1">
      <c r="A12" s="21" t="s">
        <v>92</v>
      </c>
      <c r="B12" s="21">
        <v>1190</v>
      </c>
      <c r="C12" s="21" t="s">
        <v>80</v>
      </c>
      <c r="D12" s="21" t="s">
        <v>73</v>
      </c>
      <c r="E12" s="49">
        <v>0.63</v>
      </c>
      <c r="F12" s="49">
        <v>53.6</v>
      </c>
      <c r="G12" s="49">
        <v>0.66</v>
      </c>
      <c r="H12" s="49">
        <v>0.96799999999999997</v>
      </c>
      <c r="I12" s="49">
        <v>0.125</v>
      </c>
      <c r="J12" s="49">
        <v>0.28799999999999998</v>
      </c>
      <c r="K12" s="49">
        <v>152.54220298300001</v>
      </c>
      <c r="L12" s="10">
        <f t="shared" si="4"/>
        <v>296.90814388611125</v>
      </c>
      <c r="M12" s="10">
        <f t="shared" si="5"/>
        <v>782</v>
      </c>
      <c r="N12" s="10">
        <f t="shared" si="6"/>
        <v>197.1</v>
      </c>
    </row>
    <row r="13" spans="1:14" s="10" customFormat="1">
      <c r="A13" s="21" t="s">
        <v>92</v>
      </c>
      <c r="B13" s="21">
        <v>2110</v>
      </c>
      <c r="C13" s="21" t="s">
        <v>80</v>
      </c>
      <c r="D13" s="21" t="s">
        <v>73</v>
      </c>
      <c r="E13" s="49">
        <v>0.63</v>
      </c>
      <c r="F13" s="49">
        <v>53.6</v>
      </c>
      <c r="G13" s="49">
        <v>0.66</v>
      </c>
      <c r="H13" s="49">
        <v>2.0139999999999998</v>
      </c>
      <c r="I13" s="49">
        <v>0.28699999999999998</v>
      </c>
      <c r="J13" s="49">
        <v>0.315</v>
      </c>
      <c r="K13" s="49">
        <v>140.21692850400001</v>
      </c>
      <c r="L13" s="10">
        <f t="shared" si="4"/>
        <v>289.82839121776806</v>
      </c>
      <c r="M13" s="10">
        <f t="shared" si="5"/>
        <v>1588.3</v>
      </c>
      <c r="N13" s="10">
        <f t="shared" si="6"/>
        <v>314.7</v>
      </c>
    </row>
    <row r="14" spans="1:14" s="10" customFormat="1">
      <c r="A14" s="21" t="s">
        <v>92</v>
      </c>
      <c r="B14" s="21">
        <v>2140</v>
      </c>
      <c r="C14" s="21" t="s">
        <v>80</v>
      </c>
      <c r="D14" s="21"/>
      <c r="E14" s="49">
        <v>0.63</v>
      </c>
      <c r="F14" s="49">
        <v>53.6</v>
      </c>
      <c r="G14" s="49">
        <v>0.66</v>
      </c>
      <c r="H14" s="49">
        <v>1.744</v>
      </c>
      <c r="I14" s="49">
        <v>0.57999999999999996</v>
      </c>
      <c r="J14" s="49">
        <v>0.36699999999999999</v>
      </c>
      <c r="K14" s="49">
        <v>2.5943309754999997E-4</v>
      </c>
      <c r="L14" s="10">
        <f t="shared" si="4"/>
        <v>5.965058734267966E-4</v>
      </c>
      <c r="M14" s="10">
        <f t="shared" si="5"/>
        <v>0</v>
      </c>
      <c r="N14" s="10">
        <f t="shared" si="6"/>
        <v>0</v>
      </c>
    </row>
    <row r="15" spans="1:14" s="10" customFormat="1">
      <c r="A15" s="21" t="s">
        <v>92</v>
      </c>
      <c r="B15" s="21">
        <v>2140</v>
      </c>
      <c r="C15" s="21" t="s">
        <v>80</v>
      </c>
      <c r="D15" s="21" t="s">
        <v>77</v>
      </c>
      <c r="E15" s="49">
        <v>0.63</v>
      </c>
      <c r="F15" s="49">
        <v>53.6</v>
      </c>
      <c r="G15" s="49">
        <v>0.66</v>
      </c>
      <c r="H15" s="49">
        <v>1.744</v>
      </c>
      <c r="I15" s="49">
        <v>0.57999999999999996</v>
      </c>
      <c r="J15" s="49">
        <v>0.36699999999999999</v>
      </c>
      <c r="K15" s="49">
        <v>0.547788110504</v>
      </c>
      <c r="L15" s="10">
        <f t="shared" si="4"/>
        <v>1.2595109428781637</v>
      </c>
      <c r="M15" s="10">
        <f t="shared" si="5"/>
        <v>6</v>
      </c>
      <c r="N15" s="10">
        <f t="shared" si="6"/>
        <v>2.2999999999999998</v>
      </c>
    </row>
    <row r="16" spans="1:14" s="10" customFormat="1">
      <c r="A16" s="21" t="s">
        <v>92</v>
      </c>
      <c r="B16" s="21">
        <v>2140</v>
      </c>
      <c r="C16" s="21" t="s">
        <v>80</v>
      </c>
      <c r="D16" s="21" t="s">
        <v>73</v>
      </c>
      <c r="E16" s="49">
        <v>0.63</v>
      </c>
      <c r="F16" s="49">
        <v>53.6</v>
      </c>
      <c r="G16" s="49">
        <v>0.66</v>
      </c>
      <c r="H16" s="49">
        <v>1.744</v>
      </c>
      <c r="I16" s="49">
        <v>0.57999999999999996</v>
      </c>
      <c r="J16" s="49">
        <v>0.36699999999999999</v>
      </c>
      <c r="K16" s="49">
        <v>228.91198264799999</v>
      </c>
      <c r="L16" s="10">
        <f t="shared" si="4"/>
        <v>526.32969130312483</v>
      </c>
      <c r="M16" s="10">
        <f t="shared" si="5"/>
        <v>2497.6999999999998</v>
      </c>
      <c r="N16" s="10">
        <f t="shared" si="6"/>
        <v>974.9</v>
      </c>
    </row>
    <row r="17" spans="1:14" s="10" customFormat="1">
      <c r="A17" s="21" t="s">
        <v>92</v>
      </c>
      <c r="B17" s="21">
        <v>2210</v>
      </c>
      <c r="C17" s="21" t="s">
        <v>80</v>
      </c>
      <c r="D17" s="21"/>
      <c r="E17" s="49">
        <v>0.63</v>
      </c>
      <c r="F17" s="49">
        <v>53.6</v>
      </c>
      <c r="G17" s="49">
        <v>0.66</v>
      </c>
      <c r="H17" s="49">
        <v>1.347</v>
      </c>
      <c r="I17" s="49">
        <v>0.27400000000000002</v>
      </c>
      <c r="J17" s="49">
        <v>0.315</v>
      </c>
      <c r="K17" s="49">
        <v>2.06348417804</v>
      </c>
      <c r="L17" s="10">
        <f t="shared" si="4"/>
        <v>4.2652217960086798</v>
      </c>
      <c r="M17" s="10">
        <f t="shared" si="5"/>
        <v>15.6</v>
      </c>
      <c r="N17" s="10">
        <f t="shared" si="6"/>
        <v>4.5</v>
      </c>
    </row>
    <row r="18" spans="1:14" s="10" customFormat="1">
      <c r="A18" s="21" t="s">
        <v>92</v>
      </c>
      <c r="B18" s="21">
        <v>2210</v>
      </c>
      <c r="C18" s="21" t="s">
        <v>80</v>
      </c>
      <c r="D18" s="21" t="s">
        <v>77</v>
      </c>
      <c r="E18" s="49">
        <v>0.63</v>
      </c>
      <c r="F18" s="49">
        <v>53.6</v>
      </c>
      <c r="G18" s="49">
        <v>0.66</v>
      </c>
      <c r="H18" s="49">
        <v>1.347</v>
      </c>
      <c r="I18" s="49">
        <v>0.27400000000000002</v>
      </c>
      <c r="J18" s="49">
        <v>0.315</v>
      </c>
      <c r="K18" s="49">
        <v>5.3685050320899999</v>
      </c>
      <c r="L18" s="10">
        <f t="shared" si="4"/>
        <v>11.09669990133003</v>
      </c>
      <c r="M18" s="10">
        <f t="shared" si="5"/>
        <v>40.700000000000003</v>
      </c>
      <c r="N18" s="10">
        <f t="shared" si="6"/>
        <v>11.7</v>
      </c>
    </row>
    <row r="19" spans="1:14" s="10" customFormat="1">
      <c r="A19" s="21" t="s">
        <v>92</v>
      </c>
      <c r="B19" s="21">
        <v>2210</v>
      </c>
      <c r="C19" s="21" t="s">
        <v>80</v>
      </c>
      <c r="D19" s="21" t="s">
        <v>75</v>
      </c>
      <c r="E19" s="49">
        <v>0.63</v>
      </c>
      <c r="F19" s="49">
        <v>53.6</v>
      </c>
      <c r="G19" s="49">
        <v>0.66</v>
      </c>
      <c r="H19" s="49">
        <v>1.347</v>
      </c>
      <c r="I19" s="49">
        <v>0.27400000000000002</v>
      </c>
      <c r="J19" s="49">
        <v>0.315</v>
      </c>
      <c r="K19" s="49">
        <v>6.5430517189800002</v>
      </c>
      <c r="L19" s="10">
        <f t="shared" si="4"/>
        <v>13.524487903131661</v>
      </c>
      <c r="M19" s="10">
        <f t="shared" si="5"/>
        <v>49.6</v>
      </c>
      <c r="N19" s="10">
        <f t="shared" si="6"/>
        <v>14.2</v>
      </c>
    </row>
    <row r="20" spans="1:14" s="10" customFormat="1">
      <c r="A20" s="21" t="s">
        <v>92</v>
      </c>
      <c r="B20" s="21">
        <v>2210</v>
      </c>
      <c r="C20" s="21" t="s">
        <v>80</v>
      </c>
      <c r="D20" s="21" t="s">
        <v>73</v>
      </c>
      <c r="E20" s="49">
        <v>0.63</v>
      </c>
      <c r="F20" s="49">
        <v>53.6</v>
      </c>
      <c r="G20" s="49">
        <v>0.66</v>
      </c>
      <c r="H20" s="49">
        <v>1.347</v>
      </c>
      <c r="I20" s="49">
        <v>0.27400000000000002</v>
      </c>
      <c r="J20" s="49">
        <v>0.315</v>
      </c>
      <c r="K20" s="49">
        <v>1048.0784470900001</v>
      </c>
      <c r="L20" s="10">
        <f t="shared" si="4"/>
        <v>2166.3781501350304</v>
      </c>
      <c r="M20" s="10">
        <f t="shared" si="5"/>
        <v>7940.2</v>
      </c>
      <c r="N20" s="10">
        <f t="shared" si="6"/>
        <v>2275.4</v>
      </c>
    </row>
    <row r="21" spans="1:14" s="10" customFormat="1">
      <c r="A21" s="21" t="s">
        <v>92</v>
      </c>
      <c r="B21" s="21">
        <v>3100</v>
      </c>
      <c r="C21" s="21" t="s">
        <v>80</v>
      </c>
      <c r="D21" s="21" t="s">
        <v>73</v>
      </c>
      <c r="E21" s="49">
        <v>0.63</v>
      </c>
      <c r="F21" s="49">
        <v>53.6</v>
      </c>
      <c r="G21" s="49">
        <v>0.66</v>
      </c>
      <c r="H21" s="49">
        <v>0.69099999999999995</v>
      </c>
      <c r="I21" s="49">
        <v>3.5999999999999997E-2</v>
      </c>
      <c r="J21" s="49">
        <v>0.26200000000000001</v>
      </c>
      <c r="K21" s="49">
        <v>0.74206018185699996</v>
      </c>
      <c r="L21" s="10">
        <f t="shared" si="4"/>
        <v>1.3581680155134719</v>
      </c>
      <c r="M21" s="10">
        <f t="shared" si="5"/>
        <v>2.6</v>
      </c>
      <c r="N21" s="10">
        <f t="shared" si="6"/>
        <v>0.6</v>
      </c>
    </row>
    <row r="22" spans="1:14" s="10" customFormat="1">
      <c r="A22" s="21" t="s">
        <v>92</v>
      </c>
      <c r="B22" s="21">
        <v>4340</v>
      </c>
      <c r="C22" s="21" t="s">
        <v>80</v>
      </c>
      <c r="D22" s="21" t="s">
        <v>73</v>
      </c>
      <c r="E22" s="49">
        <v>0.63</v>
      </c>
      <c r="F22" s="49">
        <v>53.6</v>
      </c>
      <c r="G22" s="49">
        <v>0.66</v>
      </c>
      <c r="H22" s="49">
        <v>0.69099999999999995</v>
      </c>
      <c r="I22" s="49">
        <v>3.5999999999999997E-2</v>
      </c>
      <c r="J22" s="49">
        <v>0.26200000000000001</v>
      </c>
      <c r="K22" s="49">
        <v>26.359240479499999</v>
      </c>
      <c r="L22" s="10">
        <f t="shared" si="4"/>
        <v>48.24443920827953</v>
      </c>
      <c r="M22" s="10">
        <f t="shared" si="5"/>
        <v>90.7</v>
      </c>
      <c r="N22" s="10">
        <f t="shared" si="6"/>
        <v>21.3</v>
      </c>
    </row>
    <row r="23" spans="1:14" s="10" customFormat="1">
      <c r="A23" s="21" t="s">
        <v>92</v>
      </c>
      <c r="B23" s="21">
        <v>5120</v>
      </c>
      <c r="C23" s="21" t="s">
        <v>80</v>
      </c>
      <c r="D23" s="21"/>
      <c r="E23" s="49">
        <v>0.63</v>
      </c>
      <c r="F23" s="49">
        <v>53.6</v>
      </c>
      <c r="G23" s="49">
        <v>0.66</v>
      </c>
      <c r="H23" s="49">
        <v>0.505</v>
      </c>
      <c r="I23" s="49">
        <v>6.8000000000000005E-2</v>
      </c>
      <c r="J23" s="49">
        <v>5.2999999999999999E-2</v>
      </c>
      <c r="K23" s="49">
        <v>18.1722507253</v>
      </c>
      <c r="L23" s="10">
        <f t="shared" si="4"/>
        <v>16.295662967067354</v>
      </c>
      <c r="M23" s="10">
        <f t="shared" si="5"/>
        <v>22.4</v>
      </c>
      <c r="N23" s="10">
        <f t="shared" si="6"/>
        <v>14.5</v>
      </c>
    </row>
    <row r="24" spans="1:14" s="10" customFormat="1">
      <c r="A24" s="21" t="s">
        <v>92</v>
      </c>
      <c r="B24" s="21">
        <v>5120</v>
      </c>
      <c r="C24" s="21" t="s">
        <v>80</v>
      </c>
      <c r="D24" s="21" t="s">
        <v>73</v>
      </c>
      <c r="E24" s="49">
        <v>0.63</v>
      </c>
      <c r="F24" s="49">
        <v>53.6</v>
      </c>
      <c r="G24" s="49">
        <v>0.66</v>
      </c>
      <c r="H24" s="49">
        <v>0.505</v>
      </c>
      <c r="I24" s="49">
        <v>6.8000000000000005E-2</v>
      </c>
      <c r="J24" s="49">
        <v>5.2999999999999999E-2</v>
      </c>
      <c r="K24" s="49">
        <v>2.5900701687700001</v>
      </c>
      <c r="L24" s="10">
        <f t="shared" si="4"/>
        <v>2.3226022560083517</v>
      </c>
      <c r="M24" s="10">
        <f t="shared" si="5"/>
        <v>3.2</v>
      </c>
      <c r="N24" s="10">
        <f t="shared" si="6"/>
        <v>2.1</v>
      </c>
    </row>
    <row r="25" spans="1:14" s="10" customFormat="1">
      <c r="A25" s="21" t="s">
        <v>92</v>
      </c>
      <c r="B25" s="21">
        <v>5300</v>
      </c>
      <c r="C25" s="21" t="s">
        <v>80</v>
      </c>
      <c r="D25" s="21" t="s">
        <v>73</v>
      </c>
      <c r="E25" s="49">
        <v>0.63</v>
      </c>
      <c r="F25" s="49">
        <v>53.6</v>
      </c>
      <c r="G25" s="49">
        <v>0.66</v>
      </c>
      <c r="H25" s="49">
        <v>0.505</v>
      </c>
      <c r="I25" s="49">
        <v>6.8000000000000005E-2</v>
      </c>
      <c r="J25" s="49">
        <v>5.2999999999999999E-2</v>
      </c>
      <c r="K25" s="49">
        <v>4.48388981033</v>
      </c>
      <c r="L25" s="10">
        <f t="shared" si="4"/>
        <v>4.0208534559165887</v>
      </c>
      <c r="M25" s="10">
        <f t="shared" si="5"/>
        <v>5.5</v>
      </c>
      <c r="N25" s="10">
        <f t="shared" si="6"/>
        <v>3.6</v>
      </c>
    </row>
    <row r="26" spans="1:14" s="10" customFormat="1">
      <c r="A26" s="21" t="s">
        <v>92</v>
      </c>
      <c r="B26" s="21">
        <v>6172</v>
      </c>
      <c r="C26" s="21" t="s">
        <v>80</v>
      </c>
      <c r="D26" s="21" t="s">
        <v>75</v>
      </c>
      <c r="E26" s="49">
        <v>0.63</v>
      </c>
      <c r="F26" s="49">
        <v>53.6</v>
      </c>
      <c r="G26" s="49">
        <v>0.66</v>
      </c>
      <c r="H26" s="49">
        <v>0.60699999999999998</v>
      </c>
      <c r="I26" s="49">
        <v>3.3000000000000002E-2</v>
      </c>
      <c r="J26" s="49">
        <v>2.5999999999999999E-2</v>
      </c>
      <c r="K26" s="49">
        <v>4.2963182940699996E-3</v>
      </c>
      <c r="L26" s="10">
        <f t="shared" si="4"/>
        <v>3.3345158386375289E-3</v>
      </c>
      <c r="M26" s="10">
        <f t="shared" si="5"/>
        <v>0</v>
      </c>
      <c r="N26" s="10">
        <f t="shared" si="6"/>
        <v>0</v>
      </c>
    </row>
    <row r="27" spans="1:14" s="10" customFormat="1">
      <c r="A27" s="21" t="s">
        <v>92</v>
      </c>
      <c r="B27" s="21">
        <v>6172</v>
      </c>
      <c r="C27" s="21" t="s">
        <v>80</v>
      </c>
      <c r="D27" s="21" t="s">
        <v>73</v>
      </c>
      <c r="E27" s="49">
        <v>0.63</v>
      </c>
      <c r="F27" s="49">
        <v>53.6</v>
      </c>
      <c r="G27" s="49">
        <v>0.66</v>
      </c>
      <c r="H27" s="49">
        <v>0.60699999999999998</v>
      </c>
      <c r="I27" s="49">
        <v>3.3000000000000002E-2</v>
      </c>
      <c r="J27" s="49">
        <v>2.5999999999999999E-2</v>
      </c>
      <c r="K27" s="49">
        <v>6.5825507745099996</v>
      </c>
      <c r="L27" s="10">
        <f t="shared" si="4"/>
        <v>5.1089370744563611</v>
      </c>
      <c r="M27" s="10">
        <f t="shared" si="5"/>
        <v>8.4</v>
      </c>
      <c r="N27" s="10">
        <f t="shared" si="6"/>
        <v>4.5999999999999996</v>
      </c>
    </row>
    <row r="28" spans="1:14" s="10" customFormat="1">
      <c r="A28" s="21" t="s">
        <v>92</v>
      </c>
      <c r="B28" s="21">
        <v>6210</v>
      </c>
      <c r="C28" s="21" t="s">
        <v>80</v>
      </c>
      <c r="D28" s="21" t="s">
        <v>73</v>
      </c>
      <c r="E28" s="49">
        <v>0.63</v>
      </c>
      <c r="F28" s="49">
        <v>53.6</v>
      </c>
      <c r="G28" s="49">
        <v>0.66</v>
      </c>
      <c r="H28" s="49">
        <v>0.60699999999999998</v>
      </c>
      <c r="I28" s="49">
        <v>3.3000000000000002E-2</v>
      </c>
      <c r="J28" s="49">
        <v>2.5999999999999999E-2</v>
      </c>
      <c r="K28" s="49">
        <v>3.39815017417</v>
      </c>
      <c r="L28" s="10">
        <f t="shared" si="4"/>
        <v>2.6374176218458096</v>
      </c>
      <c r="M28" s="10">
        <f t="shared" si="5"/>
        <v>4.4000000000000004</v>
      </c>
      <c r="N28" s="10">
        <f t="shared" si="6"/>
        <v>2.4</v>
      </c>
    </row>
    <row r="29" spans="1:14" s="10" customFormat="1">
      <c r="A29" s="21" t="s">
        <v>92</v>
      </c>
      <c r="B29" s="21">
        <v>6410</v>
      </c>
      <c r="C29" s="21" t="s">
        <v>80</v>
      </c>
      <c r="D29" s="21" t="s">
        <v>73</v>
      </c>
      <c r="E29" s="49">
        <v>0.63</v>
      </c>
      <c r="F29" s="49">
        <v>53.6</v>
      </c>
      <c r="G29" s="49">
        <v>0.66</v>
      </c>
      <c r="H29" s="49">
        <v>0.60699999999999998</v>
      </c>
      <c r="I29" s="49">
        <v>3.3000000000000002E-2</v>
      </c>
      <c r="J29" s="49">
        <v>2.5999999999999999E-2</v>
      </c>
      <c r="K29" s="49">
        <v>7.7977665830499996</v>
      </c>
      <c r="L29" s="10">
        <f t="shared" si="4"/>
        <v>6.0521065706578732</v>
      </c>
      <c r="M29" s="10">
        <f t="shared" si="5"/>
        <v>10</v>
      </c>
      <c r="N29" s="10">
        <f t="shared" si="6"/>
        <v>5.5</v>
      </c>
    </row>
    <row r="30" spans="1:14" s="10" customFormat="1">
      <c r="A30" s="21" t="s">
        <v>92</v>
      </c>
      <c r="B30" s="21">
        <v>7400</v>
      </c>
      <c r="C30" s="21" t="s">
        <v>80</v>
      </c>
      <c r="D30" s="21" t="s">
        <v>73</v>
      </c>
      <c r="E30" s="49">
        <v>0.63</v>
      </c>
      <c r="F30" s="49">
        <v>53.6</v>
      </c>
      <c r="G30" s="49">
        <v>0.66</v>
      </c>
      <c r="H30" s="49">
        <v>0.70899999999999996</v>
      </c>
      <c r="I30" s="49">
        <v>9.8000000000000004E-2</v>
      </c>
      <c r="J30" s="49">
        <v>0.26200000000000001</v>
      </c>
      <c r="K30" s="49">
        <v>6.8794394406699997</v>
      </c>
      <c r="L30" s="10">
        <f t="shared" si="4"/>
        <v>12.59120869361028</v>
      </c>
      <c r="M30" s="10">
        <f t="shared" si="5"/>
        <v>24.3</v>
      </c>
      <c r="N30" s="10">
        <f t="shared" si="6"/>
        <v>7.7</v>
      </c>
    </row>
    <row r="31" spans="1:14" s="10" customFormat="1">
      <c r="A31" s="21" t="s">
        <v>92</v>
      </c>
      <c r="B31" s="21">
        <v>8115</v>
      </c>
      <c r="C31" s="21" t="s">
        <v>80</v>
      </c>
      <c r="D31" s="21" t="s">
        <v>73</v>
      </c>
      <c r="E31" s="49">
        <v>0.63</v>
      </c>
      <c r="F31" s="49">
        <v>53.6</v>
      </c>
      <c r="G31" s="49">
        <v>0.66</v>
      </c>
      <c r="H31" s="49">
        <v>0.96799999999999997</v>
      </c>
      <c r="I31" s="49">
        <v>0.125</v>
      </c>
      <c r="J31" s="49">
        <v>0.28799999999999998</v>
      </c>
      <c r="K31" s="49">
        <v>4.59581449036E-2</v>
      </c>
      <c r="L31" s="10">
        <f t="shared" si="4"/>
        <v>8.9452933240367044E-2</v>
      </c>
      <c r="M31" s="10">
        <f t="shared" si="5"/>
        <v>0.2</v>
      </c>
      <c r="N31" s="10">
        <f t="shared" si="6"/>
        <v>0.1</v>
      </c>
    </row>
    <row r="32" spans="1:14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>
        <f t="shared" ref="K32:M32" si="7">SUM(K2:K31)</f>
        <v>2582.4252871891094</v>
      </c>
      <c r="L32" s="10">
        <f t="shared" si="7"/>
        <v>4762.6898767976281</v>
      </c>
      <c r="M32" s="10">
        <f t="shared" si="7"/>
        <v>17561.600000000006</v>
      </c>
      <c r="N32">
        <f>SUM(N2:N31)</f>
        <v>4965.1000000000004</v>
      </c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A45" s="21"/>
      <c r="B45" s="21"/>
      <c r="C45" s="21"/>
      <c r="D45" s="21"/>
      <c r="E45" s="21"/>
      <c r="F45" s="23"/>
      <c r="G45" s="23"/>
      <c r="H45" s="23"/>
      <c r="I45" s="22"/>
      <c r="J45" s="24"/>
      <c r="K45" s="10"/>
      <c r="L45" s="10"/>
    </row>
    <row r="46" spans="1:12">
      <c r="A46" s="21"/>
      <c r="B46" s="21"/>
      <c r="C46" s="21"/>
      <c r="D46" s="21"/>
      <c r="E46" s="21"/>
      <c r="F46" s="23"/>
      <c r="G46" s="23"/>
      <c r="H46" s="23"/>
      <c r="I46" s="22"/>
      <c r="J46" s="24"/>
      <c r="K46" s="10"/>
      <c r="L46" s="10"/>
    </row>
    <row r="47" spans="1:12">
      <c r="A47" s="21"/>
      <c r="B47" s="21"/>
      <c r="C47" s="21"/>
      <c r="D47" s="21"/>
      <c r="E47" s="21"/>
      <c r="F47" s="23"/>
      <c r="G47" s="23"/>
      <c r="H47" s="23"/>
      <c r="I47" s="22"/>
      <c r="J47" s="24"/>
      <c r="K47" s="10"/>
      <c r="L47" s="10"/>
    </row>
    <row r="48" spans="1:12">
      <c r="A48" s="21"/>
      <c r="B48" s="21"/>
      <c r="C48" s="21"/>
      <c r="D48" s="25"/>
      <c r="E48" s="21"/>
      <c r="F48" s="23"/>
      <c r="G48" s="23"/>
      <c r="H48" s="23"/>
      <c r="I48" s="22"/>
      <c r="J48" s="24"/>
      <c r="K48" s="10"/>
      <c r="L48" s="10"/>
    </row>
    <row r="49" spans="1:12">
      <c r="A49" s="21"/>
      <c r="B49" s="21"/>
      <c r="C49" s="21"/>
      <c r="D49" s="25"/>
      <c r="E49" s="21"/>
      <c r="F49" s="23"/>
      <c r="G49" s="23"/>
      <c r="H49" s="23"/>
      <c r="I49" s="22"/>
      <c r="J49" s="24"/>
      <c r="K49" s="10"/>
      <c r="L49" s="10"/>
    </row>
    <row r="50" spans="1:12">
      <c r="A50" s="21"/>
      <c r="B50" s="21"/>
      <c r="C50" s="21"/>
      <c r="D50" s="25"/>
      <c r="E50" s="21"/>
      <c r="F50" s="23"/>
      <c r="G50" s="23"/>
      <c r="H50" s="23"/>
      <c r="I50" s="22"/>
      <c r="J50" s="24"/>
      <c r="K50" s="10"/>
      <c r="L50" s="10"/>
    </row>
    <row r="51" spans="1:12">
      <c r="A51" s="21"/>
      <c r="B51" s="21"/>
      <c r="C51" s="21"/>
      <c r="D51" s="25"/>
      <c r="E51" s="21"/>
      <c r="F51" s="23"/>
      <c r="G51" s="23"/>
      <c r="H51" s="23"/>
      <c r="I51" s="22"/>
      <c r="J51" s="24"/>
      <c r="K51" s="10"/>
      <c r="L51" s="10"/>
    </row>
    <row r="52" spans="1:12">
      <c r="A52" s="21"/>
      <c r="B52" s="21"/>
      <c r="C52" s="21"/>
      <c r="D52" s="25"/>
      <c r="E52" s="21"/>
      <c r="F52" s="23"/>
      <c r="G52" s="23"/>
      <c r="H52" s="23"/>
      <c r="I52" s="22"/>
      <c r="J52" s="24"/>
      <c r="K52" s="10"/>
      <c r="L52" s="10"/>
    </row>
    <row r="53" spans="1:12">
      <c r="A53" s="21"/>
      <c r="B53" s="21"/>
      <c r="C53" s="21"/>
      <c r="D53" s="25"/>
      <c r="E53" s="21"/>
      <c r="F53" s="23"/>
      <c r="G53" s="23"/>
      <c r="H53" s="23"/>
      <c r="I53" s="22"/>
      <c r="J53" s="24"/>
      <c r="K53" s="10"/>
      <c r="L53" s="10"/>
    </row>
    <row r="54" spans="1:12">
      <c r="A54" s="21"/>
      <c r="B54" s="21"/>
      <c r="C54" s="21"/>
      <c r="D54" s="25"/>
      <c r="E54" s="21"/>
      <c r="F54" s="23"/>
      <c r="G54" s="23"/>
      <c r="H54" s="23"/>
      <c r="I54" s="22"/>
      <c r="J54" s="24"/>
      <c r="K54" s="10"/>
      <c r="L54" s="10"/>
    </row>
    <row r="55" spans="1:12">
      <c r="A55" s="21"/>
      <c r="B55" s="21"/>
      <c r="C55" s="21"/>
      <c r="D55" s="25"/>
      <c r="E55" s="21"/>
      <c r="F55" s="23"/>
      <c r="G55" s="23"/>
      <c r="H55" s="23"/>
      <c r="I55" s="22"/>
      <c r="J55" s="24"/>
      <c r="K55" s="10"/>
      <c r="L55" s="10"/>
    </row>
    <row r="56" spans="1:12">
      <c r="A56" s="21"/>
      <c r="B56" s="21"/>
      <c r="C56" s="21"/>
      <c r="D56" s="25"/>
      <c r="E56" s="21"/>
      <c r="F56" s="23"/>
      <c r="G56" s="23"/>
      <c r="H56" s="23"/>
      <c r="I56" s="22"/>
      <c r="J56" s="24"/>
      <c r="K56" s="10"/>
      <c r="L56" s="10"/>
    </row>
    <row r="57" spans="1:12">
      <c r="A57" s="21"/>
      <c r="B57" s="21"/>
      <c r="C57" s="21"/>
      <c r="D57" s="25"/>
      <c r="E57" s="21"/>
      <c r="F57" s="23"/>
      <c r="G57" s="23"/>
      <c r="H57" s="23"/>
      <c r="I57" s="22"/>
      <c r="J57" s="24"/>
      <c r="K57" s="10"/>
      <c r="L57" s="10"/>
    </row>
    <row r="58" spans="1:12">
      <c r="A58" s="21"/>
      <c r="B58" s="21"/>
      <c r="C58" s="21"/>
      <c r="D58" s="25"/>
      <c r="E58" s="21"/>
      <c r="F58" s="23"/>
      <c r="G58" s="23"/>
      <c r="H58" s="23"/>
      <c r="I58" s="22"/>
      <c r="J58" s="24"/>
      <c r="K58" s="10"/>
      <c r="L58" s="10"/>
    </row>
    <row r="59" spans="1:12">
      <c r="A59" s="21"/>
      <c r="B59" s="21"/>
      <c r="C59" s="21"/>
      <c r="D59" s="25"/>
      <c r="E59" s="21"/>
      <c r="F59" s="23"/>
      <c r="G59" s="23"/>
      <c r="H59" s="23"/>
      <c r="I59" s="22"/>
      <c r="J59" s="24"/>
      <c r="K59" s="10"/>
      <c r="L59" s="10"/>
    </row>
    <row r="60" spans="1:12">
      <c r="A60" s="21"/>
      <c r="B60" s="21"/>
      <c r="C60" s="21"/>
      <c r="D60" s="25"/>
      <c r="E60" s="21"/>
      <c r="F60" s="23"/>
      <c r="G60" s="23"/>
      <c r="H60" s="23"/>
      <c r="I60" s="22"/>
      <c r="J60" s="24"/>
      <c r="K60" s="10"/>
      <c r="L60" s="10"/>
    </row>
    <row r="61" spans="1:12">
      <c r="A61" s="21"/>
      <c r="B61" s="21"/>
      <c r="C61" s="21"/>
      <c r="D61" s="25"/>
      <c r="E61" s="21"/>
      <c r="F61" s="23"/>
      <c r="G61" s="23"/>
      <c r="H61" s="23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F62" s="23"/>
      <c r="G62" s="23"/>
      <c r="H62" s="23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F63" s="23"/>
      <c r="G63" s="23"/>
      <c r="H63" s="23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F64" s="23"/>
      <c r="G64" s="23"/>
      <c r="H64" s="23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F65" s="23"/>
      <c r="G65" s="23"/>
      <c r="H65" s="23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F66" s="23"/>
      <c r="G66" s="23"/>
      <c r="H66" s="23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F67" s="23"/>
      <c r="G67" s="23"/>
      <c r="H67" s="23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F68" s="23"/>
      <c r="G68" s="23"/>
      <c r="H68" s="23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F69" s="23"/>
      <c r="G69" s="23"/>
      <c r="H69" s="23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F70" s="23"/>
      <c r="G70" s="23"/>
      <c r="H70" s="23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F71" s="23"/>
      <c r="G71" s="23"/>
      <c r="H71" s="23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F72" s="23"/>
      <c r="G72" s="23"/>
      <c r="H72" s="23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F73" s="23"/>
      <c r="G73" s="23"/>
      <c r="H73" s="23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F74" s="23"/>
      <c r="G74" s="23"/>
      <c r="H74" s="23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F75" s="23"/>
      <c r="G75" s="23"/>
      <c r="H75" s="23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F76" s="23"/>
      <c r="G76" s="23"/>
      <c r="H76" s="23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F77" s="23"/>
      <c r="G77" s="23"/>
      <c r="H77" s="23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F78" s="23"/>
      <c r="G78" s="23"/>
      <c r="H78" s="23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F79" s="23"/>
      <c r="G79" s="23"/>
      <c r="H79" s="23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F80" s="23"/>
      <c r="G80" s="23"/>
      <c r="H80" s="23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F81" s="23"/>
      <c r="G81" s="23"/>
      <c r="H81" s="23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F82" s="23"/>
      <c r="G82" s="23"/>
      <c r="H82" s="23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F83" s="23"/>
      <c r="G83" s="23"/>
      <c r="H83" s="23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F84" s="23"/>
      <c r="G84" s="23"/>
      <c r="H84" s="23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F85" s="23"/>
      <c r="G85" s="23"/>
      <c r="H85" s="23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F86" s="23"/>
      <c r="G86" s="23"/>
      <c r="H86" s="23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F87" s="23"/>
      <c r="G87" s="23"/>
      <c r="H87" s="23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F88" s="23"/>
      <c r="G88" s="23"/>
      <c r="H88" s="23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F89" s="23"/>
      <c r="G89" s="23"/>
      <c r="H89" s="23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F90" s="23"/>
      <c r="G90" s="23"/>
      <c r="H90" s="23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F91" s="23"/>
      <c r="G91" s="23"/>
      <c r="H91" s="23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F92" s="23"/>
      <c r="G92" s="23"/>
      <c r="H92" s="23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F93" s="23"/>
      <c r="G93" s="23"/>
      <c r="H93" s="23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F94" s="23"/>
      <c r="G94" s="23"/>
      <c r="H94" s="23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F95" s="23"/>
      <c r="G95" s="23"/>
      <c r="H95" s="23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F96" s="23"/>
      <c r="G96" s="23"/>
      <c r="H96" s="23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F97" s="23"/>
      <c r="G97" s="23"/>
      <c r="H97" s="23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F98" s="23"/>
      <c r="G98" s="23"/>
      <c r="H98" s="23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F99" s="23"/>
      <c r="G99" s="23"/>
      <c r="H99" s="23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F100" s="23"/>
      <c r="G100" s="23"/>
      <c r="H100" s="23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F101" s="23"/>
      <c r="G101" s="23"/>
      <c r="H101" s="23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F102" s="23"/>
      <c r="G102" s="23"/>
      <c r="H102" s="23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F103" s="23"/>
      <c r="G103" s="23"/>
      <c r="H103" s="23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F104" s="23"/>
      <c r="G104" s="23"/>
      <c r="H104" s="23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F105" s="23"/>
      <c r="G105" s="23"/>
      <c r="H105" s="23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F106" s="23"/>
      <c r="G106" s="23"/>
      <c r="H106" s="23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F107" s="23"/>
      <c r="G107" s="23"/>
      <c r="H107" s="23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F108" s="23"/>
      <c r="G108" s="23"/>
      <c r="H108" s="23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F109" s="23"/>
      <c r="G109" s="23"/>
      <c r="H109" s="23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F110" s="23"/>
      <c r="G110" s="23"/>
      <c r="H110" s="23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F111" s="23"/>
      <c r="G111" s="23"/>
      <c r="H111" s="23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F112" s="23"/>
      <c r="G112" s="23"/>
      <c r="H112" s="23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F113" s="23"/>
      <c r="G113" s="23"/>
      <c r="H113" s="23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F114" s="23"/>
      <c r="G114" s="23"/>
      <c r="H114" s="23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F115" s="23"/>
      <c r="G115" s="23"/>
      <c r="H115" s="23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F116" s="23"/>
      <c r="G116" s="23"/>
      <c r="H116" s="23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F117" s="23"/>
      <c r="G117" s="23"/>
      <c r="H117" s="23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F118" s="23"/>
      <c r="G118" s="23"/>
      <c r="H118" s="23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F119" s="23"/>
      <c r="G119" s="23"/>
      <c r="H119" s="23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F120" s="23"/>
      <c r="G120" s="23"/>
      <c r="H120" s="23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F121" s="23"/>
      <c r="G121" s="23"/>
      <c r="H121" s="23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F122" s="23"/>
      <c r="G122" s="23"/>
      <c r="H122" s="23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F123" s="23"/>
      <c r="G123" s="23"/>
      <c r="H123" s="23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F124" s="23"/>
      <c r="G124" s="23"/>
      <c r="H124" s="23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F125" s="23"/>
      <c r="G125" s="23"/>
      <c r="H125" s="23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F126" s="23"/>
      <c r="G126" s="23"/>
      <c r="H126" s="23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F127" s="23"/>
      <c r="G127" s="23"/>
      <c r="H127" s="23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F128" s="23"/>
      <c r="G128" s="23"/>
      <c r="H128" s="23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F129" s="23"/>
      <c r="G129" s="23"/>
      <c r="H129" s="23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F130" s="23"/>
      <c r="G130" s="23"/>
      <c r="H130" s="23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F131" s="23"/>
      <c r="G131" s="23"/>
      <c r="H131" s="23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F132" s="23"/>
      <c r="G132" s="23"/>
      <c r="H132" s="23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F133" s="23"/>
      <c r="G133" s="23"/>
      <c r="H133" s="23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F134" s="23"/>
      <c r="G134" s="23"/>
      <c r="H134" s="23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F135" s="23"/>
      <c r="G135" s="23"/>
      <c r="H135" s="23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F136" s="23"/>
      <c r="G136" s="23"/>
      <c r="H136" s="23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F137" s="23"/>
      <c r="G137" s="23"/>
      <c r="H137" s="23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F138" s="23"/>
      <c r="G138" s="23"/>
      <c r="H138" s="23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F139" s="23"/>
      <c r="G139" s="23"/>
      <c r="H139" s="23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F140" s="23"/>
      <c r="G140" s="23"/>
      <c r="H140" s="23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F141" s="23"/>
      <c r="G141" s="23"/>
      <c r="H141" s="23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F142" s="23"/>
      <c r="G142" s="23"/>
      <c r="H142" s="23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F143" s="23"/>
      <c r="G143" s="23"/>
      <c r="H143" s="23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F144" s="23"/>
      <c r="G144" s="23"/>
      <c r="H144" s="23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F145" s="23"/>
      <c r="G145" s="23"/>
      <c r="H145" s="23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F146" s="23"/>
      <c r="G146" s="23"/>
      <c r="H146" s="23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F147" s="23"/>
      <c r="G147" s="23"/>
      <c r="H147" s="23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F148" s="23"/>
      <c r="G148" s="23"/>
      <c r="H148" s="23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F149" s="23"/>
      <c r="G149" s="23"/>
      <c r="H149" s="23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F150" s="23"/>
      <c r="G150" s="23"/>
      <c r="H150" s="23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F151" s="23"/>
      <c r="G151" s="23"/>
      <c r="H151" s="23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F152" s="23"/>
      <c r="G152" s="23"/>
      <c r="H152" s="23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F153" s="23"/>
      <c r="G153" s="23"/>
      <c r="H153" s="23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F154" s="23"/>
      <c r="G154" s="23"/>
      <c r="H154" s="23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F155" s="23"/>
      <c r="G155" s="23"/>
      <c r="H155" s="23"/>
      <c r="I155" s="22"/>
      <c r="J155" s="24"/>
      <c r="K155" s="10"/>
      <c r="L155" s="10"/>
    </row>
    <row r="156" spans="1:12">
      <c r="A156" s="21"/>
      <c r="B156" s="21"/>
      <c r="C156" s="21"/>
      <c r="E156" s="21"/>
      <c r="F156" s="23"/>
      <c r="G156" s="23"/>
      <c r="H156" s="23"/>
      <c r="I156" s="22"/>
      <c r="J156" s="24"/>
      <c r="K156" s="10"/>
      <c r="L156" s="10"/>
    </row>
    <row r="157" spans="1:12">
      <c r="A157" s="21"/>
      <c r="B157" s="21"/>
      <c r="C157" s="21"/>
      <c r="E157" s="21"/>
      <c r="F157" s="23"/>
      <c r="G157" s="23"/>
      <c r="H157" s="23"/>
      <c r="I157" s="22"/>
      <c r="J157" s="24"/>
      <c r="K157" s="10"/>
      <c r="L157" s="10"/>
    </row>
    <row r="158" spans="1:12">
      <c r="A158" s="21"/>
      <c r="B158" s="21"/>
      <c r="C158" s="21"/>
      <c r="E158" s="21"/>
      <c r="F158" s="23"/>
      <c r="G158" s="23"/>
      <c r="H158" s="23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F159" s="23"/>
      <c r="G159" s="23"/>
      <c r="H159" s="23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F160" s="23"/>
      <c r="G160" s="23"/>
      <c r="H160" s="23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F161" s="23"/>
      <c r="G161" s="23"/>
      <c r="H161" s="23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F162" s="23"/>
      <c r="G162" s="23"/>
      <c r="H162" s="23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F163" s="23"/>
      <c r="G163" s="23"/>
      <c r="H163" s="23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F164" s="23"/>
      <c r="G164" s="23"/>
      <c r="H164" s="23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F165" s="23"/>
      <c r="G165" s="23"/>
      <c r="H165" s="23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F166" s="23"/>
      <c r="G166" s="23"/>
      <c r="H166" s="23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F167" s="23"/>
      <c r="G167" s="23"/>
      <c r="H167" s="23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F168" s="23"/>
      <c r="G168" s="23"/>
      <c r="H168" s="23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F169" s="23"/>
      <c r="G169" s="23"/>
      <c r="H169" s="23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F170" s="23"/>
      <c r="G170" s="23"/>
      <c r="H170" s="23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F171" s="23"/>
      <c r="G171" s="23"/>
      <c r="H171" s="23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F172" s="23"/>
      <c r="G172" s="23"/>
      <c r="H172" s="23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F173" s="23"/>
      <c r="G173" s="23"/>
      <c r="H173" s="23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F174" s="23"/>
      <c r="G174" s="23"/>
      <c r="H174" s="23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F175" s="23"/>
      <c r="G175" s="23"/>
      <c r="H175" s="23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F176" s="23"/>
      <c r="G176" s="23"/>
      <c r="H176" s="23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F177" s="23"/>
      <c r="G177" s="23"/>
      <c r="H177" s="23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F178" s="23"/>
      <c r="G178" s="23"/>
      <c r="H178" s="23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F179" s="23"/>
      <c r="G179" s="23"/>
      <c r="H179" s="23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F180" s="23"/>
      <c r="G180" s="23"/>
      <c r="H180" s="23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F181" s="23"/>
      <c r="G181" s="23"/>
      <c r="H181" s="23"/>
      <c r="I181" s="22"/>
      <c r="J181" s="24"/>
      <c r="K181" s="10"/>
      <c r="L181" s="10"/>
    </row>
    <row r="182" spans="1:12">
      <c r="A182" s="21"/>
      <c r="B182" s="21"/>
      <c r="C182" s="21"/>
      <c r="E182" s="21"/>
      <c r="F182" s="23"/>
      <c r="G182" s="23"/>
      <c r="H182" s="23"/>
      <c r="I182" s="22"/>
      <c r="J182" s="24"/>
      <c r="K182" s="10"/>
      <c r="L182" s="10"/>
    </row>
    <row r="183" spans="1:12">
      <c r="A183" s="21"/>
      <c r="B183" s="21"/>
      <c r="C183" s="21"/>
      <c r="E183" s="21"/>
      <c r="F183" s="23"/>
      <c r="G183" s="23"/>
      <c r="H183" s="23"/>
      <c r="I183" s="22"/>
      <c r="J183" s="24"/>
      <c r="K183" s="10"/>
      <c r="L183" s="10"/>
    </row>
    <row r="184" spans="1:12">
      <c r="A184" s="21"/>
      <c r="B184" s="21"/>
      <c r="C184" s="21"/>
      <c r="E184" s="21"/>
      <c r="F184" s="23"/>
      <c r="G184" s="23"/>
      <c r="H184" s="23"/>
      <c r="I184" s="22"/>
      <c r="J184" s="24"/>
      <c r="K184" s="10"/>
      <c r="L184" s="10"/>
    </row>
    <row r="185" spans="1:12">
      <c r="A185" s="21"/>
      <c r="B185" s="21"/>
      <c r="C185" s="21"/>
      <c r="E185" s="21"/>
      <c r="F185" s="23"/>
      <c r="G185" s="23"/>
      <c r="H185" s="23"/>
      <c r="I185" s="22"/>
      <c r="J185" s="24"/>
      <c r="K185" s="10"/>
      <c r="L185" s="10"/>
    </row>
    <row r="186" spans="1:12">
      <c r="I186" s="10"/>
      <c r="J186" s="10"/>
      <c r="K186" s="10"/>
    </row>
  </sheetData>
  <sortState ref="A2:K31">
    <sortCondition descending="1"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93</v>
      </c>
      <c r="B2" s="21">
        <v>2210</v>
      </c>
      <c r="C2" s="21" t="s">
        <v>72</v>
      </c>
      <c r="D2" s="21" t="s">
        <v>75</v>
      </c>
      <c r="E2" s="49">
        <v>0.22</v>
      </c>
      <c r="F2" s="49">
        <v>50.8</v>
      </c>
      <c r="G2" s="49">
        <v>0</v>
      </c>
      <c r="H2" s="49">
        <v>1.347</v>
      </c>
      <c r="I2" s="49">
        <v>0.27400000000000002</v>
      </c>
      <c r="J2" s="49">
        <v>0.315</v>
      </c>
      <c r="K2" s="49">
        <v>3.8742602755800002</v>
      </c>
      <c r="L2" s="10">
        <f>F2*J2*K2/12</f>
        <v>5.1663260774859294</v>
      </c>
      <c r="M2" s="10">
        <f>ROUND(2.721*H2*L2,1)</f>
        <v>18.899999999999999</v>
      </c>
      <c r="N2" s="10">
        <f>ROUND((2.721*I2*L2)+(E2*K2),1)</f>
        <v>4.7</v>
      </c>
    </row>
    <row r="3" spans="1:14" s="10" customFormat="1">
      <c r="A3" s="21" t="s">
        <v>93</v>
      </c>
      <c r="B3" s="21">
        <v>2210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1.347</v>
      </c>
      <c r="I3" s="49">
        <v>0.27400000000000002</v>
      </c>
      <c r="J3" s="49">
        <v>0.315</v>
      </c>
      <c r="K3" s="49">
        <v>577.00737021800001</v>
      </c>
      <c r="L3" s="10">
        <f t="shared" ref="L3:L5" si="0">F3*J3*K3/12</f>
        <v>769.43932818570295</v>
      </c>
      <c r="M3" s="10">
        <f t="shared" ref="M3:M5" si="1">ROUND(2.721*H3*L3,1)</f>
        <v>2820.1</v>
      </c>
      <c r="N3" s="10">
        <f t="shared" ref="N3:N5" si="2">ROUND((2.721*I3*L3)+(E3*K3),1)</f>
        <v>700.6</v>
      </c>
    </row>
    <row r="4" spans="1:14" s="10" customFormat="1">
      <c r="A4" s="21" t="s">
        <v>93</v>
      </c>
      <c r="B4" s="21">
        <v>3100</v>
      </c>
      <c r="C4" s="21" t="s">
        <v>72</v>
      </c>
      <c r="D4" s="21"/>
      <c r="E4" s="49">
        <v>0.22</v>
      </c>
      <c r="F4" s="49">
        <v>50.8</v>
      </c>
      <c r="G4" s="49">
        <v>0</v>
      </c>
      <c r="H4" s="49">
        <v>0.69099999999999995</v>
      </c>
      <c r="I4" s="49">
        <v>3.5999999999999997E-2</v>
      </c>
      <c r="J4" s="49">
        <v>0.26200000000000001</v>
      </c>
      <c r="K4" s="49">
        <v>9.6275165503599998E-3</v>
      </c>
      <c r="L4" s="10">
        <f t="shared" si="0"/>
        <v>1.0678199523222623E-2</v>
      </c>
      <c r="M4" s="10">
        <f t="shared" si="1"/>
        <v>0</v>
      </c>
      <c r="N4" s="10">
        <f t="shared" si="2"/>
        <v>0</v>
      </c>
    </row>
    <row r="5" spans="1:14" s="10" customFormat="1">
      <c r="A5" s="21" t="s">
        <v>93</v>
      </c>
      <c r="B5" s="21">
        <v>3100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0.69099999999999995</v>
      </c>
      <c r="I5" s="49">
        <v>3.5999999999999997E-2</v>
      </c>
      <c r="J5" s="49">
        <v>0.26200000000000001</v>
      </c>
      <c r="K5" s="49">
        <v>93.389565683599997</v>
      </c>
      <c r="L5" s="10">
        <f t="shared" si="0"/>
        <v>103.58148028520354</v>
      </c>
      <c r="M5" s="10">
        <f t="shared" si="1"/>
        <v>194.8</v>
      </c>
      <c r="N5" s="10">
        <f t="shared" si="2"/>
        <v>30.7</v>
      </c>
    </row>
    <row r="6" spans="1:14">
      <c r="A6" s="21"/>
      <c r="B6" s="21"/>
      <c r="C6" s="21"/>
      <c r="D6" s="21"/>
      <c r="E6" s="21"/>
      <c r="F6" s="23"/>
      <c r="G6" s="23"/>
      <c r="H6" s="23"/>
      <c r="I6" s="22"/>
      <c r="J6" s="24"/>
      <c r="K6" s="10">
        <f t="shared" ref="K6:M6" si="3">SUM(K2:K5)</f>
        <v>674.28082369373044</v>
      </c>
      <c r="L6" s="10">
        <f t="shared" si="3"/>
        <v>878.19781274791558</v>
      </c>
      <c r="M6" s="10">
        <f t="shared" si="3"/>
        <v>3033.8</v>
      </c>
      <c r="N6">
        <f>SUM(N2:N5)</f>
        <v>736.00000000000011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/>
      <c r="L7" s="10"/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9:11">
      <c r="I33" s="10"/>
      <c r="J33" s="10"/>
      <c r="K33" s="10"/>
    </row>
  </sheetData>
  <sortState ref="A2:F32">
    <sortCondition ref="C2:C32"/>
    <sortCondition ref="E2:E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Wet Pond Calculations</vt:lpstr>
      <vt:lpstr>SLRIT Grant 2000-2001 Veg</vt:lpstr>
      <vt:lpstr>SLRIT Grant 2007-2008</vt:lpstr>
      <vt:lpstr>Header Canal</vt:lpstr>
      <vt:lpstr>Five Mile Creek</vt:lpstr>
      <vt:lpstr>Varn Structure</vt:lpstr>
      <vt:lpstr>Structure 81-1-2</vt:lpstr>
      <vt:lpstr>Structure 82-2-2</vt:lpstr>
      <vt:lpstr>Structure 83-2-2</vt:lpstr>
      <vt:lpstr>Structure 85-1-2</vt:lpstr>
      <vt:lpstr>Canals 23 and 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2012-07-24T19:05:47Z</cp:lastPrinted>
  <dcterms:created xsi:type="dcterms:W3CDTF">2012-06-19T19:46:04Z</dcterms:created>
  <dcterms:modified xsi:type="dcterms:W3CDTF">2013-02-06T15:52:49Z</dcterms:modified>
</cp:coreProperties>
</file>