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235" windowHeight="12780" activeTab="2"/>
  </bookViews>
  <sheets>
    <sheet name="NSLRWCD Ag in 2004" sheetId="1" r:id="rId1"/>
    <sheet name="NSLRWCD Ag Changes" sheetId="4" r:id="rId2"/>
    <sheet name="Summary of Load Change" sheetId="3" r:id="rId3"/>
    <sheet name="Summary of Loading by Type" sheetId="5" r:id="rId4"/>
  </sheets>
  <definedNames>
    <definedName name="_xlnm._FilterDatabase" localSheetId="1" hidden="1">'NSLRWCD Ag Changes'!$A$1:$P$160</definedName>
    <definedName name="_xlnm.Database" localSheetId="1">'NSLRWCD Ag Changes'!$A$1:$P$159</definedName>
    <definedName name="_xlnm.Database">'NSLRWCD Ag in 2004'!$A$1:$P$158</definedName>
  </definedNames>
  <calcPr calcId="125725"/>
</workbook>
</file>

<file path=xl/calcChain.xml><?xml version="1.0" encoding="utf-8"?>
<calcChain xmlns="http://schemas.openxmlformats.org/spreadsheetml/2006/main">
  <c r="E4" i="5"/>
  <c r="D4"/>
  <c r="C4"/>
  <c r="C10" i="3"/>
  <c r="B10"/>
  <c r="C7"/>
  <c r="B7"/>
  <c r="L3" i="4" l="1"/>
  <c r="M3"/>
  <c r="N3"/>
  <c r="L4"/>
  <c r="M4" s="1"/>
  <c r="L5"/>
  <c r="M5" s="1"/>
  <c r="N5"/>
  <c r="L6"/>
  <c r="M6" s="1"/>
  <c r="N6"/>
  <c r="L7"/>
  <c r="M7"/>
  <c r="N7"/>
  <c r="L8"/>
  <c r="M8" s="1"/>
  <c r="L9"/>
  <c r="M9" s="1"/>
  <c r="N9"/>
  <c r="L10"/>
  <c r="M10" s="1"/>
  <c r="N10"/>
  <c r="L11"/>
  <c r="M11"/>
  <c r="N11"/>
  <c r="L12"/>
  <c r="M12" s="1"/>
  <c r="L15"/>
  <c r="M15" s="1"/>
  <c r="N15"/>
  <c r="C15" i="5"/>
  <c r="C14"/>
  <c r="C13"/>
  <c r="C12"/>
  <c r="C11"/>
  <c r="C10"/>
  <c r="C9"/>
  <c r="C7"/>
  <c r="C6"/>
  <c r="C5"/>
  <c r="N12" i="4" l="1"/>
  <c r="N8"/>
  <c r="N4"/>
  <c r="K159" i="1"/>
  <c r="K16" i="4"/>
  <c r="L109"/>
  <c r="N109" s="1"/>
  <c r="L150"/>
  <c r="N150" s="1"/>
  <c r="L108"/>
  <c r="N108" s="1"/>
  <c r="L67"/>
  <c r="N67" s="1"/>
  <c r="L83"/>
  <c r="N83" s="1"/>
  <c r="L66"/>
  <c r="N66" s="1"/>
  <c r="L114"/>
  <c r="N114" s="1"/>
  <c r="L65"/>
  <c r="N65" s="1"/>
  <c r="L64"/>
  <c r="N64" s="1"/>
  <c r="L133"/>
  <c r="N133" s="1"/>
  <c r="L2"/>
  <c r="N2" s="1"/>
  <c r="L82"/>
  <c r="N82" s="1"/>
  <c r="L152"/>
  <c r="N152" s="1"/>
  <c r="L63"/>
  <c r="N63" s="1"/>
  <c r="L81"/>
  <c r="N81" s="1"/>
  <c r="L62"/>
  <c r="N62" s="1"/>
  <c r="L107"/>
  <c r="N107" s="1"/>
  <c r="L61"/>
  <c r="N61" s="1"/>
  <c r="L149"/>
  <c r="N149" s="1"/>
  <c r="L106"/>
  <c r="N106" s="1"/>
  <c r="L60"/>
  <c r="N60" s="1"/>
  <c r="L59"/>
  <c r="N59" s="1"/>
  <c r="L80"/>
  <c r="N80" s="1"/>
  <c r="L132"/>
  <c r="N132" s="1"/>
  <c r="L105"/>
  <c r="N105" s="1"/>
  <c r="L58"/>
  <c r="N58" s="1"/>
  <c r="L148"/>
  <c r="N148" s="1"/>
  <c r="L79"/>
  <c r="N79" s="1"/>
  <c r="L57"/>
  <c r="N57" s="1"/>
  <c r="L13"/>
  <c r="N13" s="1"/>
  <c r="L131"/>
  <c r="N131" s="1"/>
  <c r="L56"/>
  <c r="N56" s="1"/>
  <c r="L147"/>
  <c r="N147" s="1"/>
  <c r="L130"/>
  <c r="N130" s="1"/>
  <c r="L104"/>
  <c r="N104" s="1"/>
  <c r="L129"/>
  <c r="N129" s="1"/>
  <c r="L55"/>
  <c r="N55" s="1"/>
  <c r="L54"/>
  <c r="N54" s="1"/>
  <c r="L113"/>
  <c r="N113" s="1"/>
  <c r="L112"/>
  <c r="N112" s="1"/>
  <c r="L103"/>
  <c r="N103" s="1"/>
  <c r="L102"/>
  <c r="N102" s="1"/>
  <c r="L101"/>
  <c r="N101" s="1"/>
  <c r="L136"/>
  <c r="N136" s="1"/>
  <c r="L146"/>
  <c r="N146" s="1"/>
  <c r="L128"/>
  <c r="N128" s="1"/>
  <c r="L53"/>
  <c r="N53" s="1"/>
  <c r="L52"/>
  <c r="N52" s="1"/>
  <c r="L51"/>
  <c r="N51" s="1"/>
  <c r="L78"/>
  <c r="N78" s="1"/>
  <c r="L100"/>
  <c r="N100" s="1"/>
  <c r="L134"/>
  <c r="N134" s="1"/>
  <c r="L50"/>
  <c r="N50" s="1"/>
  <c r="L77"/>
  <c r="N77" s="1"/>
  <c r="L99"/>
  <c r="N99" s="1"/>
  <c r="L127"/>
  <c r="N127" s="1"/>
  <c r="L49"/>
  <c r="N49" s="1"/>
  <c r="L98"/>
  <c r="N98" s="1"/>
  <c r="L97"/>
  <c r="N97" s="1"/>
  <c r="L48"/>
  <c r="N48" s="1"/>
  <c r="L47"/>
  <c r="N47" s="1"/>
  <c r="L96"/>
  <c r="N96" s="1"/>
  <c r="L46"/>
  <c r="N46" s="1"/>
  <c r="L76"/>
  <c r="N76" s="1"/>
  <c r="L126"/>
  <c r="N126" s="1"/>
  <c r="L75"/>
  <c r="N75" s="1"/>
  <c r="L45"/>
  <c r="N45" s="1"/>
  <c r="L125"/>
  <c r="N125" s="1"/>
  <c r="L145"/>
  <c r="N145" s="1"/>
  <c r="L44"/>
  <c r="N44" s="1"/>
  <c r="L43"/>
  <c r="N43" s="1"/>
  <c r="L95"/>
  <c r="N95" s="1"/>
  <c r="L74"/>
  <c r="N74" s="1"/>
  <c r="L42"/>
  <c r="N42" s="1"/>
  <c r="L94"/>
  <c r="N94" s="1"/>
  <c r="L41"/>
  <c r="N41" s="1"/>
  <c r="L144"/>
  <c r="N144" s="1"/>
  <c r="L93"/>
  <c r="N93" s="1"/>
  <c r="L124"/>
  <c r="N124" s="1"/>
  <c r="L92"/>
  <c r="N92" s="1"/>
  <c r="L155"/>
  <c r="N155" s="1"/>
  <c r="L111"/>
  <c r="N111" s="1"/>
  <c r="L123"/>
  <c r="N123" s="1"/>
  <c r="L40"/>
  <c r="N40" s="1"/>
  <c r="L143"/>
  <c r="N143" s="1"/>
  <c r="L142"/>
  <c r="N142" s="1"/>
  <c r="L91"/>
  <c r="N91" s="1"/>
  <c r="L73"/>
  <c r="N73" s="1"/>
  <c r="L39"/>
  <c r="N39" s="1"/>
  <c r="L72"/>
  <c r="N72" s="1"/>
  <c r="L38"/>
  <c r="N38" s="1"/>
  <c r="L37"/>
  <c r="N37" s="1"/>
  <c r="L154"/>
  <c r="N154" s="1"/>
  <c r="D14" i="5" s="1"/>
  <c r="L141" i="4"/>
  <c r="N141" s="1"/>
  <c r="L71"/>
  <c r="N71" s="1"/>
  <c r="L36"/>
  <c r="N36" s="1"/>
  <c r="L35"/>
  <c r="N35" s="1"/>
  <c r="L140"/>
  <c r="N140" s="1"/>
  <c r="L70"/>
  <c r="N70" s="1"/>
  <c r="L34"/>
  <c r="N34" s="1"/>
  <c r="L90"/>
  <c r="N90" s="1"/>
  <c r="L122"/>
  <c r="N122" s="1"/>
  <c r="L151"/>
  <c r="N151" s="1"/>
  <c r="D12" i="5" s="1"/>
  <c r="L139" i="4"/>
  <c r="N139" s="1"/>
  <c r="L69"/>
  <c r="N69" s="1"/>
  <c r="L33"/>
  <c r="N33" s="1"/>
  <c r="L32"/>
  <c r="N32" s="1"/>
  <c r="L121"/>
  <c r="N121" s="1"/>
  <c r="L120"/>
  <c r="N120" s="1"/>
  <c r="L31"/>
  <c r="N31" s="1"/>
  <c r="L89"/>
  <c r="N89" s="1"/>
  <c r="L153"/>
  <c r="N153" s="1"/>
  <c r="D13" i="5" s="1"/>
  <c r="L68" i="4"/>
  <c r="N68" s="1"/>
  <c r="D5" i="5" s="1"/>
  <c r="L30" i="4"/>
  <c r="N30" s="1"/>
  <c r="L29"/>
  <c r="N29" s="1"/>
  <c r="L16"/>
  <c r="N16" s="1"/>
  <c r="L28"/>
  <c r="N28" s="1"/>
  <c r="L135"/>
  <c r="N135" s="1"/>
  <c r="D10" i="5" s="1"/>
  <c r="L119" i="4"/>
  <c r="N119" s="1"/>
  <c r="L118"/>
  <c r="N118" s="1"/>
  <c r="L27"/>
  <c r="N27" s="1"/>
  <c r="L26"/>
  <c r="N26" s="1"/>
  <c r="L25"/>
  <c r="N25" s="1"/>
  <c r="L24"/>
  <c r="N24" s="1"/>
  <c r="L88"/>
  <c r="N88" s="1"/>
  <c r="L117"/>
  <c r="N117" s="1"/>
  <c r="L87"/>
  <c r="N87" s="1"/>
  <c r="L138"/>
  <c r="N138" s="1"/>
  <c r="L137"/>
  <c r="N137" s="1"/>
  <c r="L116"/>
  <c r="N116" s="1"/>
  <c r="L86"/>
  <c r="M86" s="1"/>
  <c r="L115"/>
  <c r="N115" s="1"/>
  <c r="L110"/>
  <c r="M110" s="1"/>
  <c r="L14"/>
  <c r="N14" s="1"/>
  <c r="L23"/>
  <c r="M23" s="1"/>
  <c r="L22"/>
  <c r="N22" s="1"/>
  <c r="L21"/>
  <c r="N21" s="1"/>
  <c r="L20"/>
  <c r="M20" s="1"/>
  <c r="L85"/>
  <c r="N85" s="1"/>
  <c r="L19"/>
  <c r="M19" s="1"/>
  <c r="L18"/>
  <c r="N18" s="1"/>
  <c r="L84"/>
  <c r="M84" s="1"/>
  <c r="L17"/>
  <c r="N17" s="1"/>
  <c r="L159"/>
  <c r="M159" s="1"/>
  <c r="L158"/>
  <c r="N158" s="1"/>
  <c r="L157"/>
  <c r="M157" s="1"/>
  <c r="L156"/>
  <c r="N156" s="1"/>
  <c r="D9" i="5" l="1"/>
  <c r="M103" i="4"/>
  <c r="K160"/>
  <c r="C8" i="5"/>
  <c r="D11"/>
  <c r="M90" i="4"/>
  <c r="M21"/>
  <c r="M44"/>
  <c r="M133"/>
  <c r="M119"/>
  <c r="M142"/>
  <c r="M77"/>
  <c r="M58"/>
  <c r="M158"/>
  <c r="M117"/>
  <c r="M89"/>
  <c r="M141"/>
  <c r="M93"/>
  <c r="M96"/>
  <c r="M51"/>
  <c r="M130"/>
  <c r="M61"/>
  <c r="M108"/>
  <c r="M18"/>
  <c r="M116"/>
  <c r="M26"/>
  <c r="M29"/>
  <c r="M32"/>
  <c r="M140"/>
  <c r="M72"/>
  <c r="M111"/>
  <c r="M42"/>
  <c r="M75"/>
  <c r="M98"/>
  <c r="M134"/>
  <c r="M146"/>
  <c r="M55"/>
  <c r="M13"/>
  <c r="M59"/>
  <c r="M63"/>
  <c r="M114"/>
  <c r="M14"/>
  <c r="M156"/>
  <c r="M17"/>
  <c r="M85"/>
  <c r="M22"/>
  <c r="M115"/>
  <c r="M138"/>
  <c r="M24"/>
  <c r="M28"/>
  <c r="M68"/>
  <c r="M120"/>
  <c r="M69"/>
  <c r="M151"/>
  <c r="M70"/>
  <c r="M36"/>
  <c r="M37"/>
  <c r="M73"/>
  <c r="M40"/>
  <c r="M92"/>
  <c r="M41"/>
  <c r="M95"/>
  <c r="M125"/>
  <c r="M76"/>
  <c r="M48"/>
  <c r="M127"/>
  <c r="M50"/>
  <c r="M100"/>
  <c r="M53"/>
  <c r="M101"/>
  <c r="M113"/>
  <c r="M104"/>
  <c r="M56"/>
  <c r="M79"/>
  <c r="M132"/>
  <c r="M106"/>
  <c r="M62"/>
  <c r="M82"/>
  <c r="M64"/>
  <c r="M83"/>
  <c r="M109"/>
  <c r="N157"/>
  <c r="D15" i="5" s="1"/>
  <c r="N159" i="4"/>
  <c r="N84"/>
  <c r="N19"/>
  <c r="N20"/>
  <c r="N23"/>
  <c r="N110"/>
  <c r="D7" i="5" s="1"/>
  <c r="N86" i="4"/>
  <c r="M137"/>
  <c r="M87"/>
  <c r="M88"/>
  <c r="M25"/>
  <c r="M27"/>
  <c r="M118"/>
  <c r="M135"/>
  <c r="M16"/>
  <c r="M30"/>
  <c r="M153"/>
  <c r="E13" i="5" s="1"/>
  <c r="M31" i="4"/>
  <c r="M121"/>
  <c r="M33"/>
  <c r="M139"/>
  <c r="M122"/>
  <c r="M34"/>
  <c r="M35"/>
  <c r="M71"/>
  <c r="M154"/>
  <c r="M38"/>
  <c r="M39"/>
  <c r="M91"/>
  <c r="M143"/>
  <c r="M123"/>
  <c r="M155"/>
  <c r="M124"/>
  <c r="M144"/>
  <c r="M94"/>
  <c r="M74"/>
  <c r="M43"/>
  <c r="M145"/>
  <c r="M45"/>
  <c r="M126"/>
  <c r="M46"/>
  <c r="M47"/>
  <c r="M97"/>
  <c r="M49"/>
  <c r="M99"/>
  <c r="M78"/>
  <c r="M52"/>
  <c r="M128"/>
  <c r="M136"/>
  <c r="M102"/>
  <c r="M112"/>
  <c r="M54"/>
  <c r="M129"/>
  <c r="M147"/>
  <c r="M131"/>
  <c r="M57"/>
  <c r="M148"/>
  <c r="M105"/>
  <c r="M80"/>
  <c r="M60"/>
  <c r="M149"/>
  <c r="M107"/>
  <c r="M81"/>
  <c r="M152"/>
  <c r="M2"/>
  <c r="M65"/>
  <c r="M66"/>
  <c r="M67"/>
  <c r="M150"/>
  <c r="E9" i="5" l="1"/>
  <c r="D8"/>
  <c r="E6"/>
  <c r="E15"/>
  <c r="E7"/>
  <c r="E14"/>
  <c r="E10"/>
  <c r="E11"/>
  <c r="D6"/>
  <c r="E12"/>
  <c r="E8"/>
  <c r="E5"/>
  <c r="N160" i="4"/>
  <c r="C3" i="3" s="1"/>
  <c r="M160" i="4"/>
  <c r="B3" i="3" s="1"/>
  <c r="L2" i="1" l="1"/>
  <c r="N2" s="1"/>
  <c r="L3"/>
  <c r="N3" s="1"/>
  <c r="L4"/>
  <c r="M4" s="1"/>
  <c r="L5"/>
  <c r="N5" s="1"/>
  <c r="L6"/>
  <c r="N6" s="1"/>
  <c r="L7"/>
  <c r="N7" s="1"/>
  <c r="L8"/>
  <c r="M8" s="1"/>
  <c r="L9"/>
  <c r="N9" s="1"/>
  <c r="L10"/>
  <c r="N10" s="1"/>
  <c r="L11"/>
  <c r="N11" s="1"/>
  <c r="L12"/>
  <c r="M12" s="1"/>
  <c r="L13"/>
  <c r="N13" s="1"/>
  <c r="L14"/>
  <c r="N14" s="1"/>
  <c r="L15"/>
  <c r="N15" s="1"/>
  <c r="L16"/>
  <c r="M16" s="1"/>
  <c r="L17"/>
  <c r="N17" s="1"/>
  <c r="L18"/>
  <c r="N18" s="1"/>
  <c r="L19"/>
  <c r="N19" s="1"/>
  <c r="L20"/>
  <c r="M20" s="1"/>
  <c r="L21"/>
  <c r="N21" s="1"/>
  <c r="L22"/>
  <c r="N22" s="1"/>
  <c r="L23"/>
  <c r="N23" s="1"/>
  <c r="L24"/>
  <c r="M24" s="1"/>
  <c r="L25"/>
  <c r="N25" s="1"/>
  <c r="L26"/>
  <c r="N26" s="1"/>
  <c r="L27"/>
  <c r="N27" s="1"/>
  <c r="L28"/>
  <c r="M28" s="1"/>
  <c r="L29"/>
  <c r="N29" s="1"/>
  <c r="L30"/>
  <c r="M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M51" s="1"/>
  <c r="L52"/>
  <c r="N52" s="1"/>
  <c r="L53"/>
  <c r="N53" s="1"/>
  <c r="L54"/>
  <c r="N54" s="1"/>
  <c r="L55"/>
  <c r="M55" s="1"/>
  <c r="L56"/>
  <c r="N56" s="1"/>
  <c r="L57"/>
  <c r="N57" s="1"/>
  <c r="L58"/>
  <c r="N58" s="1"/>
  <c r="L59"/>
  <c r="M59" s="1"/>
  <c r="L60"/>
  <c r="N60" s="1"/>
  <c r="L61"/>
  <c r="N61" s="1"/>
  <c r="L62"/>
  <c r="N62" s="1"/>
  <c r="L63"/>
  <c r="M63" s="1"/>
  <c r="L64"/>
  <c r="N64" s="1"/>
  <c r="L65"/>
  <c r="N65" s="1"/>
  <c r="L66"/>
  <c r="N66" s="1"/>
  <c r="L67"/>
  <c r="M67" s="1"/>
  <c r="L68"/>
  <c r="N68" s="1"/>
  <c r="L69"/>
  <c r="N69" s="1"/>
  <c r="L70"/>
  <c r="N70" s="1"/>
  <c r="L71"/>
  <c r="M71" s="1"/>
  <c r="L72"/>
  <c r="N72" s="1"/>
  <c r="L73"/>
  <c r="N73" s="1"/>
  <c r="L74"/>
  <c r="N74" s="1"/>
  <c r="L75"/>
  <c r="N75" s="1"/>
  <c r="L76"/>
  <c r="N76" s="1"/>
  <c r="L77"/>
  <c r="N77" s="1"/>
  <c r="L78"/>
  <c r="N78" s="1"/>
  <c r="L79"/>
  <c r="N79" s="1"/>
  <c r="L80"/>
  <c r="N80" s="1"/>
  <c r="L81"/>
  <c r="N81" s="1"/>
  <c r="L82"/>
  <c r="N82" s="1"/>
  <c r="L83"/>
  <c r="N83" s="1"/>
  <c r="L84"/>
  <c r="N84" s="1"/>
  <c r="L85"/>
  <c r="N85" s="1"/>
  <c r="L86"/>
  <c r="N86" s="1"/>
  <c r="L87"/>
  <c r="N87" s="1"/>
  <c r="L88"/>
  <c r="N88" s="1"/>
  <c r="L89"/>
  <c r="N89" s="1"/>
  <c r="L90"/>
  <c r="N90" s="1"/>
  <c r="L91"/>
  <c r="N91" s="1"/>
  <c r="L92"/>
  <c r="N92" s="1"/>
  <c r="L93"/>
  <c r="N93" s="1"/>
  <c r="L94"/>
  <c r="N94" s="1"/>
  <c r="L95"/>
  <c r="N95" s="1"/>
  <c r="L96"/>
  <c r="N96" s="1"/>
  <c r="L97"/>
  <c r="N97" s="1"/>
  <c r="L101"/>
  <c r="N101" s="1"/>
  <c r="L102"/>
  <c r="N102" s="1"/>
  <c r="L98"/>
  <c r="N98" s="1"/>
  <c r="L99"/>
  <c r="N99" s="1"/>
  <c r="L100"/>
  <c r="N100" s="1"/>
  <c r="L103"/>
  <c r="M103" s="1"/>
  <c r="L125"/>
  <c r="N125" s="1"/>
  <c r="L104"/>
  <c r="N104" s="1"/>
  <c r="L105"/>
  <c r="N105" s="1"/>
  <c r="L106"/>
  <c r="N106" s="1"/>
  <c r="L107"/>
  <c r="N107" s="1"/>
  <c r="L108"/>
  <c r="M108" s="1"/>
  <c r="L109"/>
  <c r="N109" s="1"/>
  <c r="L110"/>
  <c r="N110" s="1"/>
  <c r="L111"/>
  <c r="N111" s="1"/>
  <c r="L112"/>
  <c r="N112" s="1"/>
  <c r="L113"/>
  <c r="N113" s="1"/>
  <c r="L114"/>
  <c r="N114" s="1"/>
  <c r="L115"/>
  <c r="N115" s="1"/>
  <c r="L116"/>
  <c r="N116" s="1"/>
  <c r="L117"/>
  <c r="N117" s="1"/>
  <c r="L118"/>
  <c r="N118" s="1"/>
  <c r="L119"/>
  <c r="N119" s="1"/>
  <c r="L120"/>
  <c r="N120" s="1"/>
  <c r="L121"/>
  <c r="N121" s="1"/>
  <c r="L122"/>
  <c r="N122" s="1"/>
  <c r="L123"/>
  <c r="N123" s="1"/>
  <c r="L124"/>
  <c r="N124" s="1"/>
  <c r="L126"/>
  <c r="N126" s="1"/>
  <c r="L127"/>
  <c r="N127" s="1"/>
  <c r="L128"/>
  <c r="N128" s="1"/>
  <c r="L129"/>
  <c r="M129" s="1"/>
  <c r="L130"/>
  <c r="N130" s="1"/>
  <c r="L131"/>
  <c r="N131" s="1"/>
  <c r="L132"/>
  <c r="N132" s="1"/>
  <c r="L133"/>
  <c r="N133" s="1"/>
  <c r="L134"/>
  <c r="N134" s="1"/>
  <c r="L135"/>
  <c r="N135" s="1"/>
  <c r="L136"/>
  <c r="N136" s="1"/>
  <c r="L137"/>
  <c r="N137" s="1"/>
  <c r="L138"/>
  <c r="N138" s="1"/>
  <c r="L139"/>
  <c r="N139" s="1"/>
  <c r="L140"/>
  <c r="N140" s="1"/>
  <c r="L141"/>
  <c r="N141" s="1"/>
  <c r="L142"/>
  <c r="N142" s="1"/>
  <c r="L143"/>
  <c r="N143" s="1"/>
  <c r="L144"/>
  <c r="N144" s="1"/>
  <c r="L145"/>
  <c r="N145" s="1"/>
  <c r="L146"/>
  <c r="N146" s="1"/>
  <c r="L147"/>
  <c r="N147" s="1"/>
  <c r="L148"/>
  <c r="N148" s="1"/>
  <c r="L149"/>
  <c r="N149" s="1"/>
  <c r="L150"/>
  <c r="N150" s="1"/>
  <c r="L151"/>
  <c r="N151" s="1"/>
  <c r="L152"/>
  <c r="N152" s="1"/>
  <c r="L153"/>
  <c r="N153" s="1"/>
  <c r="L154"/>
  <c r="N154" s="1"/>
  <c r="L155"/>
  <c r="M155" s="1"/>
  <c r="L156"/>
  <c r="N156" s="1"/>
  <c r="L157"/>
  <c r="N157" s="1"/>
  <c r="L158"/>
  <c r="N158" s="1"/>
  <c r="L41"/>
  <c r="M41" s="1"/>
  <c r="M153" l="1"/>
  <c r="M149"/>
  <c r="M145"/>
  <c r="M141"/>
  <c r="M137"/>
  <c r="M133"/>
  <c r="M131"/>
  <c r="M127"/>
  <c r="M122"/>
  <c r="M118"/>
  <c r="M114"/>
  <c r="M110"/>
  <c r="M104"/>
  <c r="M99"/>
  <c r="M97"/>
  <c r="M93"/>
  <c r="M89"/>
  <c r="M85"/>
  <c r="M81"/>
  <c r="M77"/>
  <c r="M73"/>
  <c r="M69"/>
  <c r="M65"/>
  <c r="M61"/>
  <c r="M57"/>
  <c r="M53"/>
  <c r="M49"/>
  <c r="M45"/>
  <c r="M40"/>
  <c r="M36"/>
  <c r="M32"/>
  <c r="M26"/>
  <c r="M22"/>
  <c r="M18"/>
  <c r="M14"/>
  <c r="M10"/>
  <c r="M6"/>
  <c r="M2"/>
  <c r="N155"/>
  <c r="N129"/>
  <c r="N108"/>
  <c r="N103"/>
  <c r="N71"/>
  <c r="N67"/>
  <c r="N63"/>
  <c r="N59"/>
  <c r="N55"/>
  <c r="N51"/>
  <c r="N30"/>
  <c r="N28"/>
  <c r="N24"/>
  <c r="N20"/>
  <c r="N16"/>
  <c r="N12"/>
  <c r="N8"/>
  <c r="N4"/>
  <c r="M157"/>
  <c r="M151"/>
  <c r="M147"/>
  <c r="M143"/>
  <c r="M139"/>
  <c r="M135"/>
  <c r="M124"/>
  <c r="M120"/>
  <c r="M116"/>
  <c r="M112"/>
  <c r="M106"/>
  <c r="M102"/>
  <c r="M95"/>
  <c r="M91"/>
  <c r="M87"/>
  <c r="M83"/>
  <c r="M79"/>
  <c r="M75"/>
  <c r="M47"/>
  <c r="M43"/>
  <c r="M38"/>
  <c r="M34"/>
  <c r="M158"/>
  <c r="M156"/>
  <c r="M154"/>
  <c r="M152"/>
  <c r="M150"/>
  <c r="M148"/>
  <c r="M146"/>
  <c r="M144"/>
  <c r="M142"/>
  <c r="M140"/>
  <c r="M138"/>
  <c r="M136"/>
  <c r="M134"/>
  <c r="M132"/>
  <c r="M130"/>
  <c r="M128"/>
  <c r="M126"/>
  <c r="M123"/>
  <c r="M121"/>
  <c r="M119"/>
  <c r="M117"/>
  <c r="M115"/>
  <c r="M113"/>
  <c r="M111"/>
  <c r="M109"/>
  <c r="M107"/>
  <c r="M105"/>
  <c r="M125"/>
  <c r="M100"/>
  <c r="M98"/>
  <c r="M101"/>
  <c r="M96"/>
  <c r="M94"/>
  <c r="M92"/>
  <c r="M90"/>
  <c r="M88"/>
  <c r="M86"/>
  <c r="M84"/>
  <c r="M82"/>
  <c r="M80"/>
  <c r="M78"/>
  <c r="M76"/>
  <c r="M74"/>
  <c r="M72"/>
  <c r="M70"/>
  <c r="M68"/>
  <c r="M66"/>
  <c r="M64"/>
  <c r="M62"/>
  <c r="M60"/>
  <c r="M58"/>
  <c r="M56"/>
  <c r="M54"/>
  <c r="M52"/>
  <c r="M50"/>
  <c r="M48"/>
  <c r="M46"/>
  <c r="M44"/>
  <c r="M42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N41"/>
  <c r="N159" l="1"/>
  <c r="C2" i="3" s="1"/>
  <c r="C4" s="1"/>
  <c r="M159" i="1"/>
  <c r="B2" i="3" s="1"/>
  <c r="B4" s="1"/>
</calcChain>
</file>

<file path=xl/sharedStrings.xml><?xml version="1.0" encoding="utf-8"?>
<sst xmlns="http://schemas.openxmlformats.org/spreadsheetml/2006/main" count="408" uniqueCount="55">
  <si>
    <t>OBJECTID_1</t>
  </si>
  <si>
    <t>Current_Us</t>
  </si>
  <si>
    <t>OOP_ac</t>
  </si>
  <si>
    <t>Mixed Use Citrus and OOP Citrus</t>
  </si>
  <si>
    <t>Mixed Use Commercial and Pasture</t>
  </si>
  <si>
    <t>Out of Production</t>
  </si>
  <si>
    <t>Commercial / Natural Area</t>
  </si>
  <si>
    <t>Mixed Use Pasture and Recreation</t>
  </si>
  <si>
    <t>Urban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</si>
  <si>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</si>
  <si>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</si>
  <si>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</si>
  <si>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</si>
  <si>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</si>
  <si>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</si>
  <si>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</si>
  <si>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</si>
  <si>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</si>
  <si>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Acres</t>
  </si>
  <si>
    <t>C-24</t>
  </si>
  <si>
    <t>North Fork</t>
  </si>
  <si>
    <t>Runoff Ac-ft</t>
  </si>
  <si>
    <t>TN lbs/yr</t>
  </si>
  <si>
    <t>TP lbs/yr</t>
  </si>
  <si>
    <t>Category</t>
  </si>
  <si>
    <t>TN Load</t>
  </si>
  <si>
    <t>TP Load</t>
  </si>
  <si>
    <t>Ag in 2004</t>
  </si>
  <si>
    <t>Current Ag</t>
  </si>
  <si>
    <t>Credit</t>
  </si>
  <si>
    <t>OPP - undeveloped LU</t>
  </si>
  <si>
    <t>Commercial / Natural Area - undeveloped LU</t>
  </si>
  <si>
    <t>Mixed Use Pasture and Recreation - Pasture</t>
  </si>
  <si>
    <t>Citrus - no change</t>
  </si>
  <si>
    <t>LULC</t>
  </si>
  <si>
    <t>Description</t>
  </si>
  <si>
    <t>Sum of Adjusted Acres</t>
  </si>
  <si>
    <t>Adjusted TP Load</t>
  </si>
  <si>
    <t>Adjusted TN Load</t>
  </si>
  <si>
    <t>Improved Pasture</t>
  </si>
  <si>
    <t>Unimproved Pasture</t>
  </si>
  <si>
    <t>Woodland Pasture</t>
  </si>
  <si>
    <t>Row Crops</t>
  </si>
  <si>
    <t>Citrus</t>
  </si>
  <si>
    <t>Other Groves</t>
  </si>
  <si>
    <t>Tree Nurseries</t>
  </si>
  <si>
    <t>Ornamentals</t>
  </si>
  <si>
    <t>Specialty Farm</t>
  </si>
  <si>
    <t>Aquaculture</t>
  </si>
  <si>
    <t>Fallow Cropland</t>
  </si>
  <si>
    <t>Mixed Rangeland</t>
  </si>
  <si>
    <t>Adjusted Acreages</t>
  </si>
  <si>
    <t>Change to Urban</t>
  </si>
  <si>
    <t>Total credit</t>
  </si>
  <si>
    <t>Urban - 100% credit</t>
  </si>
</sst>
</file>

<file path=xl/styles.xml><?xml version="1.0" encoding="utf-8"?>
<styleSheet xmlns="http://schemas.openxmlformats.org/spreadsheetml/2006/main">
  <numFmts count="3">
    <numFmt numFmtId="164" formatCode="0.00000000000"/>
    <numFmt numFmtId="165" formatCode="0.000"/>
    <numFmt numFmtId="166" formatCode="#,##0.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52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53" borderId="0" applyNumberFormat="0" applyBorder="0" applyAlignment="0" applyProtection="0"/>
    <xf numFmtId="0" fontId="22" fillId="37" borderId="0" applyNumberFormat="0" applyBorder="0" applyAlignment="0" applyProtection="0"/>
    <xf numFmtId="0" fontId="23" fillId="54" borderId="11" applyNumberFormat="0" applyAlignment="0" applyProtection="0"/>
    <xf numFmtId="0" fontId="24" fillId="55" borderId="12" applyNumberFormat="0" applyAlignment="0" applyProtection="0"/>
    <xf numFmtId="0" fontId="2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41" borderId="11" applyNumberFormat="0" applyAlignment="0" applyProtection="0"/>
    <xf numFmtId="0" fontId="31" fillId="0" borderId="16" applyNumberFormat="0" applyFill="0" applyAlignment="0" applyProtection="0"/>
    <xf numFmtId="0" fontId="32" fillId="56" borderId="0" applyNumberFormat="0" applyBorder="0" applyAlignment="0" applyProtection="0"/>
    <xf numFmtId="0" fontId="20" fillId="57" borderId="17" applyNumberFormat="0" applyFont="0" applyAlignment="0" applyProtection="0"/>
    <xf numFmtId="0" fontId="33" fillId="54" borderId="18" applyNumberFormat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</cellStyleXfs>
  <cellXfs count="52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166" fontId="0" fillId="0" borderId="10" xfId="0" applyNumberFormat="1" applyBorder="1"/>
    <xf numFmtId="0" fontId="18" fillId="0" borderId="10" xfId="0" applyFont="1" applyBorder="1"/>
    <xf numFmtId="166" fontId="18" fillId="0" borderId="10" xfId="0" applyNumberFormat="1" applyFont="1" applyBorder="1"/>
    <xf numFmtId="1" fontId="0" fillId="33" borderId="0" xfId="0" applyNumberFormat="1" applyFill="1"/>
    <xf numFmtId="2" fontId="0" fillId="33" borderId="0" xfId="0" applyNumberFormat="1" applyFill="1"/>
    <xf numFmtId="165" fontId="0" fillId="33" borderId="0" xfId="0" applyNumberFormat="1" applyFill="1"/>
    <xf numFmtId="0" fontId="0" fillId="33" borderId="0" xfId="0" applyFill="1"/>
    <xf numFmtId="1" fontId="0" fillId="34" borderId="0" xfId="0" applyNumberFormat="1" applyFill="1"/>
    <xf numFmtId="2" fontId="0" fillId="34" borderId="0" xfId="0" applyNumberFormat="1" applyFill="1"/>
    <xf numFmtId="165" fontId="0" fillId="34" borderId="0" xfId="0" applyNumberFormat="1" applyFill="1"/>
    <xf numFmtId="0" fontId="0" fillId="34" borderId="0" xfId="0" applyFill="1"/>
    <xf numFmtId="4" fontId="0" fillId="0" borderId="20" xfId="0" applyNumberFormat="1" applyBorder="1"/>
    <xf numFmtId="1" fontId="0" fillId="0" borderId="20" xfId="0" applyNumberFormat="1" applyBorder="1" applyAlignment="1">
      <alignment horizontal="left"/>
    </xf>
    <xf numFmtId="1" fontId="0" fillId="35" borderId="20" xfId="0" applyNumberFormat="1" applyFill="1" applyBorder="1" applyAlignment="1">
      <alignment horizontal="left"/>
    </xf>
    <xf numFmtId="4" fontId="0" fillId="35" borderId="20" xfId="0" applyNumberFormat="1" applyFill="1" applyBorder="1"/>
    <xf numFmtId="0" fontId="18" fillId="0" borderId="0" xfId="0" applyFont="1"/>
    <xf numFmtId="0" fontId="0" fillId="0" borderId="0" xfId="0"/>
    <xf numFmtId="2" fontId="0" fillId="0" borderId="0" xfId="0" applyNumberFormat="1"/>
    <xf numFmtId="4" fontId="0" fillId="0" borderId="0" xfId="0" applyNumberFormat="1"/>
    <xf numFmtId="4" fontId="0" fillId="0" borderId="20" xfId="0" applyNumberFormat="1" applyBorder="1"/>
    <xf numFmtId="4" fontId="0" fillId="35" borderId="20" xfId="0" applyNumberFormat="1" applyFill="1" applyBorder="1"/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22" xfId="0" applyFont="1" applyFill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6" fillId="0" borderId="20" xfId="0" applyFont="1" applyBorder="1" applyAlignment="1">
      <alignment horizontal="center"/>
    </xf>
    <xf numFmtId="0" fontId="0" fillId="0" borderId="20" xfId="0" applyBorder="1"/>
    <xf numFmtId="166" fontId="0" fillId="0" borderId="20" xfId="0" applyNumberFormat="1" applyBorder="1"/>
    <xf numFmtId="0" fontId="18" fillId="33" borderId="20" xfId="0" applyFont="1" applyFill="1" applyBorder="1"/>
    <xf numFmtId="166" fontId="18" fillId="33" borderId="20" xfId="0" applyNumberFormat="1" applyFont="1" applyFill="1" applyBorder="1"/>
    <xf numFmtId="1" fontId="0" fillId="35" borderId="0" xfId="0" applyNumberFormat="1" applyFill="1"/>
    <xf numFmtId="2" fontId="0" fillId="35" borderId="0" xfId="0" applyNumberFormat="1" applyFill="1"/>
    <xf numFmtId="165" fontId="0" fillId="35" borderId="0" xfId="0" applyNumberFormat="1" applyFill="1"/>
    <xf numFmtId="0" fontId="0" fillId="35" borderId="0" xfId="0" applyFill="1"/>
    <xf numFmtId="1" fontId="0" fillId="58" borderId="0" xfId="0" applyNumberFormat="1" applyFill="1"/>
    <xf numFmtId="2" fontId="0" fillId="58" borderId="0" xfId="0" applyNumberFormat="1" applyFill="1"/>
    <xf numFmtId="165" fontId="0" fillId="58" borderId="0" xfId="0" applyNumberFormat="1" applyFill="1"/>
    <xf numFmtId="0" fontId="0" fillId="58" borderId="0" xfId="0" applyFill="1"/>
  </cellXfs>
  <cellStyles count="84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itle 2" xfId="81"/>
    <cellStyle name="Total" xfId="17" builtinId="25" customBuiltin="1"/>
    <cellStyle name="Total 2" xfId="82"/>
    <cellStyle name="Warning Text" xfId="14" builtinId="11" customBuiltin="1"/>
    <cellStyle name="Warning Text 2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9"/>
  <sheetViews>
    <sheetView workbookViewId="0">
      <pane ySplit="1" topLeftCell="A144" activePane="bottomLeft" state="frozen"/>
      <selection pane="bottomLeft" activeCell="K159" sqref="K159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1" bestFit="1" customWidth="1"/>
    <col min="10" max="10" width="13.7109375" style="2" bestFit="1" customWidth="1"/>
    <col min="11" max="11" width="8.5703125" style="3" bestFit="1" customWidth="1"/>
    <col min="12" max="12" width="12.7109375" bestFit="1" customWidth="1"/>
    <col min="13" max="13" width="9" style="1" bestFit="1" customWidth="1"/>
    <col min="14" max="14" width="8.7109375" style="2" bestFit="1" customWidth="1"/>
    <col min="15" max="15" width="32.85546875" style="1" bestFit="1" customWidth="1"/>
    <col min="16" max="16" width="8.5703125" style="3" bestFit="1" customWidth="1"/>
  </cols>
  <sheetData>
    <row r="1" spans="1:16">
      <c r="A1" s="1" t="s">
        <v>0</v>
      </c>
      <c r="B1" s="1" t="s">
        <v>9</v>
      </c>
      <c r="C1" s="1" t="s">
        <v>10</v>
      </c>
      <c r="D1" s="1" t="s">
        <v>11</v>
      </c>
      <c r="E1" s="3" t="s">
        <v>12</v>
      </c>
      <c r="F1" s="3" t="s">
        <v>13</v>
      </c>
      <c r="G1" s="3" t="s">
        <v>14</v>
      </c>
      <c r="H1" s="4" t="s">
        <v>15</v>
      </c>
      <c r="I1" s="4" t="s">
        <v>16</v>
      </c>
      <c r="J1" s="4" t="s">
        <v>17</v>
      </c>
      <c r="K1" s="3" t="s">
        <v>18</v>
      </c>
      <c r="L1" s="6" t="s">
        <v>21</v>
      </c>
      <c r="M1" s="7" t="s">
        <v>22</v>
      </c>
      <c r="N1" s="7" t="s">
        <v>23</v>
      </c>
      <c r="O1" s="1" t="s">
        <v>1</v>
      </c>
      <c r="P1" s="3" t="s">
        <v>2</v>
      </c>
    </row>
    <row r="2" spans="1:16">
      <c r="A2" s="1">
        <v>53</v>
      </c>
      <c r="B2" s="1">
        <v>2110</v>
      </c>
      <c r="C2" s="1" t="s">
        <v>20</v>
      </c>
      <c r="E2" s="3">
        <v>0.22</v>
      </c>
      <c r="F2" s="3">
        <v>50.8</v>
      </c>
      <c r="G2" s="3">
        <v>0</v>
      </c>
      <c r="H2" s="3">
        <v>1.35</v>
      </c>
      <c r="I2" s="5">
        <v>0.27400000000000002</v>
      </c>
      <c r="J2" s="5">
        <v>0.315</v>
      </c>
      <c r="K2" s="3">
        <v>1.86</v>
      </c>
      <c r="L2">
        <f t="shared" ref="L2:L33" si="0">(F2*J2*K2/12)+(G2*K2)</f>
        <v>2.4803099999999998</v>
      </c>
      <c r="M2">
        <f t="shared" ref="M2:M33" si="1">ROUND(2.721*H2*L2,1)</f>
        <v>9.1</v>
      </c>
      <c r="N2">
        <f t="shared" ref="N2:N33" si="2">ROUND((2.721*I2*L2)+(E2*K2),1)</f>
        <v>2.2999999999999998</v>
      </c>
      <c r="P2" s="3">
        <v>0</v>
      </c>
    </row>
    <row r="3" spans="1:16">
      <c r="A3" s="1">
        <v>56</v>
      </c>
      <c r="B3" s="1">
        <v>2110</v>
      </c>
      <c r="C3" s="1" t="s">
        <v>20</v>
      </c>
      <c r="E3" s="3">
        <v>0.22</v>
      </c>
      <c r="F3" s="3">
        <v>50.8</v>
      </c>
      <c r="G3" s="3">
        <v>0</v>
      </c>
      <c r="H3" s="3">
        <v>1.35</v>
      </c>
      <c r="I3" s="5">
        <v>0.27400000000000002</v>
      </c>
      <c r="J3" s="5">
        <v>0.315</v>
      </c>
      <c r="K3" s="3">
        <v>0.99</v>
      </c>
      <c r="L3">
        <f t="shared" si="0"/>
        <v>1.320165</v>
      </c>
      <c r="M3">
        <f t="shared" si="1"/>
        <v>4.8</v>
      </c>
      <c r="N3">
        <f t="shared" si="2"/>
        <v>1.2</v>
      </c>
      <c r="P3" s="3">
        <v>0</v>
      </c>
    </row>
    <row r="4" spans="1:16">
      <c r="A4" s="1">
        <v>63</v>
      </c>
      <c r="B4" s="1">
        <v>2110</v>
      </c>
      <c r="C4" s="1" t="s">
        <v>20</v>
      </c>
      <c r="E4" s="3">
        <v>0.22</v>
      </c>
      <c r="F4" s="3">
        <v>50.8</v>
      </c>
      <c r="G4" s="3">
        <v>0</v>
      </c>
      <c r="H4" s="3">
        <v>1.35</v>
      </c>
      <c r="I4" s="5">
        <v>0.27400000000000002</v>
      </c>
      <c r="J4" s="5">
        <v>0.315</v>
      </c>
      <c r="K4" s="3">
        <v>167.93</v>
      </c>
      <c r="L4">
        <f t="shared" si="0"/>
        <v>223.93465499999999</v>
      </c>
      <c r="M4">
        <f t="shared" si="1"/>
        <v>822.6</v>
      </c>
      <c r="N4">
        <f t="shared" si="2"/>
        <v>203.9</v>
      </c>
      <c r="P4" s="3">
        <v>0</v>
      </c>
    </row>
    <row r="5" spans="1:16">
      <c r="A5" s="1">
        <v>78</v>
      </c>
      <c r="B5" s="1">
        <v>2110</v>
      </c>
      <c r="C5" s="1" t="s">
        <v>20</v>
      </c>
      <c r="E5" s="3">
        <v>0.22</v>
      </c>
      <c r="F5" s="3">
        <v>50.8</v>
      </c>
      <c r="G5" s="3">
        <v>0</v>
      </c>
      <c r="H5" s="3">
        <v>1.35</v>
      </c>
      <c r="I5" s="5">
        <v>0.27400000000000002</v>
      </c>
      <c r="J5" s="5">
        <v>0.315</v>
      </c>
      <c r="K5" s="3">
        <v>0.71</v>
      </c>
      <c r="L5">
        <f t="shared" si="0"/>
        <v>0.94678499999999988</v>
      </c>
      <c r="M5">
        <f t="shared" si="1"/>
        <v>3.5</v>
      </c>
      <c r="N5">
        <f t="shared" si="2"/>
        <v>0.9</v>
      </c>
      <c r="P5" s="3">
        <v>0</v>
      </c>
    </row>
    <row r="6" spans="1:16">
      <c r="A6" s="1">
        <v>83</v>
      </c>
      <c r="B6" s="1">
        <v>2110</v>
      </c>
      <c r="C6" s="1" t="s">
        <v>20</v>
      </c>
      <c r="E6" s="3">
        <v>0.22</v>
      </c>
      <c r="F6" s="3">
        <v>50.8</v>
      </c>
      <c r="G6" s="3">
        <v>0</v>
      </c>
      <c r="H6" s="3">
        <v>1.35</v>
      </c>
      <c r="I6" s="5">
        <v>0.27400000000000002</v>
      </c>
      <c r="J6" s="5">
        <v>0.315</v>
      </c>
      <c r="K6" s="3">
        <v>17.8</v>
      </c>
      <c r="L6">
        <f t="shared" si="0"/>
        <v>23.7363</v>
      </c>
      <c r="M6">
        <f t="shared" si="1"/>
        <v>87.2</v>
      </c>
      <c r="N6">
        <f t="shared" si="2"/>
        <v>21.6</v>
      </c>
      <c r="P6" s="3">
        <v>0</v>
      </c>
    </row>
    <row r="7" spans="1:16">
      <c r="A7" s="1">
        <v>89</v>
      </c>
      <c r="B7" s="1">
        <v>2110</v>
      </c>
      <c r="C7" s="1" t="s">
        <v>20</v>
      </c>
      <c r="E7" s="3">
        <v>0.22</v>
      </c>
      <c r="F7" s="3">
        <v>50.8</v>
      </c>
      <c r="G7" s="3">
        <v>0</v>
      </c>
      <c r="H7" s="3">
        <v>1.35</v>
      </c>
      <c r="I7" s="5">
        <v>0.27400000000000002</v>
      </c>
      <c r="J7" s="5">
        <v>0.315</v>
      </c>
      <c r="K7" s="3">
        <v>103.65</v>
      </c>
      <c r="L7">
        <f t="shared" si="0"/>
        <v>138.217275</v>
      </c>
      <c r="M7">
        <f t="shared" si="1"/>
        <v>507.7</v>
      </c>
      <c r="N7">
        <f t="shared" si="2"/>
        <v>125.9</v>
      </c>
      <c r="P7" s="3">
        <v>0</v>
      </c>
    </row>
    <row r="8" spans="1:16">
      <c r="A8" s="1">
        <v>90</v>
      </c>
      <c r="B8" s="1">
        <v>2110</v>
      </c>
      <c r="C8" s="1" t="s">
        <v>20</v>
      </c>
      <c r="E8" s="3">
        <v>0.22</v>
      </c>
      <c r="F8" s="3">
        <v>50.8</v>
      </c>
      <c r="G8" s="3">
        <v>0</v>
      </c>
      <c r="H8" s="3">
        <v>1.35</v>
      </c>
      <c r="I8" s="5">
        <v>0.27400000000000002</v>
      </c>
      <c r="J8" s="5">
        <v>0.315</v>
      </c>
      <c r="K8" s="3">
        <v>12.21</v>
      </c>
      <c r="L8">
        <f t="shared" si="0"/>
        <v>16.282035</v>
      </c>
      <c r="M8">
        <f t="shared" si="1"/>
        <v>59.8</v>
      </c>
      <c r="N8">
        <f t="shared" si="2"/>
        <v>14.8</v>
      </c>
      <c r="P8" s="3">
        <v>0</v>
      </c>
    </row>
    <row r="9" spans="1:16">
      <c r="A9" s="1">
        <v>108</v>
      </c>
      <c r="B9" s="1">
        <v>2110</v>
      </c>
      <c r="C9" s="1" t="s">
        <v>20</v>
      </c>
      <c r="E9" s="3">
        <v>0.22</v>
      </c>
      <c r="F9" s="3">
        <v>50.8</v>
      </c>
      <c r="G9" s="3">
        <v>0</v>
      </c>
      <c r="H9" s="3">
        <v>1.35</v>
      </c>
      <c r="I9" s="5">
        <v>0.27400000000000002</v>
      </c>
      <c r="J9" s="5">
        <v>0.315</v>
      </c>
      <c r="K9" s="3">
        <v>136.16</v>
      </c>
      <c r="L9">
        <f t="shared" si="0"/>
        <v>181.56935999999999</v>
      </c>
      <c r="M9">
        <f t="shared" si="1"/>
        <v>667</v>
      </c>
      <c r="N9">
        <f t="shared" si="2"/>
        <v>165.3</v>
      </c>
      <c r="O9" s="1" t="s">
        <v>4</v>
      </c>
      <c r="P9" s="3">
        <v>200</v>
      </c>
    </row>
    <row r="10" spans="1:16">
      <c r="A10" s="1">
        <v>232</v>
      </c>
      <c r="B10" s="1">
        <v>2110</v>
      </c>
      <c r="C10" s="1" t="s">
        <v>20</v>
      </c>
      <c r="E10" s="3">
        <v>0.22</v>
      </c>
      <c r="F10" s="3">
        <v>50.8</v>
      </c>
      <c r="G10" s="3">
        <v>0</v>
      </c>
      <c r="H10" s="3">
        <v>1.35</v>
      </c>
      <c r="I10" s="5">
        <v>0.27400000000000002</v>
      </c>
      <c r="J10" s="5">
        <v>0.315</v>
      </c>
      <c r="K10" s="3">
        <v>67.22</v>
      </c>
      <c r="L10">
        <f t="shared" si="0"/>
        <v>89.637869999999978</v>
      </c>
      <c r="M10">
        <f t="shared" si="1"/>
        <v>329.3</v>
      </c>
      <c r="N10">
        <f t="shared" si="2"/>
        <v>81.599999999999994</v>
      </c>
      <c r="P10" s="3">
        <v>0</v>
      </c>
    </row>
    <row r="11" spans="1:16">
      <c r="A11" s="1">
        <v>233</v>
      </c>
      <c r="B11" s="1">
        <v>2110</v>
      </c>
      <c r="C11" s="1" t="s">
        <v>20</v>
      </c>
      <c r="E11" s="3">
        <v>0.22</v>
      </c>
      <c r="F11" s="3">
        <v>50.8</v>
      </c>
      <c r="G11" s="3">
        <v>0</v>
      </c>
      <c r="H11" s="3">
        <v>1.35</v>
      </c>
      <c r="I11" s="5">
        <v>0.27400000000000002</v>
      </c>
      <c r="J11" s="5">
        <v>0.315</v>
      </c>
      <c r="K11" s="3">
        <v>39.020000000000003</v>
      </c>
      <c r="L11">
        <f t="shared" si="0"/>
        <v>52.033170000000005</v>
      </c>
      <c r="M11">
        <f t="shared" si="1"/>
        <v>191.1</v>
      </c>
      <c r="N11">
        <f t="shared" si="2"/>
        <v>47.4</v>
      </c>
      <c r="P11" s="3">
        <v>0</v>
      </c>
    </row>
    <row r="12" spans="1:16">
      <c r="A12" s="1">
        <v>245</v>
      </c>
      <c r="B12" s="1">
        <v>2110</v>
      </c>
      <c r="C12" s="1" t="s">
        <v>20</v>
      </c>
      <c r="E12" s="3">
        <v>0.22</v>
      </c>
      <c r="F12" s="3">
        <v>50.8</v>
      </c>
      <c r="G12" s="3">
        <v>0</v>
      </c>
      <c r="H12" s="3">
        <v>1.35</v>
      </c>
      <c r="I12" s="5">
        <v>0.27400000000000002</v>
      </c>
      <c r="J12" s="5">
        <v>0.315</v>
      </c>
      <c r="K12" s="3">
        <v>21.05</v>
      </c>
      <c r="L12">
        <f t="shared" si="0"/>
        <v>28.070175000000003</v>
      </c>
      <c r="M12">
        <f t="shared" si="1"/>
        <v>103.1</v>
      </c>
      <c r="N12">
        <f t="shared" si="2"/>
        <v>25.6</v>
      </c>
      <c r="P12" s="3">
        <v>0</v>
      </c>
    </row>
    <row r="13" spans="1:16">
      <c r="A13" s="1">
        <v>289</v>
      </c>
      <c r="B13" s="1">
        <v>2110</v>
      </c>
      <c r="C13" s="1" t="s">
        <v>20</v>
      </c>
      <c r="E13" s="3">
        <v>0.22</v>
      </c>
      <c r="F13" s="3">
        <v>50.8</v>
      </c>
      <c r="G13" s="3">
        <v>0</v>
      </c>
      <c r="H13" s="3">
        <v>1.35</v>
      </c>
      <c r="I13" s="5">
        <v>0.27400000000000002</v>
      </c>
      <c r="J13" s="5">
        <v>0.315</v>
      </c>
      <c r="K13" s="3">
        <v>15.48</v>
      </c>
      <c r="L13">
        <f t="shared" si="0"/>
        <v>20.642579999999999</v>
      </c>
      <c r="M13">
        <f t="shared" si="1"/>
        <v>75.8</v>
      </c>
      <c r="N13">
        <f t="shared" si="2"/>
        <v>18.8</v>
      </c>
      <c r="P13" s="3">
        <v>0</v>
      </c>
    </row>
    <row r="14" spans="1:16">
      <c r="A14" s="1">
        <v>314</v>
      </c>
      <c r="B14" s="1">
        <v>2110</v>
      </c>
      <c r="C14" s="1" t="s">
        <v>20</v>
      </c>
      <c r="E14" s="3">
        <v>0.22</v>
      </c>
      <c r="F14" s="3">
        <v>50.8</v>
      </c>
      <c r="G14" s="3">
        <v>0</v>
      </c>
      <c r="H14" s="3">
        <v>1.35</v>
      </c>
      <c r="I14" s="5">
        <v>0.27400000000000002</v>
      </c>
      <c r="J14" s="5">
        <v>0.315</v>
      </c>
      <c r="K14" s="3">
        <v>81.77</v>
      </c>
      <c r="L14">
        <f t="shared" si="0"/>
        <v>109.040295</v>
      </c>
      <c r="M14">
        <f t="shared" si="1"/>
        <v>400.5</v>
      </c>
      <c r="N14">
        <f t="shared" si="2"/>
        <v>99.3</v>
      </c>
      <c r="P14" s="3">
        <v>0</v>
      </c>
    </row>
    <row r="15" spans="1:16">
      <c r="A15" s="1">
        <v>321</v>
      </c>
      <c r="B15" s="1">
        <v>2110</v>
      </c>
      <c r="C15" s="1" t="s">
        <v>20</v>
      </c>
      <c r="E15" s="3">
        <v>0.22</v>
      </c>
      <c r="F15" s="3">
        <v>50.8</v>
      </c>
      <c r="G15" s="3">
        <v>0</v>
      </c>
      <c r="H15" s="3">
        <v>1.35</v>
      </c>
      <c r="I15" s="5">
        <v>0.27400000000000002</v>
      </c>
      <c r="J15" s="5">
        <v>0.315</v>
      </c>
      <c r="K15" s="3">
        <v>41.73</v>
      </c>
      <c r="L15">
        <f t="shared" si="0"/>
        <v>55.646954999999991</v>
      </c>
      <c r="M15">
        <f t="shared" si="1"/>
        <v>204.4</v>
      </c>
      <c r="N15">
        <f t="shared" si="2"/>
        <v>50.7</v>
      </c>
      <c r="P15" s="3">
        <v>0</v>
      </c>
    </row>
    <row r="16" spans="1:16">
      <c r="A16" s="1">
        <v>328</v>
      </c>
      <c r="B16" s="1">
        <v>2110</v>
      </c>
      <c r="C16" s="1" t="s">
        <v>20</v>
      </c>
      <c r="E16" s="3">
        <v>0.22</v>
      </c>
      <c r="F16" s="3">
        <v>50.8</v>
      </c>
      <c r="G16" s="3">
        <v>0</v>
      </c>
      <c r="H16" s="3">
        <v>1.35</v>
      </c>
      <c r="I16" s="5">
        <v>0.27400000000000002</v>
      </c>
      <c r="J16" s="5">
        <v>0.315</v>
      </c>
      <c r="K16" s="3">
        <v>17.239999999999998</v>
      </c>
      <c r="L16">
        <f t="shared" si="0"/>
        <v>22.989539999999995</v>
      </c>
      <c r="M16">
        <f t="shared" si="1"/>
        <v>84.4</v>
      </c>
      <c r="N16">
        <f t="shared" si="2"/>
        <v>20.9</v>
      </c>
      <c r="P16" s="3">
        <v>0</v>
      </c>
    </row>
    <row r="17" spans="1:16">
      <c r="A17" s="1">
        <v>356</v>
      </c>
      <c r="B17" s="1">
        <v>2110</v>
      </c>
      <c r="C17" s="1" t="s">
        <v>20</v>
      </c>
      <c r="E17" s="3">
        <v>0.22</v>
      </c>
      <c r="F17" s="3">
        <v>50.8</v>
      </c>
      <c r="G17" s="3">
        <v>0</v>
      </c>
      <c r="H17" s="3">
        <v>1.35</v>
      </c>
      <c r="I17" s="5">
        <v>0.27400000000000002</v>
      </c>
      <c r="J17" s="5">
        <v>0.315</v>
      </c>
      <c r="K17" s="3">
        <v>103.55</v>
      </c>
      <c r="L17">
        <f t="shared" si="0"/>
        <v>138.08392499999999</v>
      </c>
      <c r="M17">
        <f t="shared" si="1"/>
        <v>507.2</v>
      </c>
      <c r="N17">
        <f t="shared" si="2"/>
        <v>125.7</v>
      </c>
      <c r="P17" s="3">
        <v>0</v>
      </c>
    </row>
    <row r="18" spans="1:16">
      <c r="A18" s="1">
        <v>371</v>
      </c>
      <c r="B18" s="1">
        <v>2110</v>
      </c>
      <c r="C18" s="1" t="s">
        <v>20</v>
      </c>
      <c r="E18" s="3">
        <v>0.22</v>
      </c>
      <c r="F18" s="3">
        <v>50.8</v>
      </c>
      <c r="G18" s="3">
        <v>0</v>
      </c>
      <c r="H18" s="3">
        <v>1.35</v>
      </c>
      <c r="I18" s="5">
        <v>0.27400000000000002</v>
      </c>
      <c r="J18" s="5">
        <v>0.315</v>
      </c>
      <c r="K18" s="3">
        <v>128.51</v>
      </c>
      <c r="L18">
        <f t="shared" si="0"/>
        <v>171.36808499999998</v>
      </c>
      <c r="M18">
        <f t="shared" si="1"/>
        <v>629.5</v>
      </c>
      <c r="N18">
        <f t="shared" si="2"/>
        <v>156</v>
      </c>
      <c r="P18" s="3">
        <v>0</v>
      </c>
    </row>
    <row r="19" spans="1:16">
      <c r="A19" s="1">
        <v>376</v>
      </c>
      <c r="B19" s="1">
        <v>2110</v>
      </c>
      <c r="C19" s="1" t="s">
        <v>20</v>
      </c>
      <c r="E19" s="3">
        <v>0.22</v>
      </c>
      <c r="F19" s="3">
        <v>50.8</v>
      </c>
      <c r="G19" s="3">
        <v>0</v>
      </c>
      <c r="H19" s="3">
        <v>1.35</v>
      </c>
      <c r="I19" s="5">
        <v>0.27400000000000002</v>
      </c>
      <c r="J19" s="5">
        <v>0.315</v>
      </c>
      <c r="K19" s="3">
        <v>92.17</v>
      </c>
      <c r="L19">
        <f t="shared" si="0"/>
        <v>122.90869499999998</v>
      </c>
      <c r="M19">
        <f t="shared" si="1"/>
        <v>451.5</v>
      </c>
      <c r="N19">
        <f t="shared" si="2"/>
        <v>111.9</v>
      </c>
      <c r="P19" s="3">
        <v>0</v>
      </c>
    </row>
    <row r="20" spans="1:16">
      <c r="A20" s="1">
        <v>413</v>
      </c>
      <c r="B20" s="1">
        <v>2110</v>
      </c>
      <c r="C20" s="1" t="s">
        <v>20</v>
      </c>
      <c r="E20" s="3">
        <v>0.22</v>
      </c>
      <c r="F20" s="3">
        <v>50.8</v>
      </c>
      <c r="G20" s="3">
        <v>0</v>
      </c>
      <c r="H20" s="3">
        <v>1.35</v>
      </c>
      <c r="I20" s="5">
        <v>0.27400000000000002</v>
      </c>
      <c r="J20" s="5">
        <v>0.315</v>
      </c>
      <c r="K20" s="3">
        <v>79.27</v>
      </c>
      <c r="L20">
        <f t="shared" si="0"/>
        <v>105.70654499999999</v>
      </c>
      <c r="M20">
        <f t="shared" si="1"/>
        <v>388.3</v>
      </c>
      <c r="N20">
        <f t="shared" si="2"/>
        <v>96.2</v>
      </c>
      <c r="P20" s="3">
        <v>0</v>
      </c>
    </row>
    <row r="21" spans="1:16">
      <c r="A21" s="1">
        <v>418</v>
      </c>
      <c r="B21" s="1">
        <v>2110</v>
      </c>
      <c r="C21" s="1" t="s">
        <v>20</v>
      </c>
      <c r="E21" s="3">
        <v>0.22</v>
      </c>
      <c r="F21" s="3">
        <v>50.8</v>
      </c>
      <c r="G21" s="3">
        <v>0</v>
      </c>
      <c r="H21" s="3">
        <v>1.35</v>
      </c>
      <c r="I21" s="5">
        <v>0.27400000000000002</v>
      </c>
      <c r="J21" s="5">
        <v>0.315</v>
      </c>
      <c r="K21" s="3">
        <v>17.64</v>
      </c>
      <c r="L21">
        <f t="shared" si="0"/>
        <v>23.522940000000002</v>
      </c>
      <c r="M21">
        <f t="shared" si="1"/>
        <v>86.4</v>
      </c>
      <c r="N21">
        <f t="shared" si="2"/>
        <v>21.4</v>
      </c>
      <c r="P21" s="3">
        <v>0</v>
      </c>
    </row>
    <row r="22" spans="1:16">
      <c r="A22" s="1">
        <v>419</v>
      </c>
      <c r="B22" s="1">
        <v>2110</v>
      </c>
      <c r="C22" s="1" t="s">
        <v>20</v>
      </c>
      <c r="E22" s="3">
        <v>0.22</v>
      </c>
      <c r="F22" s="3">
        <v>50.8</v>
      </c>
      <c r="G22" s="3">
        <v>0</v>
      </c>
      <c r="H22" s="3">
        <v>1.35</v>
      </c>
      <c r="I22" s="5">
        <v>0.27400000000000002</v>
      </c>
      <c r="J22" s="5">
        <v>0.315</v>
      </c>
      <c r="K22" s="3">
        <v>9.82</v>
      </c>
      <c r="L22">
        <f t="shared" si="0"/>
        <v>13.094969999999998</v>
      </c>
      <c r="M22">
        <f t="shared" si="1"/>
        <v>48.1</v>
      </c>
      <c r="N22">
        <f t="shared" si="2"/>
        <v>11.9</v>
      </c>
      <c r="P22" s="3">
        <v>0</v>
      </c>
    </row>
    <row r="23" spans="1:16">
      <c r="A23" s="1">
        <v>425</v>
      </c>
      <c r="B23" s="1">
        <v>2110</v>
      </c>
      <c r="C23" s="1" t="s">
        <v>20</v>
      </c>
      <c r="E23" s="3">
        <v>0.22</v>
      </c>
      <c r="F23" s="3">
        <v>50.8</v>
      </c>
      <c r="G23" s="3">
        <v>0</v>
      </c>
      <c r="H23" s="3">
        <v>1.35</v>
      </c>
      <c r="I23" s="5">
        <v>0.27400000000000002</v>
      </c>
      <c r="J23" s="5">
        <v>0.315</v>
      </c>
      <c r="K23" s="3">
        <v>57.56</v>
      </c>
      <c r="L23">
        <f t="shared" si="0"/>
        <v>76.756259999999997</v>
      </c>
      <c r="M23">
        <f t="shared" si="1"/>
        <v>282</v>
      </c>
      <c r="N23">
        <f t="shared" si="2"/>
        <v>69.900000000000006</v>
      </c>
      <c r="P23" s="3">
        <v>0</v>
      </c>
    </row>
    <row r="24" spans="1:16">
      <c r="A24" s="1">
        <v>427</v>
      </c>
      <c r="B24" s="1">
        <v>2110</v>
      </c>
      <c r="C24" s="1" t="s">
        <v>20</v>
      </c>
      <c r="E24" s="3">
        <v>0.22</v>
      </c>
      <c r="F24" s="3">
        <v>50.8</v>
      </c>
      <c r="G24" s="3">
        <v>0</v>
      </c>
      <c r="H24" s="3">
        <v>1.35</v>
      </c>
      <c r="I24" s="5">
        <v>0.27400000000000002</v>
      </c>
      <c r="J24" s="5">
        <v>0.315</v>
      </c>
      <c r="K24" s="3">
        <v>2.2000000000000002</v>
      </c>
      <c r="L24">
        <f t="shared" si="0"/>
        <v>2.9337</v>
      </c>
      <c r="M24">
        <f t="shared" si="1"/>
        <v>10.8</v>
      </c>
      <c r="N24">
        <f t="shared" si="2"/>
        <v>2.7</v>
      </c>
      <c r="P24" s="3">
        <v>0</v>
      </c>
    </row>
    <row r="25" spans="1:16">
      <c r="A25" s="1">
        <v>431</v>
      </c>
      <c r="B25" s="1">
        <v>2110</v>
      </c>
      <c r="C25" s="1" t="s">
        <v>20</v>
      </c>
      <c r="E25" s="3">
        <v>0.22</v>
      </c>
      <c r="F25" s="3">
        <v>50.8</v>
      </c>
      <c r="G25" s="3">
        <v>0</v>
      </c>
      <c r="H25" s="3">
        <v>1.35</v>
      </c>
      <c r="I25" s="5">
        <v>0.27400000000000002</v>
      </c>
      <c r="J25" s="5">
        <v>0.315</v>
      </c>
      <c r="K25" s="3">
        <v>1.39</v>
      </c>
      <c r="L25">
        <f t="shared" si="0"/>
        <v>1.8535649999999997</v>
      </c>
      <c r="M25">
        <f t="shared" si="1"/>
        <v>6.8</v>
      </c>
      <c r="N25">
        <f t="shared" si="2"/>
        <v>1.7</v>
      </c>
      <c r="P25" s="3">
        <v>0</v>
      </c>
    </row>
    <row r="26" spans="1:16">
      <c r="A26" s="1">
        <v>436</v>
      </c>
      <c r="B26" s="1">
        <v>2110</v>
      </c>
      <c r="C26" s="1" t="s">
        <v>20</v>
      </c>
      <c r="E26" s="3">
        <v>0.22</v>
      </c>
      <c r="F26" s="3">
        <v>50.8</v>
      </c>
      <c r="G26" s="3">
        <v>0</v>
      </c>
      <c r="H26" s="3">
        <v>1.35</v>
      </c>
      <c r="I26" s="5">
        <v>0.27400000000000002</v>
      </c>
      <c r="J26" s="5">
        <v>0.315</v>
      </c>
      <c r="K26" s="3">
        <v>8.68</v>
      </c>
      <c r="L26">
        <f t="shared" si="0"/>
        <v>11.574779999999999</v>
      </c>
      <c r="M26">
        <f t="shared" si="1"/>
        <v>42.5</v>
      </c>
      <c r="N26">
        <f t="shared" si="2"/>
        <v>10.5</v>
      </c>
      <c r="P26" s="3">
        <v>0</v>
      </c>
    </row>
    <row r="27" spans="1:16">
      <c r="A27" s="1">
        <v>449</v>
      </c>
      <c r="B27" s="1">
        <v>2110</v>
      </c>
      <c r="C27" s="1" t="s">
        <v>20</v>
      </c>
      <c r="E27" s="3">
        <v>0.22</v>
      </c>
      <c r="F27" s="3">
        <v>50.8</v>
      </c>
      <c r="G27" s="3">
        <v>0</v>
      </c>
      <c r="H27" s="3">
        <v>1.35</v>
      </c>
      <c r="I27" s="5">
        <v>0.27400000000000002</v>
      </c>
      <c r="J27" s="5">
        <v>0.315</v>
      </c>
      <c r="K27" s="3">
        <v>5.18</v>
      </c>
      <c r="L27">
        <f t="shared" si="0"/>
        <v>6.9075299999999986</v>
      </c>
      <c r="M27">
        <f t="shared" si="1"/>
        <v>25.4</v>
      </c>
      <c r="N27">
        <f t="shared" si="2"/>
        <v>6.3</v>
      </c>
      <c r="P27" s="3">
        <v>0</v>
      </c>
    </row>
    <row r="28" spans="1:16">
      <c r="A28" s="1">
        <v>451</v>
      </c>
      <c r="B28" s="1">
        <v>2110</v>
      </c>
      <c r="C28" s="1" t="s">
        <v>20</v>
      </c>
      <c r="E28" s="3">
        <v>0.22</v>
      </c>
      <c r="F28" s="3">
        <v>50.8</v>
      </c>
      <c r="G28" s="3">
        <v>0</v>
      </c>
      <c r="H28" s="3">
        <v>1.35</v>
      </c>
      <c r="I28" s="5">
        <v>0.27400000000000002</v>
      </c>
      <c r="J28" s="5">
        <v>0.315</v>
      </c>
      <c r="K28" s="3">
        <v>39.18</v>
      </c>
      <c r="L28">
        <f t="shared" si="0"/>
        <v>52.24653</v>
      </c>
      <c r="M28">
        <f t="shared" si="1"/>
        <v>191.9</v>
      </c>
      <c r="N28">
        <f t="shared" si="2"/>
        <v>47.6</v>
      </c>
      <c r="P28" s="3">
        <v>0</v>
      </c>
    </row>
    <row r="29" spans="1:16">
      <c r="A29" s="1">
        <v>458</v>
      </c>
      <c r="B29" s="1">
        <v>2110</v>
      </c>
      <c r="C29" s="1" t="s">
        <v>20</v>
      </c>
      <c r="E29" s="3">
        <v>0.22</v>
      </c>
      <c r="F29" s="3">
        <v>50.8</v>
      </c>
      <c r="G29" s="3">
        <v>0</v>
      </c>
      <c r="H29" s="3">
        <v>1.35</v>
      </c>
      <c r="I29" s="5">
        <v>0.27400000000000002</v>
      </c>
      <c r="J29" s="5">
        <v>0.315</v>
      </c>
      <c r="K29" s="3">
        <v>0.26</v>
      </c>
      <c r="L29">
        <f t="shared" si="0"/>
        <v>0.34671000000000002</v>
      </c>
      <c r="M29">
        <f t="shared" si="1"/>
        <v>1.3</v>
      </c>
      <c r="N29">
        <f t="shared" si="2"/>
        <v>0.3</v>
      </c>
      <c r="P29" s="3">
        <v>0</v>
      </c>
    </row>
    <row r="30" spans="1:16">
      <c r="A30" s="1">
        <v>459</v>
      </c>
      <c r="B30" s="1">
        <v>2110</v>
      </c>
      <c r="C30" s="1" t="s">
        <v>20</v>
      </c>
      <c r="E30" s="3">
        <v>0.22</v>
      </c>
      <c r="F30" s="3">
        <v>50.8</v>
      </c>
      <c r="G30" s="3">
        <v>0</v>
      </c>
      <c r="H30" s="3">
        <v>1.35</v>
      </c>
      <c r="I30" s="5">
        <v>0.27400000000000002</v>
      </c>
      <c r="J30" s="5">
        <v>0.315</v>
      </c>
      <c r="K30" s="3">
        <v>44.42</v>
      </c>
      <c r="L30">
        <f t="shared" si="0"/>
        <v>59.234070000000003</v>
      </c>
      <c r="M30">
        <f t="shared" si="1"/>
        <v>217.6</v>
      </c>
      <c r="N30">
        <f t="shared" si="2"/>
        <v>53.9</v>
      </c>
      <c r="P30" s="3">
        <v>0</v>
      </c>
    </row>
    <row r="31" spans="1:16">
      <c r="A31" s="1">
        <v>463</v>
      </c>
      <c r="B31" s="1">
        <v>2110</v>
      </c>
      <c r="C31" s="1" t="s">
        <v>20</v>
      </c>
      <c r="E31" s="3">
        <v>0.22</v>
      </c>
      <c r="F31" s="3">
        <v>50.8</v>
      </c>
      <c r="G31" s="3">
        <v>0</v>
      </c>
      <c r="H31" s="3">
        <v>1.35</v>
      </c>
      <c r="I31" s="5">
        <v>0.27400000000000002</v>
      </c>
      <c r="J31" s="5">
        <v>0.315</v>
      </c>
      <c r="K31" s="3">
        <v>346.6</v>
      </c>
      <c r="L31">
        <f t="shared" si="0"/>
        <v>462.19110000000001</v>
      </c>
      <c r="M31">
        <f t="shared" si="1"/>
        <v>1697.8</v>
      </c>
      <c r="N31">
        <f t="shared" si="2"/>
        <v>420.8</v>
      </c>
      <c r="P31" s="3">
        <v>0</v>
      </c>
    </row>
    <row r="32" spans="1:16">
      <c r="A32" s="1">
        <v>467</v>
      </c>
      <c r="B32" s="1">
        <v>2110</v>
      </c>
      <c r="C32" s="1" t="s">
        <v>20</v>
      </c>
      <c r="E32" s="3">
        <v>0.22</v>
      </c>
      <c r="F32" s="3">
        <v>50.8</v>
      </c>
      <c r="G32" s="3">
        <v>0</v>
      </c>
      <c r="H32" s="3">
        <v>1.35</v>
      </c>
      <c r="I32" s="5">
        <v>0.27400000000000002</v>
      </c>
      <c r="J32" s="5">
        <v>0.315</v>
      </c>
      <c r="K32" s="3">
        <v>0.71</v>
      </c>
      <c r="L32">
        <f t="shared" si="0"/>
        <v>0.94678499999999988</v>
      </c>
      <c r="M32">
        <f t="shared" si="1"/>
        <v>3.5</v>
      </c>
      <c r="N32">
        <f t="shared" si="2"/>
        <v>0.9</v>
      </c>
      <c r="P32" s="3">
        <v>0</v>
      </c>
    </row>
    <row r="33" spans="1:16">
      <c r="A33" s="1">
        <v>470</v>
      </c>
      <c r="B33" s="1">
        <v>2110</v>
      </c>
      <c r="C33" s="1" t="s">
        <v>20</v>
      </c>
      <c r="E33" s="3">
        <v>0.22</v>
      </c>
      <c r="F33" s="3">
        <v>50.8</v>
      </c>
      <c r="G33" s="3">
        <v>0</v>
      </c>
      <c r="H33" s="3">
        <v>1.35</v>
      </c>
      <c r="I33" s="5">
        <v>0.27400000000000002</v>
      </c>
      <c r="J33" s="5">
        <v>0.315</v>
      </c>
      <c r="K33" s="3">
        <v>242.52</v>
      </c>
      <c r="L33">
        <f t="shared" si="0"/>
        <v>323.40042</v>
      </c>
      <c r="M33">
        <f t="shared" si="1"/>
        <v>1188</v>
      </c>
      <c r="N33">
        <f t="shared" si="2"/>
        <v>294.5</v>
      </c>
      <c r="P33" s="3">
        <v>0</v>
      </c>
    </row>
    <row r="34" spans="1:16">
      <c r="A34" s="1">
        <v>471</v>
      </c>
      <c r="B34" s="1">
        <v>2110</v>
      </c>
      <c r="C34" s="1" t="s">
        <v>20</v>
      </c>
      <c r="E34" s="3">
        <v>0.22</v>
      </c>
      <c r="F34" s="3">
        <v>50.8</v>
      </c>
      <c r="G34" s="3">
        <v>0</v>
      </c>
      <c r="H34" s="3">
        <v>1.35</v>
      </c>
      <c r="I34" s="5">
        <v>0.27400000000000002</v>
      </c>
      <c r="J34" s="5">
        <v>0.315</v>
      </c>
      <c r="K34" s="3">
        <v>48.9</v>
      </c>
      <c r="L34">
        <f t="shared" ref="L34:L65" si="3">(F34*J34*K34/12)+(G34*K34)</f>
        <v>65.208149999999989</v>
      </c>
      <c r="M34">
        <f t="shared" ref="M34:M65" si="4">ROUND(2.721*H34*L34,1)</f>
        <v>239.5</v>
      </c>
      <c r="N34">
        <f t="shared" ref="N34:N65" si="5">ROUND((2.721*I34*L34)+(E34*K34),1)</f>
        <v>59.4</v>
      </c>
      <c r="P34" s="3">
        <v>0</v>
      </c>
    </row>
    <row r="35" spans="1:16">
      <c r="A35" s="1">
        <v>476</v>
      </c>
      <c r="B35" s="1">
        <v>2110</v>
      </c>
      <c r="C35" s="1" t="s">
        <v>20</v>
      </c>
      <c r="E35" s="3">
        <v>0.22</v>
      </c>
      <c r="F35" s="3">
        <v>50.8</v>
      </c>
      <c r="G35" s="3">
        <v>0</v>
      </c>
      <c r="H35" s="3">
        <v>1.35</v>
      </c>
      <c r="I35" s="5">
        <v>0.27400000000000002</v>
      </c>
      <c r="J35" s="5">
        <v>0.315</v>
      </c>
      <c r="K35" s="3">
        <v>0.62</v>
      </c>
      <c r="L35">
        <f t="shared" si="3"/>
        <v>0.82676999999999989</v>
      </c>
      <c r="M35">
        <f t="shared" si="4"/>
        <v>3</v>
      </c>
      <c r="N35">
        <f t="shared" si="5"/>
        <v>0.8</v>
      </c>
      <c r="P35" s="3">
        <v>0</v>
      </c>
    </row>
    <row r="36" spans="1:16">
      <c r="A36" s="1">
        <v>481</v>
      </c>
      <c r="B36" s="1">
        <v>2110</v>
      </c>
      <c r="C36" s="1" t="s">
        <v>20</v>
      </c>
      <c r="E36" s="3">
        <v>0.22</v>
      </c>
      <c r="F36" s="3">
        <v>50.8</v>
      </c>
      <c r="G36" s="3">
        <v>0</v>
      </c>
      <c r="H36" s="3">
        <v>1.35</v>
      </c>
      <c r="I36" s="5">
        <v>0.27400000000000002</v>
      </c>
      <c r="J36" s="5">
        <v>0.315</v>
      </c>
      <c r="K36" s="3">
        <v>35.270000000000003</v>
      </c>
      <c r="L36">
        <f t="shared" si="3"/>
        <v>47.032544999999999</v>
      </c>
      <c r="M36">
        <f t="shared" si="4"/>
        <v>172.8</v>
      </c>
      <c r="N36">
        <f t="shared" si="5"/>
        <v>42.8</v>
      </c>
      <c r="P36" s="3">
        <v>0</v>
      </c>
    </row>
    <row r="37" spans="1:16">
      <c r="A37" s="1">
        <v>502</v>
      </c>
      <c r="B37" s="1">
        <v>2110</v>
      </c>
      <c r="C37" s="1" t="s">
        <v>20</v>
      </c>
      <c r="E37" s="3">
        <v>0.22</v>
      </c>
      <c r="F37" s="3">
        <v>50.8</v>
      </c>
      <c r="G37" s="3">
        <v>0</v>
      </c>
      <c r="H37" s="3">
        <v>1.35</v>
      </c>
      <c r="I37" s="5">
        <v>0.27400000000000002</v>
      </c>
      <c r="J37" s="5">
        <v>0.315</v>
      </c>
      <c r="K37" s="3">
        <v>26.27</v>
      </c>
      <c r="L37">
        <f t="shared" si="3"/>
        <v>35.031044999999999</v>
      </c>
      <c r="M37">
        <f t="shared" si="4"/>
        <v>128.69999999999999</v>
      </c>
      <c r="N37">
        <f t="shared" si="5"/>
        <v>31.9</v>
      </c>
      <c r="P37" s="3">
        <v>0</v>
      </c>
    </row>
    <row r="38" spans="1:16">
      <c r="A38" s="1">
        <v>503</v>
      </c>
      <c r="B38" s="1">
        <v>2110</v>
      </c>
      <c r="C38" s="1" t="s">
        <v>20</v>
      </c>
      <c r="E38" s="3">
        <v>0.22</v>
      </c>
      <c r="F38" s="3">
        <v>50.8</v>
      </c>
      <c r="G38" s="3">
        <v>0</v>
      </c>
      <c r="H38" s="3">
        <v>1.35</v>
      </c>
      <c r="I38" s="5">
        <v>0.27400000000000002</v>
      </c>
      <c r="J38" s="5">
        <v>0.315</v>
      </c>
      <c r="K38" s="3">
        <v>535.97</v>
      </c>
      <c r="L38">
        <f t="shared" si="3"/>
        <v>714.71599500000002</v>
      </c>
      <c r="M38">
        <f t="shared" si="4"/>
        <v>2625.4</v>
      </c>
      <c r="N38">
        <f t="shared" si="5"/>
        <v>650.79999999999995</v>
      </c>
      <c r="P38" s="3">
        <v>0</v>
      </c>
    </row>
    <row r="39" spans="1:16">
      <c r="A39" s="1">
        <v>504</v>
      </c>
      <c r="B39" s="1">
        <v>2110</v>
      </c>
      <c r="C39" s="1" t="s">
        <v>20</v>
      </c>
      <c r="E39" s="3">
        <v>0.22</v>
      </c>
      <c r="F39" s="3">
        <v>50.8</v>
      </c>
      <c r="G39" s="3">
        <v>0</v>
      </c>
      <c r="H39" s="3">
        <v>1.35</v>
      </c>
      <c r="I39" s="5">
        <v>0.27400000000000002</v>
      </c>
      <c r="J39" s="5">
        <v>0.315</v>
      </c>
      <c r="K39" s="3">
        <v>85.74</v>
      </c>
      <c r="L39">
        <f t="shared" si="3"/>
        <v>114.33429</v>
      </c>
      <c r="M39">
        <f t="shared" si="4"/>
        <v>420</v>
      </c>
      <c r="N39">
        <f t="shared" si="5"/>
        <v>104.1</v>
      </c>
      <c r="P39" s="3">
        <v>0</v>
      </c>
    </row>
    <row r="40" spans="1:16">
      <c r="A40" s="1">
        <v>713</v>
      </c>
      <c r="B40" s="1">
        <v>2110</v>
      </c>
      <c r="C40" s="1" t="s">
        <v>20</v>
      </c>
      <c r="E40" s="3">
        <v>0.22</v>
      </c>
      <c r="F40" s="3">
        <v>50.8</v>
      </c>
      <c r="G40" s="3">
        <v>0</v>
      </c>
      <c r="H40" s="3">
        <v>1.35</v>
      </c>
      <c r="I40" s="5">
        <v>0.27400000000000002</v>
      </c>
      <c r="J40" s="5">
        <v>0.315</v>
      </c>
      <c r="K40" s="3">
        <v>215.99</v>
      </c>
      <c r="L40">
        <f t="shared" si="3"/>
        <v>288.02266500000002</v>
      </c>
      <c r="M40">
        <f t="shared" si="4"/>
        <v>1058</v>
      </c>
      <c r="N40">
        <f t="shared" si="5"/>
        <v>262.3</v>
      </c>
      <c r="P40" s="3">
        <v>0</v>
      </c>
    </row>
    <row r="41" spans="1:16">
      <c r="A41" s="1">
        <v>822</v>
      </c>
      <c r="B41" s="1">
        <v>2110</v>
      </c>
      <c r="C41" s="1" t="s">
        <v>19</v>
      </c>
      <c r="E41" s="3">
        <v>0.63</v>
      </c>
      <c r="F41" s="3">
        <v>53.6</v>
      </c>
      <c r="G41" s="3">
        <v>0.66</v>
      </c>
      <c r="H41" s="3">
        <v>1.35</v>
      </c>
      <c r="I41" s="5">
        <v>0.27400000000000002</v>
      </c>
      <c r="J41" s="5">
        <v>0.315</v>
      </c>
      <c r="K41" s="3">
        <v>1759.91</v>
      </c>
      <c r="L41">
        <f t="shared" si="3"/>
        <v>3637.7339700000002</v>
      </c>
      <c r="M41">
        <f t="shared" si="4"/>
        <v>13362.7</v>
      </c>
      <c r="N41">
        <f t="shared" si="5"/>
        <v>3820.9</v>
      </c>
      <c r="P41" s="3">
        <v>0</v>
      </c>
    </row>
    <row r="42" spans="1:16">
      <c r="A42" s="1">
        <v>1044</v>
      </c>
      <c r="B42" s="1">
        <v>2110</v>
      </c>
      <c r="C42" s="1" t="s">
        <v>20</v>
      </c>
      <c r="E42" s="3">
        <v>0.22</v>
      </c>
      <c r="F42" s="3">
        <v>50.8</v>
      </c>
      <c r="G42" s="3">
        <v>0</v>
      </c>
      <c r="H42" s="3">
        <v>1.35</v>
      </c>
      <c r="I42" s="5">
        <v>0.27400000000000002</v>
      </c>
      <c r="J42" s="5">
        <v>0.315</v>
      </c>
      <c r="K42" s="3">
        <v>209.67</v>
      </c>
      <c r="L42">
        <f t="shared" si="3"/>
        <v>279.594945</v>
      </c>
      <c r="M42">
        <f t="shared" si="4"/>
        <v>1027.0999999999999</v>
      </c>
      <c r="N42">
        <f t="shared" si="5"/>
        <v>254.6</v>
      </c>
      <c r="P42" s="3">
        <v>0</v>
      </c>
    </row>
    <row r="43" spans="1:16">
      <c r="A43" s="1">
        <v>1047</v>
      </c>
      <c r="B43" s="1">
        <v>2110</v>
      </c>
      <c r="C43" s="1" t="s">
        <v>20</v>
      </c>
      <c r="E43" s="3">
        <v>0.22</v>
      </c>
      <c r="F43" s="3">
        <v>50.8</v>
      </c>
      <c r="G43" s="3">
        <v>0</v>
      </c>
      <c r="H43" s="3">
        <v>1.35</v>
      </c>
      <c r="I43" s="5">
        <v>0.27400000000000002</v>
      </c>
      <c r="J43" s="5">
        <v>0.315</v>
      </c>
      <c r="K43" s="3">
        <v>3.14</v>
      </c>
      <c r="L43">
        <f t="shared" si="3"/>
        <v>4.1871900000000002</v>
      </c>
      <c r="M43">
        <f t="shared" si="4"/>
        <v>15.4</v>
      </c>
      <c r="N43">
        <f t="shared" si="5"/>
        <v>3.8</v>
      </c>
      <c r="O43" s="1" t="s">
        <v>7</v>
      </c>
      <c r="P43" s="3">
        <v>70</v>
      </c>
    </row>
    <row r="44" spans="1:16">
      <c r="A44" s="1">
        <v>1049</v>
      </c>
      <c r="B44" s="1">
        <v>2110</v>
      </c>
      <c r="C44" s="1" t="s">
        <v>20</v>
      </c>
      <c r="E44" s="3">
        <v>0.22</v>
      </c>
      <c r="F44" s="3">
        <v>50.8</v>
      </c>
      <c r="G44" s="3">
        <v>0</v>
      </c>
      <c r="H44" s="3">
        <v>1.35</v>
      </c>
      <c r="I44" s="5">
        <v>0.27400000000000002</v>
      </c>
      <c r="J44" s="5">
        <v>0.315</v>
      </c>
      <c r="K44" s="3">
        <v>21.8</v>
      </c>
      <c r="L44">
        <f t="shared" si="3"/>
        <v>29.0703</v>
      </c>
      <c r="M44">
        <f t="shared" si="4"/>
        <v>106.8</v>
      </c>
      <c r="N44">
        <f t="shared" si="5"/>
        <v>26.5</v>
      </c>
      <c r="P44" s="3">
        <v>0</v>
      </c>
    </row>
    <row r="45" spans="1:16">
      <c r="A45" s="1">
        <v>1054</v>
      </c>
      <c r="B45" s="1">
        <v>2110</v>
      </c>
      <c r="C45" s="1" t="s">
        <v>20</v>
      </c>
      <c r="E45" s="3">
        <v>0.22</v>
      </c>
      <c r="F45" s="3">
        <v>50.8</v>
      </c>
      <c r="G45" s="3">
        <v>0</v>
      </c>
      <c r="H45" s="3">
        <v>1.35</v>
      </c>
      <c r="I45" s="5">
        <v>0.27400000000000002</v>
      </c>
      <c r="J45" s="5">
        <v>0.315</v>
      </c>
      <c r="K45" s="3">
        <v>36.840000000000003</v>
      </c>
      <c r="L45">
        <f t="shared" si="3"/>
        <v>49.126139999999999</v>
      </c>
      <c r="M45">
        <f t="shared" si="4"/>
        <v>180.5</v>
      </c>
      <c r="N45">
        <f t="shared" si="5"/>
        <v>44.7</v>
      </c>
      <c r="P45" s="3">
        <v>0</v>
      </c>
    </row>
    <row r="46" spans="1:16">
      <c r="A46" s="1">
        <v>1077</v>
      </c>
      <c r="B46" s="1">
        <v>2110</v>
      </c>
      <c r="C46" s="1" t="s">
        <v>20</v>
      </c>
      <c r="E46" s="3">
        <v>0.22</v>
      </c>
      <c r="F46" s="3">
        <v>50.8</v>
      </c>
      <c r="G46" s="3">
        <v>0</v>
      </c>
      <c r="H46" s="3">
        <v>1.35</v>
      </c>
      <c r="I46" s="5">
        <v>0.27400000000000002</v>
      </c>
      <c r="J46" s="5">
        <v>0.315</v>
      </c>
      <c r="K46" s="3">
        <v>55.22</v>
      </c>
      <c r="L46">
        <f t="shared" si="3"/>
        <v>73.635869999999997</v>
      </c>
      <c r="M46">
        <f t="shared" si="4"/>
        <v>270.5</v>
      </c>
      <c r="N46">
        <f t="shared" si="5"/>
        <v>67</v>
      </c>
      <c r="P46" s="3">
        <v>0</v>
      </c>
    </row>
    <row r="47" spans="1:16">
      <c r="A47" s="1">
        <v>1097</v>
      </c>
      <c r="B47" s="1">
        <v>2110</v>
      </c>
      <c r="C47" s="1" t="s">
        <v>20</v>
      </c>
      <c r="E47" s="3">
        <v>0.22</v>
      </c>
      <c r="F47" s="3">
        <v>50.8</v>
      </c>
      <c r="G47" s="3">
        <v>0</v>
      </c>
      <c r="H47" s="3">
        <v>1.35</v>
      </c>
      <c r="I47" s="5">
        <v>0.27400000000000002</v>
      </c>
      <c r="J47" s="5">
        <v>0.315</v>
      </c>
      <c r="K47" s="3">
        <v>32.44</v>
      </c>
      <c r="L47">
        <f t="shared" si="3"/>
        <v>43.258739999999996</v>
      </c>
      <c r="M47">
        <f t="shared" si="4"/>
        <v>158.9</v>
      </c>
      <c r="N47">
        <f t="shared" si="5"/>
        <v>39.4</v>
      </c>
      <c r="P47" s="3">
        <v>0</v>
      </c>
    </row>
    <row r="48" spans="1:16">
      <c r="A48" s="1">
        <v>1101</v>
      </c>
      <c r="B48" s="1">
        <v>2110</v>
      </c>
      <c r="C48" s="1" t="s">
        <v>20</v>
      </c>
      <c r="E48" s="3">
        <v>0.22</v>
      </c>
      <c r="F48" s="3">
        <v>50.8</v>
      </c>
      <c r="G48" s="3">
        <v>0</v>
      </c>
      <c r="H48" s="3">
        <v>1.35</v>
      </c>
      <c r="I48" s="5">
        <v>0.27400000000000002</v>
      </c>
      <c r="J48" s="5">
        <v>0.315</v>
      </c>
      <c r="K48" s="3">
        <v>177.28</v>
      </c>
      <c r="L48">
        <f t="shared" si="3"/>
        <v>236.40287999999998</v>
      </c>
      <c r="M48">
        <f t="shared" si="4"/>
        <v>868.4</v>
      </c>
      <c r="N48">
        <f t="shared" si="5"/>
        <v>215.3</v>
      </c>
      <c r="P48" s="3">
        <v>0</v>
      </c>
    </row>
    <row r="49" spans="1:16">
      <c r="A49" s="1">
        <v>1110</v>
      </c>
      <c r="B49" s="1">
        <v>2110</v>
      </c>
      <c r="C49" s="1" t="s">
        <v>20</v>
      </c>
      <c r="E49" s="3">
        <v>0.22</v>
      </c>
      <c r="F49" s="3">
        <v>50.8</v>
      </c>
      <c r="G49" s="3">
        <v>0</v>
      </c>
      <c r="H49" s="3">
        <v>1.35</v>
      </c>
      <c r="I49" s="5">
        <v>0.27400000000000002</v>
      </c>
      <c r="J49" s="5">
        <v>0.315</v>
      </c>
      <c r="K49" s="3">
        <v>10.65</v>
      </c>
      <c r="L49">
        <f t="shared" si="3"/>
        <v>14.201775</v>
      </c>
      <c r="M49">
        <f t="shared" si="4"/>
        <v>52.2</v>
      </c>
      <c r="N49">
        <f t="shared" si="5"/>
        <v>12.9</v>
      </c>
      <c r="P49" s="3">
        <v>0</v>
      </c>
    </row>
    <row r="50" spans="1:16">
      <c r="A50" s="1">
        <v>1116</v>
      </c>
      <c r="B50" s="1">
        <v>2110</v>
      </c>
      <c r="C50" s="1" t="s">
        <v>20</v>
      </c>
      <c r="E50" s="3">
        <v>0.22</v>
      </c>
      <c r="F50" s="3">
        <v>50.8</v>
      </c>
      <c r="G50" s="3">
        <v>0</v>
      </c>
      <c r="H50" s="3">
        <v>1.35</v>
      </c>
      <c r="I50" s="5">
        <v>0.27400000000000002</v>
      </c>
      <c r="J50" s="5">
        <v>0.315</v>
      </c>
      <c r="K50" s="3">
        <v>6.36</v>
      </c>
      <c r="L50">
        <f t="shared" si="3"/>
        <v>8.4810599999999994</v>
      </c>
      <c r="M50">
        <f t="shared" si="4"/>
        <v>31.2</v>
      </c>
      <c r="N50">
        <f t="shared" si="5"/>
        <v>7.7</v>
      </c>
      <c r="P50" s="3">
        <v>0</v>
      </c>
    </row>
    <row r="51" spans="1:16">
      <c r="A51" s="1">
        <v>1125</v>
      </c>
      <c r="B51" s="1">
        <v>2110</v>
      </c>
      <c r="C51" s="1" t="s">
        <v>20</v>
      </c>
      <c r="E51" s="3">
        <v>0.22</v>
      </c>
      <c r="F51" s="3">
        <v>50.8</v>
      </c>
      <c r="G51" s="3">
        <v>0</v>
      </c>
      <c r="H51" s="3">
        <v>1.35</v>
      </c>
      <c r="I51" s="5">
        <v>0.27400000000000002</v>
      </c>
      <c r="J51" s="5">
        <v>0.315</v>
      </c>
      <c r="K51" s="3">
        <v>171.32</v>
      </c>
      <c r="L51">
        <f t="shared" si="3"/>
        <v>228.45521999999997</v>
      </c>
      <c r="M51">
        <f t="shared" si="4"/>
        <v>839.2</v>
      </c>
      <c r="N51">
        <f t="shared" si="5"/>
        <v>208</v>
      </c>
      <c r="O51" s="1" t="s">
        <v>8</v>
      </c>
      <c r="P51" s="3">
        <v>468.62</v>
      </c>
    </row>
    <row r="52" spans="1:16">
      <c r="A52" s="1">
        <v>1188</v>
      </c>
      <c r="B52" s="1">
        <v>2110</v>
      </c>
      <c r="C52" s="1" t="s">
        <v>20</v>
      </c>
      <c r="E52" s="3">
        <v>0.22</v>
      </c>
      <c r="F52" s="3">
        <v>50.8</v>
      </c>
      <c r="G52" s="3">
        <v>0</v>
      </c>
      <c r="H52" s="3">
        <v>1.35</v>
      </c>
      <c r="I52" s="5">
        <v>0.27400000000000002</v>
      </c>
      <c r="J52" s="5">
        <v>0.315</v>
      </c>
      <c r="K52" s="3">
        <v>10.24</v>
      </c>
      <c r="L52">
        <f t="shared" si="3"/>
        <v>13.65504</v>
      </c>
      <c r="M52">
        <f t="shared" si="4"/>
        <v>50.2</v>
      </c>
      <c r="N52">
        <f t="shared" si="5"/>
        <v>12.4</v>
      </c>
      <c r="P52" s="3">
        <v>0</v>
      </c>
    </row>
    <row r="53" spans="1:16">
      <c r="A53" s="1">
        <v>1205</v>
      </c>
      <c r="B53" s="1">
        <v>2110</v>
      </c>
      <c r="C53" s="1" t="s">
        <v>20</v>
      </c>
      <c r="E53" s="3">
        <v>0.22</v>
      </c>
      <c r="F53" s="3">
        <v>50.8</v>
      </c>
      <c r="G53" s="3">
        <v>0</v>
      </c>
      <c r="H53" s="3">
        <v>1.35</v>
      </c>
      <c r="I53" s="5">
        <v>0.27400000000000002</v>
      </c>
      <c r="J53" s="5">
        <v>0.315</v>
      </c>
      <c r="K53" s="3">
        <v>32.81</v>
      </c>
      <c r="L53">
        <f t="shared" si="3"/>
        <v>43.752135000000003</v>
      </c>
      <c r="M53">
        <f t="shared" si="4"/>
        <v>160.69999999999999</v>
      </c>
      <c r="N53">
        <f t="shared" si="5"/>
        <v>39.799999999999997</v>
      </c>
      <c r="P53" s="3">
        <v>0</v>
      </c>
    </row>
    <row r="54" spans="1:16">
      <c r="A54" s="1">
        <v>1212</v>
      </c>
      <c r="B54" s="1">
        <v>2110</v>
      </c>
      <c r="C54" s="1" t="s">
        <v>20</v>
      </c>
      <c r="E54" s="3">
        <v>0.22</v>
      </c>
      <c r="F54" s="3">
        <v>50.8</v>
      </c>
      <c r="G54" s="3">
        <v>0</v>
      </c>
      <c r="H54" s="3">
        <v>1.35</v>
      </c>
      <c r="I54" s="5">
        <v>0.27400000000000002</v>
      </c>
      <c r="J54" s="5">
        <v>0.315</v>
      </c>
      <c r="K54" s="3">
        <v>0.31</v>
      </c>
      <c r="L54">
        <f t="shared" si="3"/>
        <v>0.41338499999999995</v>
      </c>
      <c r="M54">
        <f t="shared" si="4"/>
        <v>1.5</v>
      </c>
      <c r="N54">
        <f t="shared" si="5"/>
        <v>0.4</v>
      </c>
      <c r="P54" s="3">
        <v>0</v>
      </c>
    </row>
    <row r="55" spans="1:16">
      <c r="A55" s="1">
        <v>1214</v>
      </c>
      <c r="B55" s="1">
        <v>2110</v>
      </c>
      <c r="C55" s="1" t="s">
        <v>20</v>
      </c>
      <c r="E55" s="3">
        <v>0.22</v>
      </c>
      <c r="F55" s="3">
        <v>50.8</v>
      </c>
      <c r="G55" s="3">
        <v>0</v>
      </c>
      <c r="H55" s="3">
        <v>1.35</v>
      </c>
      <c r="I55" s="5">
        <v>0.27400000000000002</v>
      </c>
      <c r="J55" s="5">
        <v>0.315</v>
      </c>
      <c r="K55" s="3">
        <v>28.88</v>
      </c>
      <c r="L55">
        <f t="shared" si="3"/>
        <v>38.511479999999999</v>
      </c>
      <c r="M55">
        <f t="shared" si="4"/>
        <v>141.5</v>
      </c>
      <c r="N55">
        <f t="shared" si="5"/>
        <v>35.1</v>
      </c>
      <c r="P55" s="3">
        <v>0</v>
      </c>
    </row>
    <row r="56" spans="1:16">
      <c r="A56" s="1">
        <v>347</v>
      </c>
      <c r="B56" s="1">
        <v>2120</v>
      </c>
      <c r="C56" s="1" t="s">
        <v>20</v>
      </c>
      <c r="E56" s="3">
        <v>0.22</v>
      </c>
      <c r="F56" s="3">
        <v>50.8</v>
      </c>
      <c r="G56" s="3">
        <v>0</v>
      </c>
      <c r="H56" s="3">
        <v>1.02</v>
      </c>
      <c r="I56" s="5">
        <v>0.19600000000000001</v>
      </c>
      <c r="J56" s="5">
        <v>0.26200000000000001</v>
      </c>
      <c r="K56" s="3">
        <v>31.4</v>
      </c>
      <c r="L56">
        <f t="shared" si="3"/>
        <v>34.826786666666663</v>
      </c>
      <c r="M56">
        <f t="shared" si="4"/>
        <v>96.7</v>
      </c>
      <c r="N56">
        <f t="shared" si="5"/>
        <v>25.5</v>
      </c>
      <c r="P56" s="3">
        <v>0</v>
      </c>
    </row>
    <row r="57" spans="1:16">
      <c r="A57" s="1">
        <v>377</v>
      </c>
      <c r="B57" s="1">
        <v>2120</v>
      </c>
      <c r="C57" s="1" t="s">
        <v>20</v>
      </c>
      <c r="E57" s="3">
        <v>0.22</v>
      </c>
      <c r="F57" s="3">
        <v>50.8</v>
      </c>
      <c r="G57" s="3">
        <v>0</v>
      </c>
      <c r="H57" s="3">
        <v>1.02</v>
      </c>
      <c r="I57" s="5">
        <v>0.19600000000000001</v>
      </c>
      <c r="J57" s="5">
        <v>0.26200000000000001</v>
      </c>
      <c r="K57" s="3">
        <v>87.52</v>
      </c>
      <c r="L57">
        <f t="shared" si="3"/>
        <v>97.07134933333333</v>
      </c>
      <c r="M57">
        <f t="shared" si="4"/>
        <v>269.39999999999998</v>
      </c>
      <c r="N57">
        <f t="shared" si="5"/>
        <v>71</v>
      </c>
      <c r="P57" s="3">
        <v>0</v>
      </c>
    </row>
    <row r="58" spans="1:16">
      <c r="A58" s="1">
        <v>414</v>
      </c>
      <c r="B58" s="1">
        <v>2120</v>
      </c>
      <c r="C58" s="1" t="s">
        <v>20</v>
      </c>
      <c r="E58" s="3">
        <v>0.22</v>
      </c>
      <c r="F58" s="3">
        <v>50.8</v>
      </c>
      <c r="G58" s="3">
        <v>0</v>
      </c>
      <c r="H58" s="3">
        <v>1.02</v>
      </c>
      <c r="I58" s="5">
        <v>0.19600000000000001</v>
      </c>
      <c r="J58" s="5">
        <v>0.26200000000000001</v>
      </c>
      <c r="K58" s="3">
        <v>17.899999999999999</v>
      </c>
      <c r="L58">
        <f t="shared" si="3"/>
        <v>19.853486666666665</v>
      </c>
      <c r="M58">
        <f t="shared" si="4"/>
        <v>55.1</v>
      </c>
      <c r="N58">
        <f t="shared" si="5"/>
        <v>14.5</v>
      </c>
      <c r="P58" s="3">
        <v>0</v>
      </c>
    </row>
    <row r="59" spans="1:16">
      <c r="A59" s="1">
        <v>420</v>
      </c>
      <c r="B59" s="1">
        <v>2120</v>
      </c>
      <c r="C59" s="1" t="s">
        <v>20</v>
      </c>
      <c r="E59" s="3">
        <v>0.22</v>
      </c>
      <c r="F59" s="3">
        <v>50.8</v>
      </c>
      <c r="G59" s="3">
        <v>0</v>
      </c>
      <c r="H59" s="3">
        <v>1.02</v>
      </c>
      <c r="I59" s="5">
        <v>0.19600000000000001</v>
      </c>
      <c r="J59" s="5">
        <v>0.26200000000000001</v>
      </c>
      <c r="K59" s="3">
        <v>46.91</v>
      </c>
      <c r="L59">
        <f t="shared" si="3"/>
        <v>52.029444666666656</v>
      </c>
      <c r="M59">
        <f t="shared" si="4"/>
        <v>144.4</v>
      </c>
      <c r="N59">
        <f t="shared" si="5"/>
        <v>38.1</v>
      </c>
      <c r="P59" s="3">
        <v>0</v>
      </c>
    </row>
    <row r="60" spans="1:16">
      <c r="A60" s="1">
        <v>428</v>
      </c>
      <c r="B60" s="1">
        <v>2120</v>
      </c>
      <c r="C60" s="1" t="s">
        <v>20</v>
      </c>
      <c r="E60" s="3">
        <v>0.22</v>
      </c>
      <c r="F60" s="3">
        <v>50.8</v>
      </c>
      <c r="G60" s="3">
        <v>0</v>
      </c>
      <c r="H60" s="3">
        <v>1.02</v>
      </c>
      <c r="I60" s="5">
        <v>0.19600000000000001</v>
      </c>
      <c r="J60" s="5">
        <v>0.26200000000000001</v>
      </c>
      <c r="K60" s="3">
        <v>0.34</v>
      </c>
      <c r="L60">
        <f t="shared" si="3"/>
        <v>0.37710533333333335</v>
      </c>
      <c r="M60">
        <f t="shared" si="4"/>
        <v>1</v>
      </c>
      <c r="N60">
        <f t="shared" si="5"/>
        <v>0.3</v>
      </c>
      <c r="P60" s="3">
        <v>0</v>
      </c>
    </row>
    <row r="61" spans="1:16">
      <c r="A61" s="1">
        <v>432</v>
      </c>
      <c r="B61" s="1">
        <v>2120</v>
      </c>
      <c r="C61" s="1" t="s">
        <v>20</v>
      </c>
      <c r="E61" s="3">
        <v>0.22</v>
      </c>
      <c r="F61" s="3">
        <v>50.8</v>
      </c>
      <c r="G61" s="3">
        <v>0</v>
      </c>
      <c r="H61" s="3">
        <v>1.02</v>
      </c>
      <c r="I61" s="5">
        <v>0.19600000000000001</v>
      </c>
      <c r="J61" s="5">
        <v>0.26200000000000001</v>
      </c>
      <c r="K61" s="3">
        <v>5.97</v>
      </c>
      <c r="L61">
        <f t="shared" si="3"/>
        <v>6.6215259999999994</v>
      </c>
      <c r="M61">
        <f t="shared" si="4"/>
        <v>18.399999999999999</v>
      </c>
      <c r="N61">
        <f t="shared" si="5"/>
        <v>4.8</v>
      </c>
      <c r="P61" s="3">
        <v>0</v>
      </c>
    </row>
    <row r="62" spans="1:16">
      <c r="A62" s="1">
        <v>453</v>
      </c>
      <c r="B62" s="1">
        <v>2120</v>
      </c>
      <c r="C62" s="1" t="s">
        <v>20</v>
      </c>
      <c r="E62" s="3">
        <v>0.22</v>
      </c>
      <c r="F62" s="3">
        <v>50.8</v>
      </c>
      <c r="G62" s="3">
        <v>0</v>
      </c>
      <c r="H62" s="3">
        <v>1.02</v>
      </c>
      <c r="I62" s="5">
        <v>0.19600000000000001</v>
      </c>
      <c r="J62" s="5">
        <v>0.26200000000000001</v>
      </c>
      <c r="K62" s="3">
        <v>4.7699999999999996</v>
      </c>
      <c r="L62">
        <f t="shared" si="3"/>
        <v>5.2905659999999992</v>
      </c>
      <c r="M62">
        <f t="shared" si="4"/>
        <v>14.7</v>
      </c>
      <c r="N62">
        <f t="shared" si="5"/>
        <v>3.9</v>
      </c>
      <c r="P62" s="3">
        <v>0</v>
      </c>
    </row>
    <row r="63" spans="1:16">
      <c r="A63" s="1">
        <v>464</v>
      </c>
      <c r="B63" s="1">
        <v>2120</v>
      </c>
      <c r="C63" s="1" t="s">
        <v>20</v>
      </c>
      <c r="E63" s="3">
        <v>0.22</v>
      </c>
      <c r="F63" s="3">
        <v>50.8</v>
      </c>
      <c r="G63" s="3">
        <v>0</v>
      </c>
      <c r="H63" s="3">
        <v>1.02</v>
      </c>
      <c r="I63" s="5">
        <v>0.19600000000000001</v>
      </c>
      <c r="J63" s="5">
        <v>0.26200000000000001</v>
      </c>
      <c r="K63" s="3">
        <v>1.35</v>
      </c>
      <c r="L63">
        <f t="shared" si="3"/>
        <v>1.49733</v>
      </c>
      <c r="M63">
        <f t="shared" si="4"/>
        <v>4.2</v>
      </c>
      <c r="N63">
        <f t="shared" si="5"/>
        <v>1.1000000000000001</v>
      </c>
      <c r="P63" s="3">
        <v>0</v>
      </c>
    </row>
    <row r="64" spans="1:16">
      <c r="A64" s="1">
        <v>466</v>
      </c>
      <c r="B64" s="1">
        <v>2120</v>
      </c>
      <c r="C64" s="1" t="s">
        <v>20</v>
      </c>
      <c r="E64" s="3">
        <v>0.22</v>
      </c>
      <c r="F64" s="3">
        <v>50.8</v>
      </c>
      <c r="G64" s="3">
        <v>0</v>
      </c>
      <c r="H64" s="3">
        <v>1.02</v>
      </c>
      <c r="I64" s="5">
        <v>0.19600000000000001</v>
      </c>
      <c r="J64" s="5">
        <v>0.26200000000000001</v>
      </c>
      <c r="K64" s="3">
        <v>40.58</v>
      </c>
      <c r="L64">
        <f t="shared" si="3"/>
        <v>45.008630666666669</v>
      </c>
      <c r="M64">
        <f t="shared" si="4"/>
        <v>124.9</v>
      </c>
      <c r="N64">
        <f t="shared" si="5"/>
        <v>32.9</v>
      </c>
      <c r="P64" s="3">
        <v>0</v>
      </c>
    </row>
    <row r="65" spans="1:16">
      <c r="A65" s="1">
        <v>479</v>
      </c>
      <c r="B65" s="1">
        <v>2120</v>
      </c>
      <c r="C65" s="1" t="s">
        <v>20</v>
      </c>
      <c r="E65" s="3">
        <v>0.22</v>
      </c>
      <c r="F65" s="3">
        <v>50.8</v>
      </c>
      <c r="G65" s="3">
        <v>0</v>
      </c>
      <c r="H65" s="3">
        <v>1.02</v>
      </c>
      <c r="I65" s="5">
        <v>0.19600000000000001</v>
      </c>
      <c r="J65" s="5">
        <v>0.26200000000000001</v>
      </c>
      <c r="K65" s="3">
        <v>4.22</v>
      </c>
      <c r="L65">
        <f t="shared" si="3"/>
        <v>4.6805426666666667</v>
      </c>
      <c r="M65">
        <f t="shared" si="4"/>
        <v>13</v>
      </c>
      <c r="N65">
        <f t="shared" si="5"/>
        <v>3.4</v>
      </c>
      <c r="P65" s="3">
        <v>0</v>
      </c>
    </row>
    <row r="66" spans="1:16">
      <c r="A66" s="1">
        <v>499</v>
      </c>
      <c r="B66" s="1">
        <v>2120</v>
      </c>
      <c r="C66" s="1" t="s">
        <v>20</v>
      </c>
      <c r="E66" s="3">
        <v>0.22</v>
      </c>
      <c r="F66" s="3">
        <v>50.8</v>
      </c>
      <c r="G66" s="3">
        <v>0</v>
      </c>
      <c r="H66" s="3">
        <v>1.02</v>
      </c>
      <c r="I66" s="5">
        <v>0.19600000000000001</v>
      </c>
      <c r="J66" s="5">
        <v>0.26200000000000001</v>
      </c>
      <c r="K66" s="3">
        <v>27.64</v>
      </c>
      <c r="L66">
        <f t="shared" ref="L66:L97" si="6">(F66*J66*K66/12)+(G66*K66)</f>
        <v>30.656445333333334</v>
      </c>
      <c r="M66">
        <f t="shared" ref="M66:M97" si="7">ROUND(2.721*H66*L66,1)</f>
        <v>85.1</v>
      </c>
      <c r="N66">
        <f t="shared" ref="N66:N97" si="8">ROUND((2.721*I66*L66)+(E66*K66),1)</f>
        <v>22.4</v>
      </c>
      <c r="P66" s="3">
        <v>0</v>
      </c>
    </row>
    <row r="67" spans="1:16">
      <c r="A67" s="1">
        <v>1051</v>
      </c>
      <c r="B67" s="1">
        <v>2120</v>
      </c>
      <c r="C67" s="1" t="s">
        <v>20</v>
      </c>
      <c r="E67" s="3">
        <v>0.22</v>
      </c>
      <c r="F67" s="3">
        <v>50.8</v>
      </c>
      <c r="G67" s="3">
        <v>0</v>
      </c>
      <c r="H67" s="3">
        <v>1.02</v>
      </c>
      <c r="I67" s="5">
        <v>0.19600000000000001</v>
      </c>
      <c r="J67" s="5">
        <v>0.26200000000000001</v>
      </c>
      <c r="K67" s="3">
        <v>13.21</v>
      </c>
      <c r="L67">
        <f t="shared" si="6"/>
        <v>14.651651333333334</v>
      </c>
      <c r="M67">
        <f t="shared" si="7"/>
        <v>40.700000000000003</v>
      </c>
      <c r="N67">
        <f t="shared" si="8"/>
        <v>10.7</v>
      </c>
      <c r="P67" s="3">
        <v>0</v>
      </c>
    </row>
    <row r="68" spans="1:16">
      <c r="A68" s="1">
        <v>1062</v>
      </c>
      <c r="B68" s="1">
        <v>2120</v>
      </c>
      <c r="C68" s="1" t="s">
        <v>20</v>
      </c>
      <c r="E68" s="3">
        <v>0.22</v>
      </c>
      <c r="F68" s="3">
        <v>50.8</v>
      </c>
      <c r="G68" s="3">
        <v>0</v>
      </c>
      <c r="H68" s="3">
        <v>1.02</v>
      </c>
      <c r="I68" s="5">
        <v>0.19600000000000001</v>
      </c>
      <c r="J68" s="5">
        <v>0.26200000000000001</v>
      </c>
      <c r="K68" s="3">
        <v>0.33</v>
      </c>
      <c r="L68">
        <f t="shared" si="6"/>
        <v>0.36601400000000001</v>
      </c>
      <c r="M68">
        <f t="shared" si="7"/>
        <v>1</v>
      </c>
      <c r="N68">
        <f t="shared" si="8"/>
        <v>0.3</v>
      </c>
      <c r="P68" s="3">
        <v>0</v>
      </c>
    </row>
    <row r="69" spans="1:16">
      <c r="A69" s="1">
        <v>1112</v>
      </c>
      <c r="B69" s="1">
        <v>2120</v>
      </c>
      <c r="C69" s="1" t="s">
        <v>20</v>
      </c>
      <c r="E69" s="3">
        <v>0.22</v>
      </c>
      <c r="F69" s="3">
        <v>50.8</v>
      </c>
      <c r="G69" s="3">
        <v>0</v>
      </c>
      <c r="H69" s="3">
        <v>1.02</v>
      </c>
      <c r="I69" s="5">
        <v>0.19600000000000001</v>
      </c>
      <c r="J69" s="5">
        <v>0.26200000000000001</v>
      </c>
      <c r="K69" s="3">
        <v>8.23</v>
      </c>
      <c r="L69">
        <f t="shared" si="6"/>
        <v>9.1281673333333337</v>
      </c>
      <c r="M69">
        <f t="shared" si="7"/>
        <v>25.3</v>
      </c>
      <c r="N69">
        <f t="shared" si="8"/>
        <v>6.7</v>
      </c>
      <c r="P69" s="3">
        <v>0</v>
      </c>
    </row>
    <row r="70" spans="1:16">
      <c r="A70" s="1">
        <v>1118</v>
      </c>
      <c r="B70" s="1">
        <v>2120</v>
      </c>
      <c r="C70" s="1" t="s">
        <v>20</v>
      </c>
      <c r="E70" s="3">
        <v>0.22</v>
      </c>
      <c r="F70" s="3">
        <v>50.8</v>
      </c>
      <c r="G70" s="3">
        <v>0</v>
      </c>
      <c r="H70" s="3">
        <v>1.02</v>
      </c>
      <c r="I70" s="5">
        <v>0.19600000000000001</v>
      </c>
      <c r="J70" s="5">
        <v>0.26200000000000001</v>
      </c>
      <c r="K70" s="3">
        <v>4.99</v>
      </c>
      <c r="L70">
        <f t="shared" si="6"/>
        <v>5.5345753333333336</v>
      </c>
      <c r="M70">
        <f t="shared" si="7"/>
        <v>15.4</v>
      </c>
      <c r="N70">
        <f t="shared" si="8"/>
        <v>4</v>
      </c>
      <c r="P70" s="3">
        <v>0</v>
      </c>
    </row>
    <row r="71" spans="1:16">
      <c r="A71" s="1">
        <v>1213</v>
      </c>
      <c r="B71" s="1">
        <v>2120</v>
      </c>
      <c r="C71" s="1" t="s">
        <v>20</v>
      </c>
      <c r="E71" s="3">
        <v>0.22</v>
      </c>
      <c r="F71" s="3">
        <v>50.8</v>
      </c>
      <c r="G71" s="3">
        <v>0</v>
      </c>
      <c r="H71" s="3">
        <v>1.02</v>
      </c>
      <c r="I71" s="5">
        <v>0.19600000000000001</v>
      </c>
      <c r="J71" s="5">
        <v>0.26200000000000001</v>
      </c>
      <c r="K71" s="3">
        <v>10.99</v>
      </c>
      <c r="L71">
        <f t="shared" si="6"/>
        <v>12.189375333333333</v>
      </c>
      <c r="M71">
        <f t="shared" si="7"/>
        <v>33.799999999999997</v>
      </c>
      <c r="N71">
        <f t="shared" si="8"/>
        <v>8.9</v>
      </c>
      <c r="P71" s="3">
        <v>0</v>
      </c>
    </row>
    <row r="72" spans="1:16">
      <c r="A72" s="1">
        <v>55</v>
      </c>
      <c r="B72" s="1">
        <v>2130</v>
      </c>
      <c r="C72" s="1" t="s">
        <v>20</v>
      </c>
      <c r="E72" s="3">
        <v>0.22</v>
      </c>
      <c r="F72" s="3">
        <v>50.8</v>
      </c>
      <c r="G72" s="3">
        <v>0</v>
      </c>
      <c r="H72" s="3">
        <v>1.02</v>
      </c>
      <c r="I72" s="5">
        <v>0.19600000000000001</v>
      </c>
      <c r="J72" s="5">
        <v>0.26200000000000001</v>
      </c>
      <c r="K72" s="3">
        <v>0.62</v>
      </c>
      <c r="L72">
        <f t="shared" si="6"/>
        <v>0.68766266666666664</v>
      </c>
      <c r="M72">
        <f t="shared" si="7"/>
        <v>1.9</v>
      </c>
      <c r="N72">
        <f t="shared" si="8"/>
        <v>0.5</v>
      </c>
      <c r="P72" s="3">
        <v>0</v>
      </c>
    </row>
    <row r="73" spans="1:16">
      <c r="A73" s="1">
        <v>65</v>
      </c>
      <c r="B73" s="1">
        <v>2130</v>
      </c>
      <c r="C73" s="1" t="s">
        <v>20</v>
      </c>
      <c r="E73" s="3">
        <v>0.22</v>
      </c>
      <c r="F73" s="3">
        <v>50.8</v>
      </c>
      <c r="G73" s="3">
        <v>0</v>
      </c>
      <c r="H73" s="3">
        <v>1.02</v>
      </c>
      <c r="I73" s="5">
        <v>0.19600000000000001</v>
      </c>
      <c r="J73" s="5">
        <v>0.26200000000000001</v>
      </c>
      <c r="K73" s="3">
        <v>15.55</v>
      </c>
      <c r="L73">
        <f t="shared" si="6"/>
        <v>17.247023333333335</v>
      </c>
      <c r="M73">
        <f t="shared" si="7"/>
        <v>47.9</v>
      </c>
      <c r="N73">
        <f t="shared" si="8"/>
        <v>12.6</v>
      </c>
      <c r="P73" s="3">
        <v>0</v>
      </c>
    </row>
    <row r="74" spans="1:16">
      <c r="A74" s="1">
        <v>148</v>
      </c>
      <c r="B74" s="1">
        <v>2130</v>
      </c>
      <c r="C74" s="1" t="s">
        <v>20</v>
      </c>
      <c r="E74" s="3">
        <v>0.22</v>
      </c>
      <c r="F74" s="3">
        <v>50.8</v>
      </c>
      <c r="G74" s="3">
        <v>0</v>
      </c>
      <c r="H74" s="3">
        <v>1.02</v>
      </c>
      <c r="I74" s="5">
        <v>0.19600000000000001</v>
      </c>
      <c r="J74" s="5">
        <v>0.26200000000000001</v>
      </c>
      <c r="K74" s="3">
        <v>24.56</v>
      </c>
      <c r="L74">
        <f t="shared" si="6"/>
        <v>27.240314666666663</v>
      </c>
      <c r="M74">
        <f t="shared" si="7"/>
        <v>75.599999999999994</v>
      </c>
      <c r="N74">
        <f t="shared" si="8"/>
        <v>19.899999999999999</v>
      </c>
      <c r="P74" s="3">
        <v>0</v>
      </c>
    </row>
    <row r="75" spans="1:16">
      <c r="A75" s="1">
        <v>198</v>
      </c>
      <c r="B75" s="1">
        <v>2130</v>
      </c>
      <c r="C75" s="1" t="s">
        <v>20</v>
      </c>
      <c r="E75" s="3">
        <v>0.22</v>
      </c>
      <c r="F75" s="3">
        <v>50.8</v>
      </c>
      <c r="G75" s="3">
        <v>0</v>
      </c>
      <c r="H75" s="3">
        <v>1.02</v>
      </c>
      <c r="I75" s="5">
        <v>0.19600000000000001</v>
      </c>
      <c r="J75" s="5">
        <v>0.26200000000000001</v>
      </c>
      <c r="K75" s="3">
        <v>165.63</v>
      </c>
      <c r="L75">
        <f t="shared" si="6"/>
        <v>183.70575399999998</v>
      </c>
      <c r="M75">
        <f t="shared" si="7"/>
        <v>509.9</v>
      </c>
      <c r="N75">
        <f t="shared" si="8"/>
        <v>134.4</v>
      </c>
      <c r="P75" s="3">
        <v>0</v>
      </c>
    </row>
    <row r="76" spans="1:16">
      <c r="A76" s="1">
        <v>229</v>
      </c>
      <c r="B76" s="1">
        <v>2130</v>
      </c>
      <c r="C76" s="1" t="s">
        <v>20</v>
      </c>
      <c r="E76" s="3">
        <v>0.22</v>
      </c>
      <c r="F76" s="3">
        <v>50.8</v>
      </c>
      <c r="G76" s="3">
        <v>0</v>
      </c>
      <c r="H76" s="3">
        <v>1.02</v>
      </c>
      <c r="I76" s="5">
        <v>0.19600000000000001</v>
      </c>
      <c r="J76" s="5">
        <v>0.26200000000000001</v>
      </c>
      <c r="K76" s="3">
        <v>28.07</v>
      </c>
      <c r="L76">
        <f t="shared" si="6"/>
        <v>31.133372666666663</v>
      </c>
      <c r="M76">
        <f t="shared" si="7"/>
        <v>86.4</v>
      </c>
      <c r="N76">
        <f t="shared" si="8"/>
        <v>22.8</v>
      </c>
      <c r="P76" s="3">
        <v>0</v>
      </c>
    </row>
    <row r="77" spans="1:16">
      <c r="A77" s="1">
        <v>350</v>
      </c>
      <c r="B77" s="1">
        <v>2130</v>
      </c>
      <c r="C77" s="1" t="s">
        <v>20</v>
      </c>
      <c r="E77" s="3">
        <v>0.22</v>
      </c>
      <c r="F77" s="3">
        <v>50.8</v>
      </c>
      <c r="G77" s="3">
        <v>0</v>
      </c>
      <c r="H77" s="3">
        <v>1.02</v>
      </c>
      <c r="I77" s="5">
        <v>0.19600000000000001</v>
      </c>
      <c r="J77" s="5">
        <v>0.26200000000000001</v>
      </c>
      <c r="K77" s="3">
        <v>63.69</v>
      </c>
      <c r="L77">
        <f t="shared" si="6"/>
        <v>70.64070199999999</v>
      </c>
      <c r="M77">
        <f t="shared" si="7"/>
        <v>196.1</v>
      </c>
      <c r="N77">
        <f t="shared" si="8"/>
        <v>51.7</v>
      </c>
      <c r="P77" s="3">
        <v>0</v>
      </c>
    </row>
    <row r="78" spans="1:16">
      <c r="A78" s="1">
        <v>412</v>
      </c>
      <c r="B78" s="1">
        <v>2130</v>
      </c>
      <c r="C78" s="1" t="s">
        <v>20</v>
      </c>
      <c r="E78" s="3">
        <v>0.22</v>
      </c>
      <c r="F78" s="3">
        <v>50.8</v>
      </c>
      <c r="G78" s="3">
        <v>0</v>
      </c>
      <c r="H78" s="3">
        <v>1.02</v>
      </c>
      <c r="I78" s="5">
        <v>0.19600000000000001</v>
      </c>
      <c r="J78" s="5">
        <v>0.26200000000000001</v>
      </c>
      <c r="K78" s="3">
        <v>16.23</v>
      </c>
      <c r="L78">
        <f t="shared" si="6"/>
        <v>18.001234</v>
      </c>
      <c r="M78">
        <f t="shared" si="7"/>
        <v>50</v>
      </c>
      <c r="N78">
        <f t="shared" si="8"/>
        <v>13.2</v>
      </c>
      <c r="P78" s="3">
        <v>0</v>
      </c>
    </row>
    <row r="79" spans="1:16">
      <c r="A79" s="1">
        <v>433</v>
      </c>
      <c r="B79" s="1">
        <v>2130</v>
      </c>
      <c r="C79" s="1" t="s">
        <v>20</v>
      </c>
      <c r="E79" s="3">
        <v>0.22</v>
      </c>
      <c r="F79" s="3">
        <v>50.8</v>
      </c>
      <c r="G79" s="3">
        <v>0</v>
      </c>
      <c r="H79" s="3">
        <v>1.02</v>
      </c>
      <c r="I79" s="5">
        <v>0.19600000000000001</v>
      </c>
      <c r="J79" s="5">
        <v>0.26200000000000001</v>
      </c>
      <c r="K79" s="3">
        <v>15.36</v>
      </c>
      <c r="L79">
        <f t="shared" si="6"/>
        <v>17.036287999999999</v>
      </c>
      <c r="M79">
        <f t="shared" si="7"/>
        <v>47.3</v>
      </c>
      <c r="N79">
        <f t="shared" si="8"/>
        <v>12.5</v>
      </c>
      <c r="P79" s="3">
        <v>0</v>
      </c>
    </row>
    <row r="80" spans="1:16">
      <c r="A80" s="1">
        <v>441</v>
      </c>
      <c r="B80" s="1">
        <v>2130</v>
      </c>
      <c r="C80" s="1" t="s">
        <v>20</v>
      </c>
      <c r="E80" s="3">
        <v>0.22</v>
      </c>
      <c r="F80" s="3">
        <v>50.8</v>
      </c>
      <c r="G80" s="3">
        <v>0</v>
      </c>
      <c r="H80" s="3">
        <v>1.02</v>
      </c>
      <c r="I80" s="5">
        <v>0.19600000000000001</v>
      </c>
      <c r="J80" s="5">
        <v>0.26200000000000001</v>
      </c>
      <c r="K80" s="3">
        <v>17.010000000000002</v>
      </c>
      <c r="L80">
        <f t="shared" si="6"/>
        <v>18.866358000000002</v>
      </c>
      <c r="M80">
        <f t="shared" si="7"/>
        <v>52.4</v>
      </c>
      <c r="N80">
        <f t="shared" si="8"/>
        <v>13.8</v>
      </c>
      <c r="P80" s="3">
        <v>0</v>
      </c>
    </row>
    <row r="81" spans="1:16">
      <c r="A81" s="1">
        <v>446</v>
      </c>
      <c r="B81" s="1">
        <v>2130</v>
      </c>
      <c r="C81" s="1" t="s">
        <v>20</v>
      </c>
      <c r="E81" s="3">
        <v>0.22</v>
      </c>
      <c r="F81" s="3">
        <v>50.8</v>
      </c>
      <c r="G81" s="3">
        <v>0</v>
      </c>
      <c r="H81" s="3">
        <v>1.02</v>
      </c>
      <c r="I81" s="5">
        <v>0.19600000000000001</v>
      </c>
      <c r="J81" s="5">
        <v>0.26200000000000001</v>
      </c>
      <c r="K81" s="3">
        <v>19.899999999999999</v>
      </c>
      <c r="L81">
        <f t="shared" si="6"/>
        <v>22.07175333333333</v>
      </c>
      <c r="M81">
        <f t="shared" si="7"/>
        <v>61.3</v>
      </c>
      <c r="N81">
        <f t="shared" si="8"/>
        <v>16.100000000000001</v>
      </c>
      <c r="P81" s="3">
        <v>0</v>
      </c>
    </row>
    <row r="82" spans="1:16">
      <c r="A82" s="1">
        <v>450</v>
      </c>
      <c r="B82" s="1">
        <v>2130</v>
      </c>
      <c r="C82" s="1" t="s">
        <v>20</v>
      </c>
      <c r="E82" s="3">
        <v>0.22</v>
      </c>
      <c r="F82" s="3">
        <v>50.8</v>
      </c>
      <c r="G82" s="3">
        <v>0</v>
      </c>
      <c r="H82" s="3">
        <v>1.02</v>
      </c>
      <c r="I82" s="5">
        <v>0.19600000000000001</v>
      </c>
      <c r="J82" s="5">
        <v>0.26200000000000001</v>
      </c>
      <c r="K82" s="3">
        <v>111.4</v>
      </c>
      <c r="L82">
        <f t="shared" si="6"/>
        <v>123.55745333333334</v>
      </c>
      <c r="M82">
        <f t="shared" si="7"/>
        <v>342.9</v>
      </c>
      <c r="N82">
        <f t="shared" si="8"/>
        <v>90.4</v>
      </c>
      <c r="P82" s="3">
        <v>0</v>
      </c>
    </row>
    <row r="83" spans="1:16">
      <c r="A83" s="1">
        <v>454</v>
      </c>
      <c r="B83" s="1">
        <v>2130</v>
      </c>
      <c r="C83" s="1" t="s">
        <v>20</v>
      </c>
      <c r="E83" s="3">
        <v>0.22</v>
      </c>
      <c r="F83" s="3">
        <v>50.8</v>
      </c>
      <c r="G83" s="3">
        <v>0</v>
      </c>
      <c r="H83" s="3">
        <v>1.02</v>
      </c>
      <c r="I83" s="5">
        <v>0.19600000000000001</v>
      </c>
      <c r="J83" s="5">
        <v>0.26200000000000001</v>
      </c>
      <c r="K83" s="3">
        <v>26.68</v>
      </c>
      <c r="L83">
        <f t="shared" si="6"/>
        <v>29.591677333333333</v>
      </c>
      <c r="M83">
        <f t="shared" si="7"/>
        <v>82.1</v>
      </c>
      <c r="N83">
        <f t="shared" si="8"/>
        <v>21.7</v>
      </c>
      <c r="P83" s="3">
        <v>0</v>
      </c>
    </row>
    <row r="84" spans="1:16">
      <c r="A84" s="1">
        <v>469</v>
      </c>
      <c r="B84" s="1">
        <v>2130</v>
      </c>
      <c r="C84" s="1" t="s">
        <v>20</v>
      </c>
      <c r="E84" s="3">
        <v>0.22</v>
      </c>
      <c r="F84" s="3">
        <v>50.8</v>
      </c>
      <c r="G84" s="3">
        <v>0</v>
      </c>
      <c r="H84" s="3">
        <v>1.02</v>
      </c>
      <c r="I84" s="5">
        <v>0.19600000000000001</v>
      </c>
      <c r="J84" s="5">
        <v>0.26200000000000001</v>
      </c>
      <c r="K84" s="3">
        <v>30.31</v>
      </c>
      <c r="L84">
        <f t="shared" si="6"/>
        <v>33.617831333333335</v>
      </c>
      <c r="M84">
        <f t="shared" si="7"/>
        <v>93.3</v>
      </c>
      <c r="N84">
        <f t="shared" si="8"/>
        <v>24.6</v>
      </c>
      <c r="P84" s="3">
        <v>0</v>
      </c>
    </row>
    <row r="85" spans="1:16">
      <c r="A85" s="1">
        <v>472</v>
      </c>
      <c r="B85" s="1">
        <v>2130</v>
      </c>
      <c r="C85" s="1" t="s">
        <v>20</v>
      </c>
      <c r="E85" s="3">
        <v>0.22</v>
      </c>
      <c r="F85" s="3">
        <v>50.8</v>
      </c>
      <c r="G85" s="3">
        <v>0</v>
      </c>
      <c r="H85" s="3">
        <v>1.02</v>
      </c>
      <c r="I85" s="5">
        <v>0.19600000000000001</v>
      </c>
      <c r="J85" s="5">
        <v>0.26200000000000001</v>
      </c>
      <c r="K85" s="3">
        <v>47.55</v>
      </c>
      <c r="L85">
        <f t="shared" si="6"/>
        <v>52.73928999999999</v>
      </c>
      <c r="M85">
        <f t="shared" si="7"/>
        <v>146.4</v>
      </c>
      <c r="N85">
        <f t="shared" si="8"/>
        <v>38.6</v>
      </c>
      <c r="P85" s="3">
        <v>0</v>
      </c>
    </row>
    <row r="86" spans="1:16">
      <c r="A86" s="1">
        <v>473</v>
      </c>
      <c r="B86" s="1">
        <v>2130</v>
      </c>
      <c r="C86" s="1" t="s">
        <v>20</v>
      </c>
      <c r="E86" s="3">
        <v>0.22</v>
      </c>
      <c r="F86" s="3">
        <v>50.8</v>
      </c>
      <c r="G86" s="3">
        <v>0</v>
      </c>
      <c r="H86" s="3">
        <v>1.02</v>
      </c>
      <c r="I86" s="5">
        <v>0.19600000000000001</v>
      </c>
      <c r="J86" s="5">
        <v>0.26200000000000001</v>
      </c>
      <c r="K86" s="3">
        <v>10.1</v>
      </c>
      <c r="L86">
        <f t="shared" si="6"/>
        <v>11.202246666666666</v>
      </c>
      <c r="M86">
        <f t="shared" si="7"/>
        <v>31.1</v>
      </c>
      <c r="N86">
        <f t="shared" si="8"/>
        <v>8.1999999999999993</v>
      </c>
      <c r="P86" s="3">
        <v>0</v>
      </c>
    </row>
    <row r="87" spans="1:16">
      <c r="A87" s="1">
        <v>478</v>
      </c>
      <c r="B87" s="1">
        <v>2130</v>
      </c>
      <c r="C87" s="1" t="s">
        <v>20</v>
      </c>
      <c r="E87" s="3">
        <v>0.22</v>
      </c>
      <c r="F87" s="3">
        <v>50.8</v>
      </c>
      <c r="G87" s="3">
        <v>0</v>
      </c>
      <c r="H87" s="3">
        <v>1.02</v>
      </c>
      <c r="I87" s="5">
        <v>0.19600000000000001</v>
      </c>
      <c r="J87" s="5">
        <v>0.26200000000000001</v>
      </c>
      <c r="K87" s="3">
        <v>3.83</v>
      </c>
      <c r="L87">
        <f t="shared" si="6"/>
        <v>4.2479806666666668</v>
      </c>
      <c r="M87">
        <f t="shared" si="7"/>
        <v>11.8</v>
      </c>
      <c r="N87">
        <f t="shared" si="8"/>
        <v>3.1</v>
      </c>
      <c r="P87" s="3">
        <v>0</v>
      </c>
    </row>
    <row r="88" spans="1:16">
      <c r="A88" s="1">
        <v>498</v>
      </c>
      <c r="B88" s="1">
        <v>2130</v>
      </c>
      <c r="C88" s="1" t="s">
        <v>20</v>
      </c>
      <c r="E88" s="3">
        <v>0.22</v>
      </c>
      <c r="F88" s="3">
        <v>50.8</v>
      </c>
      <c r="G88" s="3">
        <v>0</v>
      </c>
      <c r="H88" s="3">
        <v>1.02</v>
      </c>
      <c r="I88" s="5">
        <v>0.19600000000000001</v>
      </c>
      <c r="J88" s="5">
        <v>0.26200000000000001</v>
      </c>
      <c r="K88" s="3">
        <v>137.43</v>
      </c>
      <c r="L88">
        <f t="shared" si="6"/>
        <v>152.42819399999999</v>
      </c>
      <c r="M88">
        <f t="shared" si="7"/>
        <v>423.1</v>
      </c>
      <c r="N88">
        <f t="shared" si="8"/>
        <v>111.5</v>
      </c>
      <c r="P88" s="3">
        <v>0</v>
      </c>
    </row>
    <row r="89" spans="1:16">
      <c r="A89" s="1">
        <v>543</v>
      </c>
      <c r="B89" s="1">
        <v>2130</v>
      </c>
      <c r="C89" s="1" t="s">
        <v>20</v>
      </c>
      <c r="E89" s="3">
        <v>0.22</v>
      </c>
      <c r="F89" s="3">
        <v>50.8</v>
      </c>
      <c r="G89" s="3">
        <v>0</v>
      </c>
      <c r="H89" s="3">
        <v>1.02</v>
      </c>
      <c r="I89" s="5">
        <v>0.19600000000000001</v>
      </c>
      <c r="J89" s="5">
        <v>0.26200000000000001</v>
      </c>
      <c r="K89" s="3">
        <v>17.579999999999998</v>
      </c>
      <c r="L89">
        <f t="shared" si="6"/>
        <v>19.498563999999998</v>
      </c>
      <c r="M89">
        <f t="shared" si="7"/>
        <v>54.1</v>
      </c>
      <c r="N89">
        <f t="shared" si="8"/>
        <v>14.3</v>
      </c>
      <c r="P89" s="3">
        <v>0</v>
      </c>
    </row>
    <row r="90" spans="1:16">
      <c r="A90" s="1">
        <v>574</v>
      </c>
      <c r="B90" s="1">
        <v>2130</v>
      </c>
      <c r="C90" s="1" t="s">
        <v>20</v>
      </c>
      <c r="E90" s="3">
        <v>0.22</v>
      </c>
      <c r="F90" s="3">
        <v>50.8</v>
      </c>
      <c r="G90" s="3">
        <v>0</v>
      </c>
      <c r="H90" s="3">
        <v>1.02</v>
      </c>
      <c r="I90" s="5">
        <v>0.19600000000000001</v>
      </c>
      <c r="J90" s="5">
        <v>0.26200000000000001</v>
      </c>
      <c r="K90" s="3">
        <v>11.31</v>
      </c>
      <c r="L90">
        <f t="shared" si="6"/>
        <v>12.544298</v>
      </c>
      <c r="M90">
        <f t="shared" si="7"/>
        <v>34.799999999999997</v>
      </c>
      <c r="N90">
        <f t="shared" si="8"/>
        <v>9.1999999999999993</v>
      </c>
      <c r="P90" s="3">
        <v>0</v>
      </c>
    </row>
    <row r="91" spans="1:16">
      <c r="A91" s="1">
        <v>575</v>
      </c>
      <c r="B91" s="1">
        <v>2130</v>
      </c>
      <c r="C91" s="1" t="s">
        <v>20</v>
      </c>
      <c r="E91" s="3">
        <v>0.22</v>
      </c>
      <c r="F91" s="3">
        <v>50.8</v>
      </c>
      <c r="G91" s="3">
        <v>0</v>
      </c>
      <c r="H91" s="3">
        <v>1.02</v>
      </c>
      <c r="I91" s="5">
        <v>0.19600000000000001</v>
      </c>
      <c r="J91" s="5">
        <v>0.26200000000000001</v>
      </c>
      <c r="K91" s="3">
        <v>8.99</v>
      </c>
      <c r="L91">
        <f t="shared" si="6"/>
        <v>9.9711086666666677</v>
      </c>
      <c r="M91">
        <f t="shared" si="7"/>
        <v>27.7</v>
      </c>
      <c r="N91">
        <f t="shared" si="8"/>
        <v>7.3</v>
      </c>
      <c r="P91" s="3">
        <v>0</v>
      </c>
    </row>
    <row r="92" spans="1:16">
      <c r="A92" s="1">
        <v>969</v>
      </c>
      <c r="B92" s="1">
        <v>2130</v>
      </c>
      <c r="C92" s="1" t="s">
        <v>20</v>
      </c>
      <c r="E92" s="3">
        <v>0.22</v>
      </c>
      <c r="F92" s="3">
        <v>50.8</v>
      </c>
      <c r="G92" s="3">
        <v>0</v>
      </c>
      <c r="H92" s="3">
        <v>1.02</v>
      </c>
      <c r="I92" s="5">
        <v>0.19600000000000001</v>
      </c>
      <c r="J92" s="5">
        <v>0.26200000000000001</v>
      </c>
      <c r="K92" s="3">
        <v>25.17</v>
      </c>
      <c r="L92">
        <f t="shared" si="6"/>
        <v>27.916886000000002</v>
      </c>
      <c r="M92">
        <f t="shared" si="7"/>
        <v>77.5</v>
      </c>
      <c r="N92">
        <f t="shared" si="8"/>
        <v>20.399999999999999</v>
      </c>
      <c r="P92" s="3">
        <v>0</v>
      </c>
    </row>
    <row r="93" spans="1:16">
      <c r="A93" s="1">
        <v>1055</v>
      </c>
      <c r="B93" s="1">
        <v>2130</v>
      </c>
      <c r="C93" s="1" t="s">
        <v>20</v>
      </c>
      <c r="E93" s="3">
        <v>0.22</v>
      </c>
      <c r="F93" s="3">
        <v>50.8</v>
      </c>
      <c r="G93" s="3">
        <v>0</v>
      </c>
      <c r="H93" s="3">
        <v>1.02</v>
      </c>
      <c r="I93" s="5">
        <v>0.19600000000000001</v>
      </c>
      <c r="J93" s="5">
        <v>0.26200000000000001</v>
      </c>
      <c r="K93" s="3">
        <v>16.22</v>
      </c>
      <c r="L93">
        <f t="shared" si="6"/>
        <v>17.990142666666667</v>
      </c>
      <c r="M93">
        <f t="shared" si="7"/>
        <v>49.9</v>
      </c>
      <c r="N93">
        <f t="shared" si="8"/>
        <v>13.2</v>
      </c>
      <c r="P93" s="3">
        <v>0</v>
      </c>
    </row>
    <row r="94" spans="1:16">
      <c r="A94" s="1">
        <v>1099</v>
      </c>
      <c r="B94" s="1">
        <v>2130</v>
      </c>
      <c r="C94" s="1" t="s">
        <v>20</v>
      </c>
      <c r="E94" s="3">
        <v>0.22</v>
      </c>
      <c r="F94" s="3">
        <v>50.8</v>
      </c>
      <c r="G94" s="3">
        <v>0</v>
      </c>
      <c r="H94" s="3">
        <v>1.02</v>
      </c>
      <c r="I94" s="5">
        <v>0.19600000000000001</v>
      </c>
      <c r="J94" s="5">
        <v>0.26200000000000001</v>
      </c>
      <c r="K94" s="3">
        <v>6.02</v>
      </c>
      <c r="L94">
        <f t="shared" si="6"/>
        <v>6.6769826666666665</v>
      </c>
      <c r="M94">
        <f t="shared" si="7"/>
        <v>18.5</v>
      </c>
      <c r="N94">
        <f t="shared" si="8"/>
        <v>4.9000000000000004</v>
      </c>
      <c r="P94" s="3">
        <v>0</v>
      </c>
    </row>
    <row r="95" spans="1:16">
      <c r="A95" s="1">
        <v>1103</v>
      </c>
      <c r="B95" s="1">
        <v>2130</v>
      </c>
      <c r="C95" s="1" t="s">
        <v>20</v>
      </c>
      <c r="E95" s="3">
        <v>0.22</v>
      </c>
      <c r="F95" s="3">
        <v>50.8</v>
      </c>
      <c r="G95" s="3">
        <v>0</v>
      </c>
      <c r="H95" s="3">
        <v>1.02</v>
      </c>
      <c r="I95" s="5">
        <v>0.19600000000000001</v>
      </c>
      <c r="J95" s="5">
        <v>0.26200000000000001</v>
      </c>
      <c r="K95" s="3">
        <v>14.82</v>
      </c>
      <c r="L95">
        <f t="shared" si="6"/>
        <v>16.437355999999998</v>
      </c>
      <c r="M95">
        <f t="shared" si="7"/>
        <v>45.6</v>
      </c>
      <c r="N95">
        <f t="shared" si="8"/>
        <v>12</v>
      </c>
      <c r="P95" s="3">
        <v>0</v>
      </c>
    </row>
    <row r="96" spans="1:16">
      <c r="A96" s="1">
        <v>1217</v>
      </c>
      <c r="B96" s="1">
        <v>2130</v>
      </c>
      <c r="C96" s="1" t="s">
        <v>20</v>
      </c>
      <c r="E96" s="3">
        <v>0.22</v>
      </c>
      <c r="F96" s="3">
        <v>50.8</v>
      </c>
      <c r="G96" s="3">
        <v>0</v>
      </c>
      <c r="H96" s="3">
        <v>1.02</v>
      </c>
      <c r="I96" s="5">
        <v>0.19600000000000001</v>
      </c>
      <c r="J96" s="5">
        <v>0.26200000000000001</v>
      </c>
      <c r="K96" s="3">
        <v>1.8</v>
      </c>
      <c r="L96">
        <f t="shared" si="6"/>
        <v>1.99644</v>
      </c>
      <c r="M96">
        <f t="shared" si="7"/>
        <v>5.5</v>
      </c>
      <c r="N96">
        <f t="shared" si="8"/>
        <v>1.5</v>
      </c>
      <c r="P96" s="3">
        <v>0</v>
      </c>
    </row>
    <row r="97" spans="1:16">
      <c r="A97" s="1">
        <v>1219</v>
      </c>
      <c r="B97" s="1">
        <v>2130</v>
      </c>
      <c r="C97" s="1" t="s">
        <v>20</v>
      </c>
      <c r="E97" s="3">
        <v>0.22</v>
      </c>
      <c r="F97" s="3">
        <v>50.8</v>
      </c>
      <c r="G97" s="3">
        <v>0</v>
      </c>
      <c r="H97" s="3">
        <v>1.02</v>
      </c>
      <c r="I97" s="5">
        <v>0.19600000000000001</v>
      </c>
      <c r="J97" s="5">
        <v>0.26200000000000001</v>
      </c>
      <c r="K97" s="3">
        <v>12.74</v>
      </c>
      <c r="L97">
        <f t="shared" si="6"/>
        <v>14.130358666666666</v>
      </c>
      <c r="M97">
        <f t="shared" si="7"/>
        <v>39.200000000000003</v>
      </c>
      <c r="N97">
        <f t="shared" si="8"/>
        <v>10.3</v>
      </c>
      <c r="P97" s="3">
        <v>0</v>
      </c>
    </row>
    <row r="98" spans="1:16">
      <c r="A98" s="1">
        <v>112</v>
      </c>
      <c r="B98" s="1">
        <v>2140</v>
      </c>
      <c r="C98" s="1" t="s">
        <v>20</v>
      </c>
      <c r="E98" s="3">
        <v>0.22</v>
      </c>
      <c r="F98" s="3">
        <v>50.8</v>
      </c>
      <c r="G98" s="3">
        <v>0</v>
      </c>
      <c r="H98" s="3">
        <v>1.74</v>
      </c>
      <c r="I98" s="5">
        <v>0.57999999999999996</v>
      </c>
      <c r="J98" s="5">
        <v>0.36699999999999999</v>
      </c>
      <c r="K98" s="3">
        <v>50.48</v>
      </c>
      <c r="L98">
        <f t="shared" ref="L98:L129" si="9">(F98*J98*K98/12)+(G98*K98)</f>
        <v>78.42741066666666</v>
      </c>
      <c r="M98">
        <f t="shared" ref="M98:M129" si="10">ROUND(2.721*H98*L98,1)</f>
        <v>371.3</v>
      </c>
      <c r="N98">
        <f t="shared" ref="N98:N129" si="11">ROUND((2.721*I98*L98)+(E98*K98),1)</f>
        <v>134.9</v>
      </c>
      <c r="P98" s="3">
        <v>0</v>
      </c>
    </row>
    <row r="99" spans="1:16">
      <c r="A99" s="1">
        <v>439</v>
      </c>
      <c r="B99" s="1">
        <v>2140</v>
      </c>
      <c r="C99" s="1" t="s">
        <v>20</v>
      </c>
      <c r="E99" s="3">
        <v>0.22</v>
      </c>
      <c r="F99" s="3">
        <v>50.8</v>
      </c>
      <c r="G99" s="3">
        <v>0</v>
      </c>
      <c r="H99" s="3">
        <v>1.74</v>
      </c>
      <c r="I99" s="5">
        <v>0.57999999999999996</v>
      </c>
      <c r="J99" s="5">
        <v>0.36699999999999999</v>
      </c>
      <c r="K99" s="3">
        <v>10.67</v>
      </c>
      <c r="L99">
        <f t="shared" si="9"/>
        <v>16.577267666666668</v>
      </c>
      <c r="M99">
        <f t="shared" si="10"/>
        <v>78.5</v>
      </c>
      <c r="N99">
        <f t="shared" si="11"/>
        <v>28.5</v>
      </c>
      <c r="P99" s="3">
        <v>0</v>
      </c>
    </row>
    <row r="100" spans="1:16">
      <c r="A100" s="1">
        <v>485</v>
      </c>
      <c r="B100" s="1">
        <v>2140</v>
      </c>
      <c r="C100" s="1" t="s">
        <v>20</v>
      </c>
      <c r="E100" s="3">
        <v>0.22</v>
      </c>
      <c r="F100" s="3">
        <v>50.8</v>
      </c>
      <c r="G100" s="3">
        <v>0</v>
      </c>
      <c r="H100" s="3">
        <v>1.74</v>
      </c>
      <c r="I100" s="5">
        <v>0.57999999999999996</v>
      </c>
      <c r="J100" s="5">
        <v>0.36699999999999999</v>
      </c>
      <c r="K100" s="3">
        <v>0.24</v>
      </c>
      <c r="L100">
        <f t="shared" si="9"/>
        <v>0.37287199999999993</v>
      </c>
      <c r="M100">
        <f t="shared" si="10"/>
        <v>1.8</v>
      </c>
      <c r="N100">
        <f t="shared" si="11"/>
        <v>0.6</v>
      </c>
      <c r="O100" s="1" t="s">
        <v>5</v>
      </c>
      <c r="P100" s="3">
        <v>97.51</v>
      </c>
    </row>
    <row r="101" spans="1:16">
      <c r="A101" s="1">
        <v>640</v>
      </c>
      <c r="B101" s="1">
        <v>2140</v>
      </c>
      <c r="C101" s="1" t="s">
        <v>19</v>
      </c>
      <c r="E101" s="3">
        <v>0.63</v>
      </c>
      <c r="F101" s="3">
        <v>53.6</v>
      </c>
      <c r="G101" s="3">
        <v>0.66</v>
      </c>
      <c r="H101" s="3">
        <v>1.74</v>
      </c>
      <c r="I101" s="5">
        <v>0.57999999999999996</v>
      </c>
      <c r="J101" s="5">
        <v>0.36699999999999999</v>
      </c>
      <c r="K101" s="3">
        <v>13.57</v>
      </c>
      <c r="L101">
        <f t="shared" si="9"/>
        <v>31.201048666666665</v>
      </c>
      <c r="M101">
        <f t="shared" si="10"/>
        <v>147.69999999999999</v>
      </c>
      <c r="N101">
        <f t="shared" si="11"/>
        <v>57.8</v>
      </c>
      <c r="P101" s="3">
        <v>0</v>
      </c>
    </row>
    <row r="102" spans="1:16">
      <c r="A102" s="1">
        <v>657</v>
      </c>
      <c r="B102" s="1">
        <v>2140</v>
      </c>
      <c r="C102" s="1" t="s">
        <v>19</v>
      </c>
      <c r="E102" s="3">
        <v>0.63</v>
      </c>
      <c r="F102" s="3">
        <v>53.6</v>
      </c>
      <c r="G102" s="3">
        <v>0.66</v>
      </c>
      <c r="H102" s="3">
        <v>1.74</v>
      </c>
      <c r="I102" s="5">
        <v>0.57999999999999996</v>
      </c>
      <c r="J102" s="5">
        <v>0.36699999999999999</v>
      </c>
      <c r="K102" s="3">
        <v>220.86</v>
      </c>
      <c r="L102">
        <f t="shared" si="9"/>
        <v>507.81603600000005</v>
      </c>
      <c r="M102">
        <f t="shared" si="10"/>
        <v>2404.3000000000002</v>
      </c>
      <c r="N102">
        <f t="shared" si="11"/>
        <v>940.6</v>
      </c>
      <c r="P102" s="3">
        <v>0</v>
      </c>
    </row>
    <row r="103" spans="1:16">
      <c r="A103" s="1">
        <v>1207</v>
      </c>
      <c r="B103" s="1">
        <v>2140</v>
      </c>
      <c r="C103" s="1" t="s">
        <v>20</v>
      </c>
      <c r="E103" s="3">
        <v>0.22</v>
      </c>
      <c r="F103" s="3">
        <v>50.8</v>
      </c>
      <c r="G103" s="3">
        <v>0</v>
      </c>
      <c r="H103" s="3">
        <v>1.74</v>
      </c>
      <c r="I103" s="5">
        <v>0.57999999999999996</v>
      </c>
      <c r="J103" s="5">
        <v>0.36699999999999999</v>
      </c>
      <c r="K103" s="3">
        <v>0.57999999999999996</v>
      </c>
      <c r="L103">
        <f t="shared" si="9"/>
        <v>0.90110733333333315</v>
      </c>
      <c r="M103">
        <f t="shared" si="10"/>
        <v>4.3</v>
      </c>
      <c r="N103">
        <f t="shared" si="11"/>
        <v>1.5</v>
      </c>
      <c r="P103" s="3">
        <v>0</v>
      </c>
    </row>
    <row r="104" spans="1:16">
      <c r="A104" s="1">
        <v>88</v>
      </c>
      <c r="B104" s="1">
        <v>2210</v>
      </c>
      <c r="C104" s="1" t="s">
        <v>20</v>
      </c>
      <c r="E104" s="3">
        <v>0.22</v>
      </c>
      <c r="F104" s="3">
        <v>50.8</v>
      </c>
      <c r="G104" s="3">
        <v>0</v>
      </c>
      <c r="H104" s="3">
        <v>1.35</v>
      </c>
      <c r="I104" s="5">
        <v>0.27400000000000002</v>
      </c>
      <c r="J104" s="5">
        <v>0.315</v>
      </c>
      <c r="K104" s="3">
        <v>4079.98</v>
      </c>
      <c r="L104">
        <f t="shared" si="9"/>
        <v>5440.6533300000001</v>
      </c>
      <c r="M104">
        <f t="shared" si="10"/>
        <v>19985.400000000001</v>
      </c>
      <c r="N104">
        <f t="shared" si="11"/>
        <v>4953.8999999999996</v>
      </c>
      <c r="O104" s="1" t="s">
        <v>3</v>
      </c>
      <c r="P104" s="3">
        <v>4465</v>
      </c>
    </row>
    <row r="105" spans="1:16">
      <c r="A105" s="1">
        <v>122</v>
      </c>
      <c r="B105" s="1">
        <v>2210</v>
      </c>
      <c r="C105" s="1" t="s">
        <v>20</v>
      </c>
      <c r="E105" s="3">
        <v>0.22</v>
      </c>
      <c r="F105" s="3">
        <v>50.8</v>
      </c>
      <c r="G105" s="3">
        <v>0</v>
      </c>
      <c r="H105" s="3">
        <v>1.35</v>
      </c>
      <c r="I105" s="5">
        <v>0.27400000000000002</v>
      </c>
      <c r="J105" s="5">
        <v>0.315</v>
      </c>
      <c r="K105" s="3">
        <v>5.59</v>
      </c>
      <c r="L105">
        <f t="shared" si="9"/>
        <v>7.4542649999999995</v>
      </c>
      <c r="M105">
        <f t="shared" si="10"/>
        <v>27.4</v>
      </c>
      <c r="N105">
        <f t="shared" si="11"/>
        <v>6.8</v>
      </c>
      <c r="P105" s="3">
        <v>0</v>
      </c>
    </row>
    <row r="106" spans="1:16">
      <c r="A106" s="1">
        <v>191</v>
      </c>
      <c r="B106" s="1">
        <v>2210</v>
      </c>
      <c r="C106" s="1" t="s">
        <v>20</v>
      </c>
      <c r="E106" s="3">
        <v>0.22</v>
      </c>
      <c r="F106" s="3">
        <v>50.8</v>
      </c>
      <c r="G106" s="3">
        <v>0</v>
      </c>
      <c r="H106" s="3">
        <v>1.35</v>
      </c>
      <c r="I106" s="5">
        <v>0.27400000000000002</v>
      </c>
      <c r="J106" s="5">
        <v>0.315</v>
      </c>
      <c r="K106" s="3">
        <v>41.07</v>
      </c>
      <c r="L106">
        <f t="shared" si="9"/>
        <v>54.766844999999996</v>
      </c>
      <c r="M106">
        <f t="shared" si="10"/>
        <v>201.2</v>
      </c>
      <c r="N106">
        <f t="shared" si="11"/>
        <v>49.9</v>
      </c>
      <c r="P106" s="3">
        <v>0</v>
      </c>
    </row>
    <row r="107" spans="1:16">
      <c r="A107" s="1">
        <v>227</v>
      </c>
      <c r="B107" s="1">
        <v>2210</v>
      </c>
      <c r="C107" s="1" t="s">
        <v>20</v>
      </c>
      <c r="E107" s="3">
        <v>0.22</v>
      </c>
      <c r="F107" s="3">
        <v>50.8</v>
      </c>
      <c r="G107" s="3">
        <v>0</v>
      </c>
      <c r="H107" s="3">
        <v>1.35</v>
      </c>
      <c r="I107" s="5">
        <v>0.27400000000000002</v>
      </c>
      <c r="J107" s="5">
        <v>0.315</v>
      </c>
      <c r="K107" s="3">
        <v>24.38</v>
      </c>
      <c r="L107">
        <f t="shared" si="9"/>
        <v>32.510729999999995</v>
      </c>
      <c r="M107">
        <f t="shared" si="10"/>
        <v>119.4</v>
      </c>
      <c r="N107">
        <f t="shared" si="11"/>
        <v>29.6</v>
      </c>
      <c r="P107" s="3">
        <v>0</v>
      </c>
    </row>
    <row r="108" spans="1:16">
      <c r="A108" s="1">
        <v>296</v>
      </c>
      <c r="B108" s="1">
        <v>2210</v>
      </c>
      <c r="C108" s="1" t="s">
        <v>20</v>
      </c>
      <c r="E108" s="3">
        <v>0.22</v>
      </c>
      <c r="F108" s="3">
        <v>50.8</v>
      </c>
      <c r="G108" s="3">
        <v>0</v>
      </c>
      <c r="H108" s="3">
        <v>1.35</v>
      </c>
      <c r="I108" s="5">
        <v>0.27400000000000002</v>
      </c>
      <c r="J108" s="5">
        <v>0.315</v>
      </c>
      <c r="K108" s="3">
        <v>341.9</v>
      </c>
      <c r="L108">
        <f t="shared" si="9"/>
        <v>455.92364999999995</v>
      </c>
      <c r="M108">
        <f t="shared" si="10"/>
        <v>1674.8</v>
      </c>
      <c r="N108">
        <f t="shared" si="11"/>
        <v>415.1</v>
      </c>
      <c r="O108" s="1" t="s">
        <v>5</v>
      </c>
      <c r="P108" s="3">
        <v>343.36</v>
      </c>
    </row>
    <row r="109" spans="1:16">
      <c r="A109" s="1">
        <v>298</v>
      </c>
      <c r="B109" s="1">
        <v>2210</v>
      </c>
      <c r="C109" s="1" t="s">
        <v>20</v>
      </c>
      <c r="E109" s="3">
        <v>0.22</v>
      </c>
      <c r="F109" s="3">
        <v>50.8</v>
      </c>
      <c r="G109" s="3">
        <v>0</v>
      </c>
      <c r="H109" s="3">
        <v>1.35</v>
      </c>
      <c r="I109" s="5">
        <v>0.27400000000000002</v>
      </c>
      <c r="J109" s="5">
        <v>0.315</v>
      </c>
      <c r="K109" s="3">
        <v>29.04</v>
      </c>
      <c r="L109">
        <f t="shared" si="9"/>
        <v>38.724839999999993</v>
      </c>
      <c r="M109">
        <f t="shared" si="10"/>
        <v>142.19999999999999</v>
      </c>
      <c r="N109">
        <f t="shared" si="11"/>
        <v>35.299999999999997</v>
      </c>
      <c r="P109" s="3">
        <v>0</v>
      </c>
    </row>
    <row r="110" spans="1:16">
      <c r="A110" s="1">
        <v>300</v>
      </c>
      <c r="B110" s="1">
        <v>2210</v>
      </c>
      <c r="C110" s="1" t="s">
        <v>20</v>
      </c>
      <c r="E110" s="3">
        <v>0.22</v>
      </c>
      <c r="F110" s="3">
        <v>50.8</v>
      </c>
      <c r="G110" s="3">
        <v>0</v>
      </c>
      <c r="H110" s="3">
        <v>1.35</v>
      </c>
      <c r="I110" s="5">
        <v>0.27400000000000002</v>
      </c>
      <c r="J110" s="5">
        <v>0.315</v>
      </c>
      <c r="K110" s="3">
        <v>6.75</v>
      </c>
      <c r="L110">
        <f t="shared" si="9"/>
        <v>9.001125</v>
      </c>
      <c r="M110">
        <f t="shared" si="10"/>
        <v>33.1</v>
      </c>
      <c r="N110">
        <f t="shared" si="11"/>
        <v>8.1999999999999993</v>
      </c>
      <c r="P110" s="3">
        <v>0</v>
      </c>
    </row>
    <row r="111" spans="1:16">
      <c r="A111" s="1">
        <v>319</v>
      </c>
      <c r="B111" s="1">
        <v>2210</v>
      </c>
      <c r="C111" s="1" t="s">
        <v>20</v>
      </c>
      <c r="E111" s="3">
        <v>0.22</v>
      </c>
      <c r="F111" s="3">
        <v>50.8</v>
      </c>
      <c r="G111" s="3">
        <v>0</v>
      </c>
      <c r="H111" s="3">
        <v>1.35</v>
      </c>
      <c r="I111" s="5">
        <v>0.27400000000000002</v>
      </c>
      <c r="J111" s="5">
        <v>0.315</v>
      </c>
      <c r="K111" s="3">
        <v>7273.94</v>
      </c>
      <c r="L111">
        <f t="shared" si="9"/>
        <v>9699.7989899999993</v>
      </c>
      <c r="M111">
        <f t="shared" si="10"/>
        <v>35630.800000000003</v>
      </c>
      <c r="N111">
        <f t="shared" si="11"/>
        <v>8832</v>
      </c>
      <c r="O111" s="1" t="s">
        <v>3</v>
      </c>
      <c r="P111" s="3">
        <v>6738</v>
      </c>
    </row>
    <row r="112" spans="1:16">
      <c r="A112" s="1">
        <v>357</v>
      </c>
      <c r="B112" s="1">
        <v>2210</v>
      </c>
      <c r="C112" s="1" t="s">
        <v>20</v>
      </c>
      <c r="E112" s="3">
        <v>0.22</v>
      </c>
      <c r="F112" s="3">
        <v>50.8</v>
      </c>
      <c r="G112" s="3">
        <v>0</v>
      </c>
      <c r="H112" s="3">
        <v>1.35</v>
      </c>
      <c r="I112" s="5">
        <v>0.27400000000000002</v>
      </c>
      <c r="J112" s="5">
        <v>0.315</v>
      </c>
      <c r="K112" s="3">
        <v>6.08</v>
      </c>
      <c r="L112">
        <f t="shared" si="9"/>
        <v>8.1076800000000002</v>
      </c>
      <c r="M112">
        <f t="shared" si="10"/>
        <v>29.8</v>
      </c>
      <c r="N112">
        <f t="shared" si="11"/>
        <v>7.4</v>
      </c>
      <c r="P112" s="3">
        <v>0</v>
      </c>
    </row>
    <row r="113" spans="1:16">
      <c r="A113" s="1">
        <v>358</v>
      </c>
      <c r="B113" s="1">
        <v>2210</v>
      </c>
      <c r="C113" s="1" t="s">
        <v>20</v>
      </c>
      <c r="E113" s="3">
        <v>0.22</v>
      </c>
      <c r="F113" s="3">
        <v>50.8</v>
      </c>
      <c r="G113" s="3">
        <v>0</v>
      </c>
      <c r="H113" s="3">
        <v>1.35</v>
      </c>
      <c r="I113" s="5">
        <v>0.27400000000000002</v>
      </c>
      <c r="J113" s="5">
        <v>0.315</v>
      </c>
      <c r="K113" s="3">
        <v>16.329999999999998</v>
      </c>
      <c r="L113">
        <f t="shared" si="9"/>
        <v>21.776054999999996</v>
      </c>
      <c r="M113">
        <f t="shared" si="10"/>
        <v>80</v>
      </c>
      <c r="N113">
        <f t="shared" si="11"/>
        <v>19.8</v>
      </c>
      <c r="P113" s="3">
        <v>0</v>
      </c>
    </row>
    <row r="114" spans="1:16">
      <c r="A114" s="1">
        <v>401</v>
      </c>
      <c r="B114" s="1">
        <v>2210</v>
      </c>
      <c r="C114" s="1" t="s">
        <v>20</v>
      </c>
      <c r="E114" s="3">
        <v>0.22</v>
      </c>
      <c r="F114" s="3">
        <v>50.8</v>
      </c>
      <c r="G114" s="3">
        <v>0</v>
      </c>
      <c r="H114" s="3">
        <v>1.35</v>
      </c>
      <c r="I114" s="5">
        <v>0.27400000000000002</v>
      </c>
      <c r="J114" s="5">
        <v>0.315</v>
      </c>
      <c r="K114" s="3">
        <v>754.16</v>
      </c>
      <c r="L114">
        <f t="shared" si="9"/>
        <v>1005.6723599999999</v>
      </c>
      <c r="M114">
        <f t="shared" si="10"/>
        <v>3694.2</v>
      </c>
      <c r="N114">
        <f t="shared" si="11"/>
        <v>915.7</v>
      </c>
      <c r="O114" s="1" t="s">
        <v>5</v>
      </c>
      <c r="P114" s="3">
        <v>754.17</v>
      </c>
    </row>
    <row r="115" spans="1:16">
      <c r="A115" s="1">
        <v>410</v>
      </c>
      <c r="B115" s="1">
        <v>2210</v>
      </c>
      <c r="C115" s="1" t="s">
        <v>20</v>
      </c>
      <c r="E115" s="3">
        <v>0.22</v>
      </c>
      <c r="F115" s="3">
        <v>50.8</v>
      </c>
      <c r="G115" s="3">
        <v>0</v>
      </c>
      <c r="H115" s="3">
        <v>1.35</v>
      </c>
      <c r="I115" s="5">
        <v>0.27400000000000002</v>
      </c>
      <c r="J115" s="5">
        <v>0.315</v>
      </c>
      <c r="K115" s="3">
        <v>67.52</v>
      </c>
      <c r="L115">
        <f t="shared" si="9"/>
        <v>90.037919999999986</v>
      </c>
      <c r="M115">
        <f t="shared" si="10"/>
        <v>330.7</v>
      </c>
      <c r="N115">
        <f t="shared" si="11"/>
        <v>82</v>
      </c>
      <c r="P115" s="3">
        <v>0</v>
      </c>
    </row>
    <row r="116" spans="1:16">
      <c r="A116" s="1">
        <v>415</v>
      </c>
      <c r="B116" s="1">
        <v>2210</v>
      </c>
      <c r="C116" s="1" t="s">
        <v>20</v>
      </c>
      <c r="E116" s="3">
        <v>0.22</v>
      </c>
      <c r="F116" s="3">
        <v>50.8</v>
      </c>
      <c r="G116" s="3">
        <v>0</v>
      </c>
      <c r="H116" s="3">
        <v>1.35</v>
      </c>
      <c r="I116" s="5">
        <v>0.27400000000000002</v>
      </c>
      <c r="J116" s="5">
        <v>0.315</v>
      </c>
      <c r="K116" s="3">
        <v>39.24</v>
      </c>
      <c r="L116">
        <f t="shared" si="9"/>
        <v>52.326540000000001</v>
      </c>
      <c r="M116">
        <f t="shared" si="10"/>
        <v>192.2</v>
      </c>
      <c r="N116">
        <f t="shared" si="11"/>
        <v>47.6</v>
      </c>
      <c r="O116" s="1" t="s">
        <v>5</v>
      </c>
      <c r="P116" s="3">
        <v>39.24</v>
      </c>
    </row>
    <row r="117" spans="1:16">
      <c r="A117" s="1">
        <v>438</v>
      </c>
      <c r="B117" s="1">
        <v>2210</v>
      </c>
      <c r="C117" s="1" t="s">
        <v>20</v>
      </c>
      <c r="E117" s="3">
        <v>0.22</v>
      </c>
      <c r="F117" s="3">
        <v>50.8</v>
      </c>
      <c r="G117" s="3">
        <v>0</v>
      </c>
      <c r="H117" s="3">
        <v>1.35</v>
      </c>
      <c r="I117" s="5">
        <v>0.27400000000000002</v>
      </c>
      <c r="J117" s="5">
        <v>0.315</v>
      </c>
      <c r="K117" s="3">
        <v>14.42</v>
      </c>
      <c r="L117">
        <f t="shared" si="9"/>
        <v>19.229069999999997</v>
      </c>
      <c r="M117">
        <f t="shared" si="10"/>
        <v>70.599999999999994</v>
      </c>
      <c r="N117">
        <f t="shared" si="11"/>
        <v>17.5</v>
      </c>
      <c r="P117" s="3">
        <v>0</v>
      </c>
    </row>
    <row r="118" spans="1:16">
      <c r="A118" s="1">
        <v>444</v>
      </c>
      <c r="B118" s="1">
        <v>2210</v>
      </c>
      <c r="C118" s="1" t="s">
        <v>20</v>
      </c>
      <c r="E118" s="3">
        <v>0.22</v>
      </c>
      <c r="F118" s="3">
        <v>50.8</v>
      </c>
      <c r="G118" s="3">
        <v>0</v>
      </c>
      <c r="H118" s="3">
        <v>1.35</v>
      </c>
      <c r="I118" s="5">
        <v>0.27400000000000002</v>
      </c>
      <c r="J118" s="5">
        <v>0.315</v>
      </c>
      <c r="K118" s="3">
        <v>31.55</v>
      </c>
      <c r="L118">
        <f t="shared" si="9"/>
        <v>42.071925</v>
      </c>
      <c r="M118">
        <f t="shared" si="10"/>
        <v>154.5</v>
      </c>
      <c r="N118">
        <f t="shared" si="11"/>
        <v>38.299999999999997</v>
      </c>
      <c r="P118" s="3">
        <v>0</v>
      </c>
    </row>
    <row r="119" spans="1:16">
      <c r="A119" s="1">
        <v>462</v>
      </c>
      <c r="B119" s="1">
        <v>2210</v>
      </c>
      <c r="C119" s="1" t="s">
        <v>20</v>
      </c>
      <c r="E119" s="3">
        <v>0.22</v>
      </c>
      <c r="F119" s="3">
        <v>50.8</v>
      </c>
      <c r="G119" s="3">
        <v>0</v>
      </c>
      <c r="H119" s="3">
        <v>1.35</v>
      </c>
      <c r="I119" s="5">
        <v>0.27400000000000002</v>
      </c>
      <c r="J119" s="5">
        <v>0.315</v>
      </c>
      <c r="K119" s="3">
        <v>55</v>
      </c>
      <c r="L119">
        <f t="shared" si="9"/>
        <v>73.342499999999987</v>
      </c>
      <c r="M119">
        <f t="shared" si="10"/>
        <v>269.39999999999998</v>
      </c>
      <c r="N119">
        <f t="shared" si="11"/>
        <v>66.8</v>
      </c>
      <c r="P119" s="3">
        <v>0</v>
      </c>
    </row>
    <row r="120" spans="1:16">
      <c r="A120" s="1">
        <v>465</v>
      </c>
      <c r="B120" s="1">
        <v>2210</v>
      </c>
      <c r="C120" s="1" t="s">
        <v>20</v>
      </c>
      <c r="E120" s="3">
        <v>0.22</v>
      </c>
      <c r="F120" s="3">
        <v>50.8</v>
      </c>
      <c r="G120" s="3">
        <v>0</v>
      </c>
      <c r="H120" s="3">
        <v>1.35</v>
      </c>
      <c r="I120" s="5">
        <v>0.27400000000000002</v>
      </c>
      <c r="J120" s="5">
        <v>0.315</v>
      </c>
      <c r="K120" s="3">
        <v>346.25</v>
      </c>
      <c r="L120">
        <f t="shared" si="9"/>
        <v>461.72437499999995</v>
      </c>
      <c r="M120">
        <f t="shared" si="10"/>
        <v>1696.1</v>
      </c>
      <c r="N120">
        <f t="shared" si="11"/>
        <v>420.4</v>
      </c>
      <c r="P120" s="3">
        <v>0</v>
      </c>
    </row>
    <row r="121" spans="1:16">
      <c r="A121" s="1">
        <v>477</v>
      </c>
      <c r="B121" s="1">
        <v>2210</v>
      </c>
      <c r="C121" s="1" t="s">
        <v>20</v>
      </c>
      <c r="E121" s="3">
        <v>0.22</v>
      </c>
      <c r="F121" s="3">
        <v>50.8</v>
      </c>
      <c r="G121" s="3">
        <v>0</v>
      </c>
      <c r="H121" s="3">
        <v>1.35</v>
      </c>
      <c r="I121" s="5">
        <v>0.27400000000000002</v>
      </c>
      <c r="J121" s="5">
        <v>0.315</v>
      </c>
      <c r="K121" s="3">
        <v>6.66</v>
      </c>
      <c r="L121">
        <f t="shared" si="9"/>
        <v>8.8811099999999996</v>
      </c>
      <c r="M121">
        <f t="shared" si="10"/>
        <v>32.6</v>
      </c>
      <c r="N121">
        <f t="shared" si="11"/>
        <v>8.1</v>
      </c>
      <c r="P121" s="3">
        <v>0</v>
      </c>
    </row>
    <row r="122" spans="1:16">
      <c r="A122" s="1">
        <v>480</v>
      </c>
      <c r="B122" s="1">
        <v>2210</v>
      </c>
      <c r="C122" s="1" t="s">
        <v>20</v>
      </c>
      <c r="E122" s="3">
        <v>0.22</v>
      </c>
      <c r="F122" s="3">
        <v>50.8</v>
      </c>
      <c r="G122" s="3">
        <v>0</v>
      </c>
      <c r="H122" s="3">
        <v>1.35</v>
      </c>
      <c r="I122" s="5">
        <v>0.27400000000000002</v>
      </c>
      <c r="J122" s="5">
        <v>0.315</v>
      </c>
      <c r="K122" s="3">
        <v>569.80999999999995</v>
      </c>
      <c r="L122">
        <f t="shared" si="9"/>
        <v>759.84163499999988</v>
      </c>
      <c r="M122">
        <f t="shared" si="10"/>
        <v>2791.2</v>
      </c>
      <c r="N122">
        <f t="shared" si="11"/>
        <v>691.9</v>
      </c>
      <c r="O122" s="1" t="s">
        <v>5</v>
      </c>
      <c r="P122" s="3">
        <v>569.82000000000005</v>
      </c>
    </row>
    <row r="123" spans="1:16">
      <c r="A123" s="1">
        <v>482</v>
      </c>
      <c r="B123" s="1">
        <v>2210</v>
      </c>
      <c r="C123" s="1" t="s">
        <v>20</v>
      </c>
      <c r="E123" s="3">
        <v>0.22</v>
      </c>
      <c r="F123" s="3">
        <v>50.8</v>
      </c>
      <c r="G123" s="3">
        <v>0</v>
      </c>
      <c r="H123" s="3">
        <v>1.35</v>
      </c>
      <c r="I123" s="5">
        <v>0.27400000000000002</v>
      </c>
      <c r="J123" s="5">
        <v>0.315</v>
      </c>
      <c r="K123" s="3">
        <v>14.52</v>
      </c>
      <c r="L123">
        <f t="shared" si="9"/>
        <v>19.362419999999997</v>
      </c>
      <c r="M123">
        <f t="shared" si="10"/>
        <v>71.099999999999994</v>
      </c>
      <c r="N123">
        <f t="shared" si="11"/>
        <v>17.600000000000001</v>
      </c>
      <c r="O123" s="1" t="s">
        <v>5</v>
      </c>
      <c r="P123" s="3">
        <v>84.62</v>
      </c>
    </row>
    <row r="124" spans="1:16">
      <c r="A124" s="1">
        <v>505</v>
      </c>
      <c r="B124" s="1">
        <v>2210</v>
      </c>
      <c r="C124" s="1" t="s">
        <v>20</v>
      </c>
      <c r="E124" s="3">
        <v>0.22</v>
      </c>
      <c r="F124" s="3">
        <v>50.8</v>
      </c>
      <c r="G124" s="3">
        <v>0</v>
      </c>
      <c r="H124" s="3">
        <v>1.35</v>
      </c>
      <c r="I124" s="5">
        <v>0.27400000000000002</v>
      </c>
      <c r="J124" s="5">
        <v>0.315</v>
      </c>
      <c r="K124" s="3">
        <v>19.649999999999999</v>
      </c>
      <c r="L124">
        <f t="shared" si="9"/>
        <v>26.203274999999994</v>
      </c>
      <c r="M124">
        <f t="shared" si="10"/>
        <v>96.3</v>
      </c>
      <c r="N124">
        <f t="shared" si="11"/>
        <v>23.9</v>
      </c>
      <c r="P124" s="3">
        <v>0</v>
      </c>
    </row>
    <row r="125" spans="1:16">
      <c r="A125" s="1">
        <v>907</v>
      </c>
      <c r="B125" s="1">
        <v>2210</v>
      </c>
      <c r="C125" s="1" t="s">
        <v>19</v>
      </c>
      <c r="E125" s="3">
        <v>0.63</v>
      </c>
      <c r="F125" s="3">
        <v>53.6</v>
      </c>
      <c r="G125" s="3">
        <v>0.66</v>
      </c>
      <c r="H125" s="3">
        <v>1.35</v>
      </c>
      <c r="I125" s="5">
        <v>0.27400000000000002</v>
      </c>
      <c r="J125" s="5">
        <v>0.315</v>
      </c>
      <c r="K125" s="3">
        <v>535.23</v>
      </c>
      <c r="L125">
        <f t="shared" si="9"/>
        <v>1106.3204100000003</v>
      </c>
      <c r="M125">
        <f t="shared" si="10"/>
        <v>4063.9</v>
      </c>
      <c r="N125">
        <f t="shared" si="11"/>
        <v>1162</v>
      </c>
      <c r="P125" s="3">
        <v>0</v>
      </c>
    </row>
    <row r="126" spans="1:16">
      <c r="A126" s="1">
        <v>1029</v>
      </c>
      <c r="B126" s="1">
        <v>2210</v>
      </c>
      <c r="C126" s="1" t="s">
        <v>20</v>
      </c>
      <c r="E126" s="3">
        <v>0.22</v>
      </c>
      <c r="F126" s="3">
        <v>50.8</v>
      </c>
      <c r="G126" s="3">
        <v>0</v>
      </c>
      <c r="H126" s="3">
        <v>1.35</v>
      </c>
      <c r="I126" s="5">
        <v>0.27400000000000002</v>
      </c>
      <c r="J126" s="5">
        <v>0.315</v>
      </c>
      <c r="K126" s="3">
        <v>3755.81</v>
      </c>
      <c r="L126">
        <f t="shared" si="9"/>
        <v>5008.3726349999997</v>
      </c>
      <c r="M126">
        <f t="shared" si="10"/>
        <v>18397.5</v>
      </c>
      <c r="N126">
        <f t="shared" si="11"/>
        <v>4560.3</v>
      </c>
      <c r="O126" s="1" t="s">
        <v>3</v>
      </c>
      <c r="P126" s="3">
        <v>10489</v>
      </c>
    </row>
    <row r="127" spans="1:16">
      <c r="A127" s="1">
        <v>1031</v>
      </c>
      <c r="B127" s="1">
        <v>2210</v>
      </c>
      <c r="C127" s="1" t="s">
        <v>20</v>
      </c>
      <c r="E127" s="3">
        <v>0.22</v>
      </c>
      <c r="F127" s="3">
        <v>50.8</v>
      </c>
      <c r="G127" s="3">
        <v>0</v>
      </c>
      <c r="H127" s="3">
        <v>1.35</v>
      </c>
      <c r="I127" s="5">
        <v>0.27400000000000002</v>
      </c>
      <c r="J127" s="5">
        <v>0.315</v>
      </c>
      <c r="K127" s="3">
        <v>8.7200000000000006</v>
      </c>
      <c r="L127">
        <f t="shared" si="9"/>
        <v>11.628120000000001</v>
      </c>
      <c r="M127">
        <f t="shared" si="10"/>
        <v>42.7</v>
      </c>
      <c r="N127">
        <f t="shared" si="11"/>
        <v>10.6</v>
      </c>
      <c r="P127" s="3">
        <v>0</v>
      </c>
    </row>
    <row r="128" spans="1:16">
      <c r="A128" s="1">
        <v>1045</v>
      </c>
      <c r="B128" s="1">
        <v>2210</v>
      </c>
      <c r="C128" s="1" t="s">
        <v>20</v>
      </c>
      <c r="E128" s="3">
        <v>0.22</v>
      </c>
      <c r="F128" s="3">
        <v>50.8</v>
      </c>
      <c r="G128" s="3">
        <v>0</v>
      </c>
      <c r="H128" s="3">
        <v>1.35</v>
      </c>
      <c r="I128" s="5">
        <v>0.27400000000000002</v>
      </c>
      <c r="J128" s="5">
        <v>0.315</v>
      </c>
      <c r="K128" s="3">
        <v>14.75</v>
      </c>
      <c r="L128">
        <f t="shared" si="9"/>
        <v>19.669124999999998</v>
      </c>
      <c r="M128">
        <f t="shared" si="10"/>
        <v>72.3</v>
      </c>
      <c r="N128">
        <f t="shared" si="11"/>
        <v>17.899999999999999</v>
      </c>
      <c r="P128" s="3">
        <v>0</v>
      </c>
    </row>
    <row r="129" spans="1:16">
      <c r="A129" s="1">
        <v>1061</v>
      </c>
      <c r="B129" s="1">
        <v>2210</v>
      </c>
      <c r="C129" s="1" t="s">
        <v>20</v>
      </c>
      <c r="E129" s="3">
        <v>0.22</v>
      </c>
      <c r="F129" s="3">
        <v>50.8</v>
      </c>
      <c r="G129" s="3">
        <v>0</v>
      </c>
      <c r="H129" s="3">
        <v>1.35</v>
      </c>
      <c r="I129" s="5">
        <v>0.27400000000000002</v>
      </c>
      <c r="J129" s="5">
        <v>0.315</v>
      </c>
      <c r="K129" s="3">
        <v>45.19</v>
      </c>
      <c r="L129">
        <f t="shared" si="9"/>
        <v>60.260864999999995</v>
      </c>
      <c r="M129">
        <f t="shared" si="10"/>
        <v>221.4</v>
      </c>
      <c r="N129">
        <f t="shared" si="11"/>
        <v>54.9</v>
      </c>
      <c r="P129" s="3">
        <v>0</v>
      </c>
    </row>
    <row r="130" spans="1:16">
      <c r="A130" s="1">
        <v>1133</v>
      </c>
      <c r="B130" s="1">
        <v>2210</v>
      </c>
      <c r="C130" s="1" t="s">
        <v>20</v>
      </c>
      <c r="E130" s="3">
        <v>0.22</v>
      </c>
      <c r="F130" s="3">
        <v>50.8</v>
      </c>
      <c r="G130" s="3">
        <v>0</v>
      </c>
      <c r="H130" s="3">
        <v>1.35</v>
      </c>
      <c r="I130" s="5">
        <v>0.27400000000000002</v>
      </c>
      <c r="J130" s="5">
        <v>0.315</v>
      </c>
      <c r="K130" s="3">
        <v>4013.25</v>
      </c>
      <c r="L130">
        <f t="shared" ref="L130:L158" si="12">(F130*J130*K130/12)+(G130*K130)</f>
        <v>5351.6688749999994</v>
      </c>
      <c r="M130">
        <f t="shared" ref="M130:M158" si="13">ROUND(2.721*H130*L130,1)</f>
        <v>19658.599999999999</v>
      </c>
      <c r="N130">
        <f t="shared" ref="N130:N158" si="14">ROUND((2.721*I130*L130)+(E130*K130),1)</f>
        <v>4872.8999999999996</v>
      </c>
      <c r="P130" s="3">
        <v>0</v>
      </c>
    </row>
    <row r="131" spans="1:16">
      <c r="A131" s="1">
        <v>1185</v>
      </c>
      <c r="B131" s="1">
        <v>2210</v>
      </c>
      <c r="C131" s="1" t="s">
        <v>20</v>
      </c>
      <c r="E131" s="3">
        <v>0.22</v>
      </c>
      <c r="F131" s="3">
        <v>50.8</v>
      </c>
      <c r="G131" s="3">
        <v>0</v>
      </c>
      <c r="H131" s="3">
        <v>1.35</v>
      </c>
      <c r="I131" s="5">
        <v>0.27400000000000002</v>
      </c>
      <c r="J131" s="5">
        <v>0.315</v>
      </c>
      <c r="K131" s="3">
        <v>11.09</v>
      </c>
      <c r="L131">
        <f t="shared" si="12"/>
        <v>14.788514999999999</v>
      </c>
      <c r="M131">
        <f t="shared" si="13"/>
        <v>54.3</v>
      </c>
      <c r="N131">
        <f t="shared" si="14"/>
        <v>13.5</v>
      </c>
      <c r="O131" s="1" t="s">
        <v>5</v>
      </c>
      <c r="P131" s="3">
        <v>11.09</v>
      </c>
    </row>
    <row r="132" spans="1:16">
      <c r="A132" s="1">
        <v>383</v>
      </c>
      <c r="B132" s="1">
        <v>2230</v>
      </c>
      <c r="C132" s="1" t="s">
        <v>20</v>
      </c>
      <c r="E132" s="3">
        <v>0.22</v>
      </c>
      <c r="F132" s="3">
        <v>50.8</v>
      </c>
      <c r="G132" s="3">
        <v>0</v>
      </c>
      <c r="H132" s="3">
        <v>1.35</v>
      </c>
      <c r="I132" s="5">
        <v>0.27400000000000002</v>
      </c>
      <c r="J132" s="5">
        <v>0.315</v>
      </c>
      <c r="K132" s="3">
        <v>13.99</v>
      </c>
      <c r="L132">
        <f t="shared" si="12"/>
        <v>18.655664999999999</v>
      </c>
      <c r="M132">
        <f t="shared" si="13"/>
        <v>68.5</v>
      </c>
      <c r="N132">
        <f t="shared" si="14"/>
        <v>17</v>
      </c>
      <c r="O132" s="1" t="s">
        <v>6</v>
      </c>
      <c r="P132" s="3">
        <v>13.99</v>
      </c>
    </row>
    <row r="133" spans="1:16">
      <c r="A133" s="1">
        <v>483</v>
      </c>
      <c r="B133" s="1">
        <v>2230</v>
      </c>
      <c r="C133" s="1" t="s">
        <v>20</v>
      </c>
      <c r="E133" s="3">
        <v>0.22</v>
      </c>
      <c r="F133" s="3">
        <v>50.8</v>
      </c>
      <c r="G133" s="3">
        <v>0</v>
      </c>
      <c r="H133" s="3">
        <v>1.35</v>
      </c>
      <c r="I133" s="5">
        <v>0.27400000000000002</v>
      </c>
      <c r="J133" s="5">
        <v>0.315</v>
      </c>
      <c r="K133" s="3">
        <v>0.05</v>
      </c>
      <c r="L133">
        <f t="shared" si="12"/>
        <v>6.6674999999999998E-2</v>
      </c>
      <c r="M133">
        <f t="shared" si="13"/>
        <v>0.2</v>
      </c>
      <c r="N133">
        <f t="shared" si="14"/>
        <v>0.1</v>
      </c>
      <c r="P133" s="3">
        <v>0</v>
      </c>
    </row>
    <row r="134" spans="1:16">
      <c r="A134" s="1">
        <v>309</v>
      </c>
      <c r="B134" s="1">
        <v>2410</v>
      </c>
      <c r="C134" s="1" t="s">
        <v>20</v>
      </c>
      <c r="E134" s="3">
        <v>0.22</v>
      </c>
      <c r="F134" s="3">
        <v>50.8</v>
      </c>
      <c r="G134" s="3">
        <v>0</v>
      </c>
      <c r="H134" s="3">
        <v>1.68</v>
      </c>
      <c r="I134" s="5">
        <v>0.48899999999999999</v>
      </c>
      <c r="J134" s="5">
        <v>0.28899999999999998</v>
      </c>
      <c r="K134" s="3">
        <v>0.75</v>
      </c>
      <c r="L134">
        <f t="shared" si="12"/>
        <v>0.91757499999999992</v>
      </c>
      <c r="M134">
        <f t="shared" si="13"/>
        <v>4.2</v>
      </c>
      <c r="N134">
        <f t="shared" si="14"/>
        <v>1.4</v>
      </c>
      <c r="P134" s="3">
        <v>0</v>
      </c>
    </row>
    <row r="135" spans="1:16">
      <c r="A135" s="1">
        <v>530</v>
      </c>
      <c r="B135" s="1">
        <v>2410</v>
      </c>
      <c r="C135" s="1" t="s">
        <v>20</v>
      </c>
      <c r="E135" s="3">
        <v>0.22</v>
      </c>
      <c r="F135" s="3">
        <v>50.8</v>
      </c>
      <c r="G135" s="3">
        <v>0</v>
      </c>
      <c r="H135" s="3">
        <v>1.68</v>
      </c>
      <c r="I135" s="5">
        <v>0.48899999999999999</v>
      </c>
      <c r="J135" s="5">
        <v>0.28899999999999998</v>
      </c>
      <c r="K135" s="3">
        <v>40.369999999999997</v>
      </c>
      <c r="L135">
        <f t="shared" si="12"/>
        <v>49.390003666666665</v>
      </c>
      <c r="M135">
        <f t="shared" si="13"/>
        <v>225.8</v>
      </c>
      <c r="N135">
        <f t="shared" si="14"/>
        <v>74.599999999999994</v>
      </c>
      <c r="P135" s="3">
        <v>0</v>
      </c>
    </row>
    <row r="136" spans="1:16">
      <c r="A136" s="1">
        <v>192</v>
      </c>
      <c r="B136" s="1">
        <v>2430</v>
      </c>
      <c r="C136" s="1" t="s">
        <v>20</v>
      </c>
      <c r="E136" s="3">
        <v>0.22</v>
      </c>
      <c r="F136" s="3">
        <v>50.8</v>
      </c>
      <c r="G136" s="3">
        <v>0</v>
      </c>
      <c r="H136" s="3">
        <v>1.68</v>
      </c>
      <c r="I136" s="5">
        <v>0.48899999999999999</v>
      </c>
      <c r="J136" s="5">
        <v>0.28899999999999998</v>
      </c>
      <c r="K136" s="3">
        <v>35.61</v>
      </c>
      <c r="L136">
        <f t="shared" si="12"/>
        <v>43.566460999999997</v>
      </c>
      <c r="M136">
        <f t="shared" si="13"/>
        <v>199.2</v>
      </c>
      <c r="N136">
        <f t="shared" si="14"/>
        <v>65.8</v>
      </c>
      <c r="P136" s="3">
        <v>0</v>
      </c>
    </row>
    <row r="137" spans="1:16">
      <c r="A137" s="1">
        <v>194</v>
      </c>
      <c r="B137" s="1">
        <v>2430</v>
      </c>
      <c r="C137" s="1" t="s">
        <v>20</v>
      </c>
      <c r="E137" s="3">
        <v>0.22</v>
      </c>
      <c r="F137" s="3">
        <v>50.8</v>
      </c>
      <c r="G137" s="3">
        <v>0</v>
      </c>
      <c r="H137" s="3">
        <v>1.68</v>
      </c>
      <c r="I137" s="5">
        <v>0.48899999999999999</v>
      </c>
      <c r="J137" s="5">
        <v>0.28899999999999998</v>
      </c>
      <c r="K137" s="3">
        <v>9.6300000000000008</v>
      </c>
      <c r="L137">
        <f t="shared" si="12"/>
        <v>11.781663</v>
      </c>
      <c r="M137">
        <f t="shared" si="13"/>
        <v>53.9</v>
      </c>
      <c r="N137">
        <f t="shared" si="14"/>
        <v>17.8</v>
      </c>
      <c r="P137" s="3">
        <v>0</v>
      </c>
    </row>
    <row r="138" spans="1:16">
      <c r="A138" s="1">
        <v>382</v>
      </c>
      <c r="B138" s="1">
        <v>2430</v>
      </c>
      <c r="C138" s="1" t="s">
        <v>20</v>
      </c>
      <c r="E138" s="3">
        <v>0.22</v>
      </c>
      <c r="F138" s="3">
        <v>50.8</v>
      </c>
      <c r="G138" s="3">
        <v>0</v>
      </c>
      <c r="H138" s="3">
        <v>1.68</v>
      </c>
      <c r="I138" s="5">
        <v>0.48899999999999999</v>
      </c>
      <c r="J138" s="5">
        <v>0.28899999999999998</v>
      </c>
      <c r="K138" s="3">
        <v>7.62</v>
      </c>
      <c r="L138">
        <f t="shared" si="12"/>
        <v>9.3225619999999996</v>
      </c>
      <c r="M138">
        <f t="shared" si="13"/>
        <v>42.6</v>
      </c>
      <c r="N138">
        <f t="shared" si="14"/>
        <v>14.1</v>
      </c>
      <c r="P138" s="3">
        <v>0</v>
      </c>
    </row>
    <row r="139" spans="1:16">
      <c r="A139" s="1">
        <v>416</v>
      </c>
      <c r="B139" s="1">
        <v>2430</v>
      </c>
      <c r="C139" s="1" t="s">
        <v>20</v>
      </c>
      <c r="E139" s="3">
        <v>0.22</v>
      </c>
      <c r="F139" s="3">
        <v>50.8</v>
      </c>
      <c r="G139" s="3">
        <v>0</v>
      </c>
      <c r="H139" s="3">
        <v>1.68</v>
      </c>
      <c r="I139" s="5">
        <v>0.48899999999999999</v>
      </c>
      <c r="J139" s="5">
        <v>0.28899999999999998</v>
      </c>
      <c r="K139" s="3">
        <v>8.33</v>
      </c>
      <c r="L139">
        <f t="shared" si="12"/>
        <v>10.191199666666666</v>
      </c>
      <c r="M139">
        <f t="shared" si="13"/>
        <v>46.6</v>
      </c>
      <c r="N139">
        <f t="shared" si="14"/>
        <v>15.4</v>
      </c>
      <c r="P139" s="3">
        <v>0</v>
      </c>
    </row>
    <row r="140" spans="1:16">
      <c r="A140" s="1">
        <v>421</v>
      </c>
      <c r="B140" s="1">
        <v>2430</v>
      </c>
      <c r="C140" s="1" t="s">
        <v>20</v>
      </c>
      <c r="E140" s="3">
        <v>0.22</v>
      </c>
      <c r="F140" s="3">
        <v>50.8</v>
      </c>
      <c r="G140" s="3">
        <v>0</v>
      </c>
      <c r="H140" s="3">
        <v>1.68</v>
      </c>
      <c r="I140" s="5">
        <v>0.48899999999999999</v>
      </c>
      <c r="J140" s="5">
        <v>0.28899999999999998</v>
      </c>
      <c r="K140" s="3">
        <v>13.1</v>
      </c>
      <c r="L140">
        <f t="shared" si="12"/>
        <v>16.026976666666666</v>
      </c>
      <c r="M140">
        <f t="shared" si="13"/>
        <v>73.3</v>
      </c>
      <c r="N140">
        <f t="shared" si="14"/>
        <v>24.2</v>
      </c>
      <c r="P140" s="3">
        <v>0</v>
      </c>
    </row>
    <row r="141" spans="1:16">
      <c r="A141" s="1">
        <v>434</v>
      </c>
      <c r="B141" s="1">
        <v>2430</v>
      </c>
      <c r="C141" s="1" t="s">
        <v>20</v>
      </c>
      <c r="E141" s="3">
        <v>0.22</v>
      </c>
      <c r="F141" s="3">
        <v>50.8</v>
      </c>
      <c r="G141" s="3">
        <v>0</v>
      </c>
      <c r="H141" s="3">
        <v>1.68</v>
      </c>
      <c r="I141" s="5">
        <v>0.48899999999999999</v>
      </c>
      <c r="J141" s="5">
        <v>0.28899999999999998</v>
      </c>
      <c r="K141" s="3">
        <v>2.27</v>
      </c>
      <c r="L141">
        <f t="shared" si="12"/>
        <v>2.7771936666666668</v>
      </c>
      <c r="M141">
        <f t="shared" si="13"/>
        <v>12.7</v>
      </c>
      <c r="N141">
        <f t="shared" si="14"/>
        <v>4.2</v>
      </c>
      <c r="P141" s="3">
        <v>0</v>
      </c>
    </row>
    <row r="142" spans="1:16">
      <c r="A142" s="1">
        <v>435</v>
      </c>
      <c r="B142" s="1">
        <v>2430</v>
      </c>
      <c r="C142" s="1" t="s">
        <v>20</v>
      </c>
      <c r="E142" s="3">
        <v>0.22</v>
      </c>
      <c r="F142" s="3">
        <v>50.8</v>
      </c>
      <c r="G142" s="3">
        <v>0</v>
      </c>
      <c r="H142" s="3">
        <v>1.68</v>
      </c>
      <c r="I142" s="5">
        <v>0.48899999999999999</v>
      </c>
      <c r="J142" s="5">
        <v>0.28899999999999998</v>
      </c>
      <c r="K142" s="3">
        <v>10.63</v>
      </c>
      <c r="L142">
        <f t="shared" si="12"/>
        <v>13.005096333333334</v>
      </c>
      <c r="M142">
        <f t="shared" si="13"/>
        <v>59.4</v>
      </c>
      <c r="N142">
        <f t="shared" si="14"/>
        <v>19.600000000000001</v>
      </c>
      <c r="P142" s="3">
        <v>0</v>
      </c>
    </row>
    <row r="143" spans="1:16">
      <c r="A143" s="1">
        <v>448</v>
      </c>
      <c r="B143" s="1">
        <v>2430</v>
      </c>
      <c r="C143" s="1" t="s">
        <v>20</v>
      </c>
      <c r="E143" s="3">
        <v>0.22</v>
      </c>
      <c r="F143" s="3">
        <v>50.8</v>
      </c>
      <c r="G143" s="3">
        <v>0</v>
      </c>
      <c r="H143" s="3">
        <v>1.68</v>
      </c>
      <c r="I143" s="5">
        <v>0.48899999999999999</v>
      </c>
      <c r="J143" s="5">
        <v>0.28899999999999998</v>
      </c>
      <c r="K143" s="3">
        <v>15.23</v>
      </c>
      <c r="L143">
        <f t="shared" si="12"/>
        <v>18.632889666666667</v>
      </c>
      <c r="M143">
        <f t="shared" si="13"/>
        <v>85.2</v>
      </c>
      <c r="N143">
        <f t="shared" si="14"/>
        <v>28.1</v>
      </c>
      <c r="P143" s="3">
        <v>0</v>
      </c>
    </row>
    <row r="144" spans="1:16">
      <c r="A144" s="1">
        <v>461</v>
      </c>
      <c r="B144" s="1">
        <v>2430</v>
      </c>
      <c r="C144" s="1" t="s">
        <v>20</v>
      </c>
      <c r="E144" s="3">
        <v>0.22</v>
      </c>
      <c r="F144" s="3">
        <v>50.8</v>
      </c>
      <c r="G144" s="3">
        <v>0</v>
      </c>
      <c r="H144" s="3">
        <v>1.68</v>
      </c>
      <c r="I144" s="5">
        <v>0.48899999999999999</v>
      </c>
      <c r="J144" s="5">
        <v>0.28899999999999998</v>
      </c>
      <c r="K144" s="3">
        <v>13.23</v>
      </c>
      <c r="L144">
        <f t="shared" si="12"/>
        <v>16.186022999999999</v>
      </c>
      <c r="M144">
        <f t="shared" si="13"/>
        <v>74</v>
      </c>
      <c r="N144">
        <f t="shared" si="14"/>
        <v>24.4</v>
      </c>
      <c r="P144" s="3">
        <v>0</v>
      </c>
    </row>
    <row r="145" spans="1:16">
      <c r="A145" s="1">
        <v>506</v>
      </c>
      <c r="B145" s="1">
        <v>2430</v>
      </c>
      <c r="C145" s="1" t="s">
        <v>20</v>
      </c>
      <c r="E145" s="3">
        <v>0.22</v>
      </c>
      <c r="F145" s="3">
        <v>50.8</v>
      </c>
      <c r="G145" s="3">
        <v>0</v>
      </c>
      <c r="H145" s="3">
        <v>1.68</v>
      </c>
      <c r="I145" s="5">
        <v>0.48899999999999999</v>
      </c>
      <c r="J145" s="5">
        <v>0.28899999999999998</v>
      </c>
      <c r="K145" s="3">
        <v>4.72</v>
      </c>
      <c r="L145">
        <f t="shared" si="12"/>
        <v>5.7746053333333327</v>
      </c>
      <c r="M145">
        <f t="shared" si="13"/>
        <v>26.4</v>
      </c>
      <c r="N145">
        <f t="shared" si="14"/>
        <v>8.6999999999999993</v>
      </c>
      <c r="P145" s="3">
        <v>0</v>
      </c>
    </row>
    <row r="146" spans="1:16">
      <c r="A146" s="1">
        <v>1043</v>
      </c>
      <c r="B146" s="1">
        <v>2430</v>
      </c>
      <c r="C146" s="1" t="s">
        <v>20</v>
      </c>
      <c r="E146" s="3">
        <v>0.22</v>
      </c>
      <c r="F146" s="3">
        <v>50.8</v>
      </c>
      <c r="G146" s="3">
        <v>0</v>
      </c>
      <c r="H146" s="3">
        <v>1.68</v>
      </c>
      <c r="I146" s="5">
        <v>0.48899999999999999</v>
      </c>
      <c r="J146" s="5">
        <v>0.28899999999999998</v>
      </c>
      <c r="K146" s="3">
        <v>64.44</v>
      </c>
      <c r="L146">
        <f t="shared" si="12"/>
        <v>78.838043999999982</v>
      </c>
      <c r="M146">
        <f t="shared" si="13"/>
        <v>360.4</v>
      </c>
      <c r="N146">
        <f t="shared" si="14"/>
        <v>119.1</v>
      </c>
      <c r="P146" s="3">
        <v>0</v>
      </c>
    </row>
    <row r="147" spans="1:16">
      <c r="A147" s="1">
        <v>1052</v>
      </c>
      <c r="B147" s="1">
        <v>2430</v>
      </c>
      <c r="C147" s="1" t="s">
        <v>20</v>
      </c>
      <c r="E147" s="3">
        <v>0.22</v>
      </c>
      <c r="F147" s="3">
        <v>50.8</v>
      </c>
      <c r="G147" s="3">
        <v>0</v>
      </c>
      <c r="H147" s="3">
        <v>1.68</v>
      </c>
      <c r="I147" s="5">
        <v>0.48899999999999999</v>
      </c>
      <c r="J147" s="5">
        <v>0.28899999999999998</v>
      </c>
      <c r="K147" s="3">
        <v>9.83</v>
      </c>
      <c r="L147">
        <f t="shared" si="12"/>
        <v>12.026349666666666</v>
      </c>
      <c r="M147">
        <f t="shared" si="13"/>
        <v>55</v>
      </c>
      <c r="N147">
        <f t="shared" si="14"/>
        <v>18.2</v>
      </c>
      <c r="P147" s="3">
        <v>0</v>
      </c>
    </row>
    <row r="148" spans="1:16">
      <c r="A148" s="1">
        <v>1100</v>
      </c>
      <c r="B148" s="1">
        <v>2430</v>
      </c>
      <c r="C148" s="1" t="s">
        <v>20</v>
      </c>
      <c r="E148" s="3">
        <v>0.22</v>
      </c>
      <c r="F148" s="3">
        <v>50.8</v>
      </c>
      <c r="G148" s="3">
        <v>0</v>
      </c>
      <c r="H148" s="3">
        <v>1.68</v>
      </c>
      <c r="I148" s="5">
        <v>0.48899999999999999</v>
      </c>
      <c r="J148" s="5">
        <v>0.28899999999999998</v>
      </c>
      <c r="K148" s="3">
        <v>18.61</v>
      </c>
      <c r="L148">
        <f t="shared" si="12"/>
        <v>22.768094333333334</v>
      </c>
      <c r="M148">
        <f t="shared" si="13"/>
        <v>104.1</v>
      </c>
      <c r="N148">
        <f t="shared" si="14"/>
        <v>34.4</v>
      </c>
      <c r="P148" s="3">
        <v>0</v>
      </c>
    </row>
    <row r="149" spans="1:16">
      <c r="A149" s="1">
        <v>1218</v>
      </c>
      <c r="B149" s="1">
        <v>2430</v>
      </c>
      <c r="C149" s="1" t="s">
        <v>20</v>
      </c>
      <c r="E149" s="3">
        <v>0.22</v>
      </c>
      <c r="F149" s="3">
        <v>50.8</v>
      </c>
      <c r="G149" s="3">
        <v>0</v>
      </c>
      <c r="H149" s="3">
        <v>1.68</v>
      </c>
      <c r="I149" s="5">
        <v>0.48899999999999999</v>
      </c>
      <c r="J149" s="5">
        <v>0.28899999999999998</v>
      </c>
      <c r="K149" s="3">
        <v>5.27</v>
      </c>
      <c r="L149">
        <f t="shared" si="12"/>
        <v>6.4474936666666656</v>
      </c>
      <c r="M149">
        <f t="shared" si="13"/>
        <v>29.5</v>
      </c>
      <c r="N149">
        <f t="shared" si="14"/>
        <v>9.6999999999999993</v>
      </c>
      <c r="P149" s="3">
        <v>0</v>
      </c>
    </row>
    <row r="150" spans="1:16">
      <c r="A150" s="1">
        <v>409</v>
      </c>
      <c r="B150" s="1">
        <v>2500</v>
      </c>
      <c r="C150" s="1" t="s">
        <v>20</v>
      </c>
      <c r="E150" s="3">
        <v>0.22</v>
      </c>
      <c r="F150" s="3">
        <v>50.8</v>
      </c>
      <c r="G150" s="3">
        <v>0</v>
      </c>
      <c r="H150" s="3">
        <v>1.68</v>
      </c>
      <c r="I150" s="5">
        <v>0.48899999999999999</v>
      </c>
      <c r="J150" s="5">
        <v>0.28899999999999998</v>
      </c>
      <c r="K150" s="3">
        <v>14.75</v>
      </c>
      <c r="L150">
        <f t="shared" si="12"/>
        <v>18.045641666666665</v>
      </c>
      <c r="M150">
        <f t="shared" si="13"/>
        <v>82.5</v>
      </c>
      <c r="N150">
        <f t="shared" si="14"/>
        <v>27.3</v>
      </c>
      <c r="P150" s="3">
        <v>0</v>
      </c>
    </row>
    <row r="151" spans="1:16">
      <c r="A151" s="1">
        <v>1117</v>
      </c>
      <c r="B151" s="1">
        <v>2500</v>
      </c>
      <c r="C151" s="1" t="s">
        <v>20</v>
      </c>
      <c r="E151" s="3">
        <v>0.22</v>
      </c>
      <c r="F151" s="3">
        <v>50.8</v>
      </c>
      <c r="G151" s="3">
        <v>0</v>
      </c>
      <c r="H151" s="3">
        <v>1.68</v>
      </c>
      <c r="I151" s="5">
        <v>0.48899999999999999</v>
      </c>
      <c r="J151" s="5">
        <v>0.28899999999999998</v>
      </c>
      <c r="K151" s="3">
        <v>9.16</v>
      </c>
      <c r="L151">
        <f t="shared" si="12"/>
        <v>11.206649333333333</v>
      </c>
      <c r="M151">
        <f t="shared" si="13"/>
        <v>51.2</v>
      </c>
      <c r="N151">
        <f t="shared" si="14"/>
        <v>16.899999999999999</v>
      </c>
      <c r="P151" s="3">
        <v>0</v>
      </c>
    </row>
    <row r="152" spans="1:16">
      <c r="A152" s="1">
        <v>348</v>
      </c>
      <c r="B152" s="1">
        <v>2540</v>
      </c>
      <c r="C152" s="1" t="s">
        <v>20</v>
      </c>
      <c r="E152" s="3">
        <v>0.22</v>
      </c>
      <c r="F152" s="3">
        <v>50.8</v>
      </c>
      <c r="G152" s="3">
        <v>0</v>
      </c>
      <c r="H152" s="3">
        <v>1.68</v>
      </c>
      <c r="I152" s="5">
        <v>0.48899999999999999</v>
      </c>
      <c r="J152" s="5">
        <v>0.28899999999999998</v>
      </c>
      <c r="K152" s="3">
        <v>9.52</v>
      </c>
      <c r="L152">
        <f t="shared" si="12"/>
        <v>11.647085333333331</v>
      </c>
      <c r="M152">
        <f t="shared" si="13"/>
        <v>53.2</v>
      </c>
      <c r="N152">
        <f t="shared" si="14"/>
        <v>17.600000000000001</v>
      </c>
      <c r="P152" s="3">
        <v>0</v>
      </c>
    </row>
    <row r="153" spans="1:16">
      <c r="A153" s="1">
        <v>424</v>
      </c>
      <c r="B153" s="1">
        <v>2610</v>
      </c>
      <c r="C153" s="1" t="s">
        <v>20</v>
      </c>
      <c r="E153" s="3">
        <v>0.22</v>
      </c>
      <c r="F153" s="3">
        <v>50.8</v>
      </c>
      <c r="G153" s="3">
        <v>0</v>
      </c>
      <c r="H153" s="3">
        <v>1.74</v>
      </c>
      <c r="I153" s="5">
        <v>0.57999999999999996</v>
      </c>
      <c r="J153" s="5">
        <v>0.26200000000000001</v>
      </c>
      <c r="K153" s="3">
        <v>16.62</v>
      </c>
      <c r="L153">
        <f t="shared" si="12"/>
        <v>18.433796000000001</v>
      </c>
      <c r="M153">
        <f t="shared" si="13"/>
        <v>87.3</v>
      </c>
      <c r="N153">
        <f t="shared" si="14"/>
        <v>32.700000000000003</v>
      </c>
      <c r="P153" s="3">
        <v>0</v>
      </c>
    </row>
    <row r="154" spans="1:16">
      <c r="A154" s="1">
        <v>440</v>
      </c>
      <c r="B154" s="1">
        <v>2610</v>
      </c>
      <c r="C154" s="1" t="s">
        <v>20</v>
      </c>
      <c r="E154" s="3">
        <v>0.22</v>
      </c>
      <c r="F154" s="3">
        <v>50.8</v>
      </c>
      <c r="G154" s="3">
        <v>0</v>
      </c>
      <c r="H154" s="3">
        <v>1.74</v>
      </c>
      <c r="I154" s="5">
        <v>0.57999999999999996</v>
      </c>
      <c r="J154" s="5">
        <v>0.26200000000000001</v>
      </c>
      <c r="K154" s="3">
        <v>8.9</v>
      </c>
      <c r="L154">
        <f t="shared" si="12"/>
        <v>9.8712866666666663</v>
      </c>
      <c r="M154">
        <f t="shared" si="13"/>
        <v>46.7</v>
      </c>
      <c r="N154">
        <f t="shared" si="14"/>
        <v>17.5</v>
      </c>
      <c r="P154" s="3">
        <v>0</v>
      </c>
    </row>
    <row r="155" spans="1:16">
      <c r="A155" s="1">
        <v>10</v>
      </c>
      <c r="B155" s="1">
        <v>3300</v>
      </c>
      <c r="C155" s="1" t="s">
        <v>20</v>
      </c>
      <c r="E155" s="3">
        <v>0.22</v>
      </c>
      <c r="F155" s="3">
        <v>50.8</v>
      </c>
      <c r="G155" s="3">
        <v>0</v>
      </c>
      <c r="H155" s="3">
        <v>0.69</v>
      </c>
      <c r="I155" s="5">
        <v>3.5999999999999997E-2</v>
      </c>
      <c r="J155" s="5">
        <v>0.26200000000000001</v>
      </c>
      <c r="K155" s="3">
        <v>9.76</v>
      </c>
      <c r="L155">
        <f t="shared" si="12"/>
        <v>10.825141333333333</v>
      </c>
      <c r="M155">
        <f t="shared" si="13"/>
        <v>20.3</v>
      </c>
      <c r="N155">
        <f t="shared" si="14"/>
        <v>3.2</v>
      </c>
      <c r="P155" s="3">
        <v>0</v>
      </c>
    </row>
    <row r="156" spans="1:16">
      <c r="A156" s="1">
        <v>24</v>
      </c>
      <c r="B156" s="1">
        <v>3300</v>
      </c>
      <c r="C156" s="1" t="s">
        <v>20</v>
      </c>
      <c r="E156" s="3">
        <v>0.22</v>
      </c>
      <c r="F156" s="3">
        <v>50.8</v>
      </c>
      <c r="G156" s="3">
        <v>0</v>
      </c>
      <c r="H156" s="3">
        <v>0.69</v>
      </c>
      <c r="I156" s="5">
        <v>3.5999999999999997E-2</v>
      </c>
      <c r="J156" s="5">
        <v>0.26200000000000001</v>
      </c>
      <c r="K156" s="3">
        <v>14.94</v>
      </c>
      <c r="L156">
        <f t="shared" si="12"/>
        <v>16.570452</v>
      </c>
      <c r="M156">
        <f t="shared" si="13"/>
        <v>31.1</v>
      </c>
      <c r="N156">
        <f t="shared" si="14"/>
        <v>4.9000000000000004</v>
      </c>
      <c r="P156" s="3">
        <v>0</v>
      </c>
    </row>
    <row r="157" spans="1:16">
      <c r="A157" s="1">
        <v>39</v>
      </c>
      <c r="B157" s="1">
        <v>3300</v>
      </c>
      <c r="C157" s="1" t="s">
        <v>20</v>
      </c>
      <c r="E157" s="3">
        <v>0.22</v>
      </c>
      <c r="F157" s="3">
        <v>50.8</v>
      </c>
      <c r="G157" s="3">
        <v>0</v>
      </c>
      <c r="H157" s="3">
        <v>0.69</v>
      </c>
      <c r="I157" s="5">
        <v>3.5999999999999997E-2</v>
      </c>
      <c r="J157" s="5">
        <v>0.26200000000000001</v>
      </c>
      <c r="K157" s="3">
        <v>0.39</v>
      </c>
      <c r="L157">
        <f t="shared" si="12"/>
        <v>0.43256200000000006</v>
      </c>
      <c r="M157">
        <f t="shared" si="13"/>
        <v>0.8</v>
      </c>
      <c r="N157">
        <f t="shared" si="14"/>
        <v>0.1</v>
      </c>
      <c r="P157" s="3">
        <v>0</v>
      </c>
    </row>
    <row r="158" spans="1:16">
      <c r="A158" s="1">
        <v>43</v>
      </c>
      <c r="B158" s="1">
        <v>3300</v>
      </c>
      <c r="C158" s="1" t="s">
        <v>20</v>
      </c>
      <c r="E158" s="3">
        <v>0.22</v>
      </c>
      <c r="F158" s="3">
        <v>50.8</v>
      </c>
      <c r="G158" s="3">
        <v>0</v>
      </c>
      <c r="H158" s="3">
        <v>0.69</v>
      </c>
      <c r="I158" s="5">
        <v>3.5999999999999997E-2</v>
      </c>
      <c r="J158" s="5">
        <v>0.26200000000000001</v>
      </c>
      <c r="K158" s="3">
        <v>14.55</v>
      </c>
      <c r="L158">
        <f t="shared" si="12"/>
        <v>16.137890000000002</v>
      </c>
      <c r="M158">
        <f t="shared" si="13"/>
        <v>30.3</v>
      </c>
      <c r="N158">
        <f t="shared" si="14"/>
        <v>4.8</v>
      </c>
      <c r="P158" s="3">
        <v>0</v>
      </c>
    </row>
    <row r="159" spans="1:16">
      <c r="K159" s="3">
        <f>SUM(K2:K158)</f>
        <v>29361.580000000005</v>
      </c>
      <c r="M159" s="1">
        <f>SUM(M2:M158)</f>
        <v>149564.50000000006</v>
      </c>
      <c r="N159" s="1">
        <f>SUM(N2:N158)</f>
        <v>38355.799999999988</v>
      </c>
    </row>
  </sheetData>
  <sortState ref="A2:P158">
    <sortCondition ref="B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0"/>
  <sheetViews>
    <sheetView workbookViewId="0">
      <pane ySplit="1" topLeftCell="A2" activePane="bottomLeft" state="frozen"/>
      <selection pane="bottomLeft" activeCell="F11" sqref="F11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3" bestFit="1" customWidth="1"/>
    <col min="6" max="6" width="8.42578125" style="3" bestFit="1" customWidth="1"/>
    <col min="7" max="7" width="12.140625" style="3" bestFit="1" customWidth="1"/>
    <col min="8" max="8" width="8.28515625" style="1" bestFit="1" customWidth="1"/>
    <col min="9" max="9" width="8" style="1" bestFit="1" customWidth="1"/>
    <col min="10" max="10" width="13.7109375" style="2" bestFit="1" customWidth="1"/>
    <col min="11" max="11" width="8.5703125" style="3" bestFit="1" customWidth="1"/>
    <col min="12" max="12" width="12.7109375" bestFit="1" customWidth="1"/>
    <col min="13" max="13" width="9" style="1" bestFit="1" customWidth="1"/>
    <col min="14" max="14" width="8.7109375" style="2" bestFit="1" customWidth="1"/>
    <col min="15" max="15" width="41.42578125" style="1" bestFit="1" customWidth="1"/>
    <col min="16" max="16" width="8.5703125" style="3" bestFit="1" customWidth="1"/>
  </cols>
  <sheetData>
    <row r="1" spans="1:16">
      <c r="A1" s="1" t="s">
        <v>0</v>
      </c>
      <c r="B1" s="1" t="s">
        <v>9</v>
      </c>
      <c r="C1" s="1" t="s">
        <v>10</v>
      </c>
      <c r="D1" s="1" t="s">
        <v>11</v>
      </c>
      <c r="E1" s="3" t="s">
        <v>12</v>
      </c>
      <c r="F1" s="3" t="s">
        <v>13</v>
      </c>
      <c r="G1" s="3" t="s">
        <v>14</v>
      </c>
      <c r="H1" s="4" t="s">
        <v>15</v>
      </c>
      <c r="I1" s="4" t="s">
        <v>16</v>
      </c>
      <c r="J1" s="4" t="s">
        <v>17</v>
      </c>
      <c r="K1" s="3" t="s">
        <v>18</v>
      </c>
      <c r="L1" s="6" t="s">
        <v>21</v>
      </c>
      <c r="M1" s="7" t="s">
        <v>22</v>
      </c>
      <c r="N1" s="7" t="s">
        <v>23</v>
      </c>
      <c r="O1" s="1" t="s">
        <v>1</v>
      </c>
      <c r="P1" s="3" t="s">
        <v>2</v>
      </c>
    </row>
    <row r="2" spans="1:16">
      <c r="A2" s="44">
        <v>1125</v>
      </c>
      <c r="B2" s="44">
        <v>2110</v>
      </c>
      <c r="C2" s="44" t="s">
        <v>20</v>
      </c>
      <c r="D2" s="44"/>
      <c r="E2" s="45">
        <v>0.22</v>
      </c>
      <c r="F2" s="45">
        <v>50.8</v>
      </c>
      <c r="G2" s="45">
        <v>0</v>
      </c>
      <c r="H2" s="45">
        <v>1.35</v>
      </c>
      <c r="I2" s="46">
        <v>0.27400000000000002</v>
      </c>
      <c r="J2" s="46">
        <v>0.315</v>
      </c>
      <c r="K2" s="45">
        <v>171.32</v>
      </c>
      <c r="L2" s="47">
        <f>(F2*J2*K2/12)+(G2*K2)</f>
        <v>228.45521999999997</v>
      </c>
      <c r="M2" s="47">
        <f>ROUND(2.721*H2*L2,1)</f>
        <v>839.2</v>
      </c>
      <c r="N2" s="47">
        <f>ROUND((2.721*I2*L2)+(E2*K2),1)</f>
        <v>208</v>
      </c>
      <c r="O2" s="44" t="s">
        <v>54</v>
      </c>
      <c r="P2" s="45">
        <v>468.62</v>
      </c>
    </row>
    <row r="3" spans="1:16">
      <c r="A3" s="13">
        <v>296</v>
      </c>
      <c r="B3" s="13">
        <v>3100</v>
      </c>
      <c r="C3" s="13" t="s">
        <v>20</v>
      </c>
      <c r="D3" s="13"/>
      <c r="E3" s="14">
        <v>0.22</v>
      </c>
      <c r="F3" s="14">
        <v>50.8</v>
      </c>
      <c r="G3" s="14">
        <v>0</v>
      </c>
      <c r="H3" s="14">
        <v>0.69</v>
      </c>
      <c r="I3" s="15">
        <v>3.5999999999999997E-2</v>
      </c>
      <c r="J3" s="15">
        <v>0.26200000000000001</v>
      </c>
      <c r="K3" s="14">
        <v>341.9</v>
      </c>
      <c r="L3" s="16">
        <f>(F3*J3*K3/12)+(G3*K3)</f>
        <v>379.21268666666668</v>
      </c>
      <c r="M3" s="16">
        <f>ROUND(2.721*H3*L3,1)</f>
        <v>712</v>
      </c>
      <c r="N3" s="16">
        <f>ROUND((2.721*I3*L3)+(E3*K3),1)</f>
        <v>112.4</v>
      </c>
      <c r="O3" s="13" t="s">
        <v>30</v>
      </c>
      <c r="P3" s="14">
        <v>343.36</v>
      </c>
    </row>
    <row r="4" spans="1:16">
      <c r="A4" s="13">
        <v>401</v>
      </c>
      <c r="B4" s="13">
        <v>3100</v>
      </c>
      <c r="C4" s="13" t="s">
        <v>20</v>
      </c>
      <c r="D4" s="13"/>
      <c r="E4" s="14">
        <v>0.22</v>
      </c>
      <c r="F4" s="14">
        <v>50.8</v>
      </c>
      <c r="G4" s="14">
        <v>0</v>
      </c>
      <c r="H4" s="14">
        <v>0.69</v>
      </c>
      <c r="I4" s="15">
        <v>3.5999999999999997E-2</v>
      </c>
      <c r="J4" s="15">
        <v>0.26200000000000001</v>
      </c>
      <c r="K4" s="14">
        <v>754.16</v>
      </c>
      <c r="L4" s="16">
        <f>(F4*J4*K4/12)+(G4*K4)</f>
        <v>836.46399466666662</v>
      </c>
      <c r="M4" s="16">
        <f>ROUND(2.721*H4*L4,1)</f>
        <v>1570.5</v>
      </c>
      <c r="N4" s="16">
        <f>ROUND((2.721*I4*L4)+(E4*K4),1)</f>
        <v>247.9</v>
      </c>
      <c r="O4" s="13" t="s">
        <v>30</v>
      </c>
      <c r="P4" s="14">
        <v>754.17</v>
      </c>
    </row>
    <row r="5" spans="1:16">
      <c r="A5" s="13">
        <v>415</v>
      </c>
      <c r="B5" s="13">
        <v>3100</v>
      </c>
      <c r="C5" s="13" t="s">
        <v>20</v>
      </c>
      <c r="D5" s="13"/>
      <c r="E5" s="14">
        <v>0.22</v>
      </c>
      <c r="F5" s="14">
        <v>50.8</v>
      </c>
      <c r="G5" s="14">
        <v>0</v>
      </c>
      <c r="H5" s="14">
        <v>0.69</v>
      </c>
      <c r="I5" s="15">
        <v>3.5999999999999997E-2</v>
      </c>
      <c r="J5" s="15">
        <v>0.26200000000000001</v>
      </c>
      <c r="K5" s="14">
        <v>39.24</v>
      </c>
      <c r="L5" s="16">
        <f>(F5*J5*K5/12)+(G5*K5)</f>
        <v>43.522391999999996</v>
      </c>
      <c r="M5" s="16">
        <f>ROUND(2.721*H5*L5,1)</f>
        <v>81.7</v>
      </c>
      <c r="N5" s="16">
        <f>ROUND((2.721*I5*L5)+(E5*K5),1)</f>
        <v>12.9</v>
      </c>
      <c r="O5" s="13" t="s">
        <v>30</v>
      </c>
      <c r="P5" s="14">
        <v>39.24</v>
      </c>
    </row>
    <row r="6" spans="1:16">
      <c r="A6" s="13">
        <v>480</v>
      </c>
      <c r="B6" s="13">
        <v>3100</v>
      </c>
      <c r="C6" s="13" t="s">
        <v>20</v>
      </c>
      <c r="D6" s="13"/>
      <c r="E6" s="14">
        <v>0.22</v>
      </c>
      <c r="F6" s="14">
        <v>50.8</v>
      </c>
      <c r="G6" s="14">
        <v>0</v>
      </c>
      <c r="H6" s="14">
        <v>0.69</v>
      </c>
      <c r="I6" s="15">
        <v>3.5999999999999997E-2</v>
      </c>
      <c r="J6" s="15">
        <v>0.26200000000000001</v>
      </c>
      <c r="K6" s="14">
        <v>569.80999999999995</v>
      </c>
      <c r="L6" s="16">
        <f>(F6*J6*K6/12)+(G6*K6)</f>
        <v>631.99526466666657</v>
      </c>
      <c r="M6" s="16">
        <f>ROUND(2.721*H6*L6,1)</f>
        <v>1186.5999999999999</v>
      </c>
      <c r="N6" s="16">
        <f>ROUND((2.721*I6*L6)+(E6*K6),1)</f>
        <v>187.3</v>
      </c>
      <c r="O6" s="13" t="s">
        <v>30</v>
      </c>
      <c r="P6" s="14">
        <v>569.82000000000005</v>
      </c>
    </row>
    <row r="7" spans="1:16">
      <c r="A7" s="13">
        <v>482</v>
      </c>
      <c r="B7" s="13">
        <v>3100</v>
      </c>
      <c r="C7" s="13" t="s">
        <v>20</v>
      </c>
      <c r="D7" s="13"/>
      <c r="E7" s="14">
        <v>0.22</v>
      </c>
      <c r="F7" s="14">
        <v>50.8</v>
      </c>
      <c r="G7" s="14">
        <v>0</v>
      </c>
      <c r="H7" s="14">
        <v>0.69</v>
      </c>
      <c r="I7" s="15">
        <v>3.5999999999999997E-2</v>
      </c>
      <c r="J7" s="15">
        <v>0.26200000000000001</v>
      </c>
      <c r="K7" s="14">
        <v>14.52</v>
      </c>
      <c r="L7" s="16">
        <f>(F7*J7*K7/12)+(G7*K7)</f>
        <v>16.104616</v>
      </c>
      <c r="M7" s="16">
        <f>ROUND(2.721*H7*L7,1)</f>
        <v>30.2</v>
      </c>
      <c r="N7" s="16">
        <f>ROUND((2.721*I7*L7)+(E7*K7),1)</f>
        <v>4.8</v>
      </c>
      <c r="O7" s="13" t="s">
        <v>30</v>
      </c>
      <c r="P7" s="14">
        <v>84.62</v>
      </c>
    </row>
    <row r="8" spans="1:16">
      <c r="A8" s="13">
        <v>485</v>
      </c>
      <c r="B8" s="13">
        <v>3100</v>
      </c>
      <c r="C8" s="13" t="s">
        <v>20</v>
      </c>
      <c r="D8" s="13"/>
      <c r="E8" s="14">
        <v>0.22</v>
      </c>
      <c r="F8" s="14">
        <v>50.8</v>
      </c>
      <c r="G8" s="14">
        <v>0</v>
      </c>
      <c r="H8" s="14">
        <v>0.69</v>
      </c>
      <c r="I8" s="15">
        <v>3.5999999999999997E-2</v>
      </c>
      <c r="J8" s="15">
        <v>0.26200000000000001</v>
      </c>
      <c r="K8" s="14">
        <v>0.24</v>
      </c>
      <c r="L8" s="16">
        <f>(F8*J8*K8/12)+(G8*K8)</f>
        <v>0.26619199999999998</v>
      </c>
      <c r="M8" s="16">
        <f>ROUND(2.721*H8*L8,1)</f>
        <v>0.5</v>
      </c>
      <c r="N8" s="16">
        <f>ROUND((2.721*I8*L8)+(E8*K8),1)</f>
        <v>0.1</v>
      </c>
      <c r="O8" s="13" t="s">
        <v>30</v>
      </c>
      <c r="P8" s="14">
        <v>97.51</v>
      </c>
    </row>
    <row r="9" spans="1:16">
      <c r="A9" s="13">
        <v>1185</v>
      </c>
      <c r="B9" s="13">
        <v>3100</v>
      </c>
      <c r="C9" s="13" t="s">
        <v>20</v>
      </c>
      <c r="D9" s="13"/>
      <c r="E9" s="14">
        <v>0.22</v>
      </c>
      <c r="F9" s="14">
        <v>50.8</v>
      </c>
      <c r="G9" s="14">
        <v>0</v>
      </c>
      <c r="H9" s="14">
        <v>0.69</v>
      </c>
      <c r="I9" s="15">
        <v>3.5999999999999997E-2</v>
      </c>
      <c r="J9" s="15">
        <v>0.26200000000000001</v>
      </c>
      <c r="K9" s="14">
        <v>11.09</v>
      </c>
      <c r="L9" s="16">
        <f>(F9*J9*K9/12)+(G9*K9)</f>
        <v>12.300288666666667</v>
      </c>
      <c r="M9" s="16">
        <f>ROUND(2.721*H9*L9,1)</f>
        <v>23.1</v>
      </c>
      <c r="N9" s="16">
        <f>ROUND((2.721*I9*L9)+(E9*K9),1)</f>
        <v>3.6</v>
      </c>
      <c r="O9" s="13" t="s">
        <v>30</v>
      </c>
      <c r="P9" s="14">
        <v>11.09</v>
      </c>
    </row>
    <row r="10" spans="1:16">
      <c r="A10" s="13">
        <v>88</v>
      </c>
      <c r="B10" s="13">
        <v>3100</v>
      </c>
      <c r="C10" s="13" t="s">
        <v>20</v>
      </c>
      <c r="D10" s="13"/>
      <c r="E10" s="14">
        <v>0.22</v>
      </c>
      <c r="F10" s="14">
        <v>50.8</v>
      </c>
      <c r="G10" s="14">
        <v>0</v>
      </c>
      <c r="H10" s="14">
        <v>0.69</v>
      </c>
      <c r="I10" s="15">
        <v>3.5999999999999997E-2</v>
      </c>
      <c r="J10" s="15">
        <v>0.26200000000000001</v>
      </c>
      <c r="K10" s="14">
        <v>4079.98</v>
      </c>
      <c r="L10" s="16">
        <f>(F10*J10*K10/12)+(G10*K10)</f>
        <v>4525.2418173333335</v>
      </c>
      <c r="M10" s="16">
        <f>ROUND(2.721*H10*L10,1)</f>
        <v>8496.1</v>
      </c>
      <c r="N10" s="16">
        <f>ROUND((2.721*I10*L10)+(E10*K10),1)</f>
        <v>1340.9</v>
      </c>
      <c r="O10" s="13" t="s">
        <v>30</v>
      </c>
      <c r="P10" s="14">
        <v>4465</v>
      </c>
    </row>
    <row r="11" spans="1:16">
      <c r="A11" s="13">
        <v>319</v>
      </c>
      <c r="B11" s="13">
        <v>3100</v>
      </c>
      <c r="C11" s="13" t="s">
        <v>20</v>
      </c>
      <c r="D11" s="13"/>
      <c r="E11" s="14">
        <v>0.22</v>
      </c>
      <c r="F11" s="14">
        <v>50.8</v>
      </c>
      <c r="G11" s="14">
        <v>0</v>
      </c>
      <c r="H11" s="14">
        <v>0.69</v>
      </c>
      <c r="I11" s="15">
        <v>3.5999999999999997E-2</v>
      </c>
      <c r="J11" s="15">
        <v>0.26200000000000001</v>
      </c>
      <c r="K11" s="14">
        <v>6738</v>
      </c>
      <c r="L11" s="16">
        <f>(F11*J11*K11/12)+(G11*K11)</f>
        <v>7473.3404</v>
      </c>
      <c r="M11" s="16">
        <f>ROUND(2.721*H11*L11,1)</f>
        <v>14031.1</v>
      </c>
      <c r="N11" s="16">
        <f>ROUND((2.721*I11*L11)+(E11*K11),1)</f>
        <v>2214.4</v>
      </c>
      <c r="O11" s="13" t="s">
        <v>30</v>
      </c>
      <c r="P11" s="14">
        <v>6738</v>
      </c>
    </row>
    <row r="12" spans="1:16">
      <c r="A12" s="13">
        <v>1029</v>
      </c>
      <c r="B12" s="13">
        <v>3100</v>
      </c>
      <c r="C12" s="13" t="s">
        <v>20</v>
      </c>
      <c r="D12" s="13"/>
      <c r="E12" s="14">
        <v>0.22</v>
      </c>
      <c r="F12" s="14">
        <v>50.8</v>
      </c>
      <c r="G12" s="14">
        <v>0</v>
      </c>
      <c r="H12" s="14">
        <v>0.69</v>
      </c>
      <c r="I12" s="15">
        <v>3.5999999999999997E-2</v>
      </c>
      <c r="J12" s="15">
        <v>0.26200000000000001</v>
      </c>
      <c r="K12" s="14">
        <v>3755.81</v>
      </c>
      <c r="L12" s="16">
        <f>(F12*J12*K12/12)+(G12*K12)</f>
        <v>4165.6940646666662</v>
      </c>
      <c r="M12" s="16">
        <f>ROUND(2.721*H12*L12,1)</f>
        <v>7821</v>
      </c>
      <c r="N12" s="16">
        <f>ROUND((2.721*I12*L12)+(E12*K12),1)</f>
        <v>1234.3</v>
      </c>
      <c r="O12" s="13" t="s">
        <v>30</v>
      </c>
      <c r="P12" s="14">
        <v>10489</v>
      </c>
    </row>
    <row r="13" spans="1:16">
      <c r="A13" s="17">
        <v>1047</v>
      </c>
      <c r="B13" s="17">
        <v>2110</v>
      </c>
      <c r="C13" s="17" t="s">
        <v>20</v>
      </c>
      <c r="D13" s="17"/>
      <c r="E13" s="18">
        <v>0.22</v>
      </c>
      <c r="F13" s="18">
        <v>50.8</v>
      </c>
      <c r="G13" s="18">
        <v>0</v>
      </c>
      <c r="H13" s="18">
        <v>2.0099999999999998</v>
      </c>
      <c r="I13" s="19">
        <v>0.28699999999999998</v>
      </c>
      <c r="J13" s="19">
        <v>0.315</v>
      </c>
      <c r="K13" s="18">
        <v>3.14</v>
      </c>
      <c r="L13" s="20">
        <f>(F13*J13*K13/12)+(G13*K13)</f>
        <v>4.1871900000000002</v>
      </c>
      <c r="M13" s="20">
        <f>ROUND(2.721*H13*L13,1)</f>
        <v>22.9</v>
      </c>
      <c r="N13" s="20">
        <f>ROUND((2.721*I13*L13)+(E13*K13),1)</f>
        <v>4</v>
      </c>
      <c r="O13" s="17" t="s">
        <v>32</v>
      </c>
      <c r="P13" s="18">
        <v>70</v>
      </c>
    </row>
    <row r="14" spans="1:16">
      <c r="A14" s="17">
        <v>108</v>
      </c>
      <c r="B14" s="17">
        <v>2110</v>
      </c>
      <c r="C14" s="17" t="s">
        <v>20</v>
      </c>
      <c r="D14" s="17"/>
      <c r="E14" s="18">
        <v>0.22</v>
      </c>
      <c r="F14" s="18">
        <v>50.8</v>
      </c>
      <c r="G14" s="18">
        <v>0</v>
      </c>
      <c r="H14" s="18">
        <v>2.0099999999999998</v>
      </c>
      <c r="I14" s="19">
        <v>0.28699999999999998</v>
      </c>
      <c r="J14" s="19">
        <v>0.315</v>
      </c>
      <c r="K14" s="18">
        <v>136.16</v>
      </c>
      <c r="L14" s="20">
        <f>(F14*J14*K14/12)+(G14*K14)</f>
        <v>181.56935999999999</v>
      </c>
      <c r="M14" s="20">
        <f>ROUND(2.721*H14*L14,1)</f>
        <v>993</v>
      </c>
      <c r="N14" s="20">
        <f>ROUND((2.721*I14*L14)+(E14*K14),1)</f>
        <v>171.7</v>
      </c>
      <c r="O14" s="17" t="s">
        <v>32</v>
      </c>
      <c r="P14" s="18">
        <v>200</v>
      </c>
    </row>
    <row r="15" spans="1:16">
      <c r="A15" s="13">
        <v>383</v>
      </c>
      <c r="B15" s="13">
        <v>3100</v>
      </c>
      <c r="C15" s="13" t="s">
        <v>20</v>
      </c>
      <c r="D15" s="13"/>
      <c r="E15" s="14">
        <v>0.22</v>
      </c>
      <c r="F15" s="14">
        <v>50.8</v>
      </c>
      <c r="G15" s="14">
        <v>0</v>
      </c>
      <c r="H15" s="14">
        <v>0.69</v>
      </c>
      <c r="I15" s="15">
        <v>3.5999999999999997E-2</v>
      </c>
      <c r="J15" s="15">
        <v>0.26200000000000001</v>
      </c>
      <c r="K15" s="14">
        <v>13.99</v>
      </c>
      <c r="L15" s="16">
        <f>(F15*J15*K15/12)+(G15*K15)</f>
        <v>15.516775333333333</v>
      </c>
      <c r="M15" s="16">
        <f>ROUND(2.721*H15*L15,1)</f>
        <v>29.1</v>
      </c>
      <c r="N15" s="16">
        <f>ROUND((2.721*I15*L15)+(E15*K15),1)</f>
        <v>4.5999999999999996</v>
      </c>
      <c r="O15" s="13" t="s">
        <v>31</v>
      </c>
      <c r="P15" s="14">
        <v>13.99</v>
      </c>
    </row>
    <row r="16" spans="1:16">
      <c r="A16" s="48">
        <v>319</v>
      </c>
      <c r="B16" s="48">
        <v>2210</v>
      </c>
      <c r="C16" s="48" t="s">
        <v>20</v>
      </c>
      <c r="D16" s="48"/>
      <c r="E16" s="49">
        <v>0.22</v>
      </c>
      <c r="F16" s="49">
        <v>50.8</v>
      </c>
      <c r="G16" s="49">
        <v>0</v>
      </c>
      <c r="H16" s="49">
        <v>1.35</v>
      </c>
      <c r="I16" s="50">
        <v>0.27400000000000002</v>
      </c>
      <c r="J16" s="50">
        <v>0.315</v>
      </c>
      <c r="K16" s="49">
        <f>7273.94-6738</f>
        <v>535.9399999999996</v>
      </c>
      <c r="L16" s="51">
        <f>(F16*J16*K16/12)+(G16*K16)</f>
        <v>714.67598999999939</v>
      </c>
      <c r="M16" s="51">
        <f>ROUND(2.721*H16*L16,1)</f>
        <v>2625.3</v>
      </c>
      <c r="N16" s="51">
        <f>ROUND((2.721*I16*L16)+(E16*K16),1)</f>
        <v>650.70000000000005</v>
      </c>
      <c r="O16" s="48" t="s">
        <v>33</v>
      </c>
      <c r="P16" s="49">
        <v>6738</v>
      </c>
    </row>
    <row r="17" spans="1:16">
      <c r="A17" s="1">
        <v>53</v>
      </c>
      <c r="B17" s="1">
        <v>2110</v>
      </c>
      <c r="C17" s="1" t="s">
        <v>20</v>
      </c>
      <c r="E17" s="3">
        <v>0.22</v>
      </c>
      <c r="F17" s="3">
        <v>50.8</v>
      </c>
      <c r="G17" s="3">
        <v>0</v>
      </c>
      <c r="H17" s="3">
        <v>1.35</v>
      </c>
      <c r="I17" s="5">
        <v>0.27400000000000002</v>
      </c>
      <c r="J17" s="5">
        <v>0.315</v>
      </c>
      <c r="K17" s="3">
        <v>1.86</v>
      </c>
      <c r="L17">
        <f>(F17*J17*K17/12)+(G17*K17)</f>
        <v>2.4803099999999998</v>
      </c>
      <c r="M17">
        <f>ROUND(2.721*H17*L17,1)</f>
        <v>9.1</v>
      </c>
      <c r="N17">
        <f>ROUND((2.721*I17*L17)+(E17*K17),1)</f>
        <v>2.2999999999999998</v>
      </c>
      <c r="P17" s="3">
        <v>0</v>
      </c>
    </row>
    <row r="18" spans="1:16">
      <c r="A18" s="1">
        <v>56</v>
      </c>
      <c r="B18" s="1">
        <v>2110</v>
      </c>
      <c r="C18" s="1" t="s">
        <v>20</v>
      </c>
      <c r="E18" s="3">
        <v>0.22</v>
      </c>
      <c r="F18" s="3">
        <v>50.8</v>
      </c>
      <c r="G18" s="3">
        <v>0</v>
      </c>
      <c r="H18" s="3">
        <v>1.35</v>
      </c>
      <c r="I18" s="5">
        <v>0.27400000000000002</v>
      </c>
      <c r="J18" s="5">
        <v>0.315</v>
      </c>
      <c r="K18" s="3">
        <v>0.99</v>
      </c>
      <c r="L18">
        <f>(F18*J18*K18/12)+(G18*K18)</f>
        <v>1.320165</v>
      </c>
      <c r="M18">
        <f>ROUND(2.721*H18*L18,1)</f>
        <v>4.8</v>
      </c>
      <c r="N18">
        <f>ROUND((2.721*I18*L18)+(E18*K18),1)</f>
        <v>1.2</v>
      </c>
      <c r="P18" s="3">
        <v>0</v>
      </c>
    </row>
    <row r="19" spans="1:16">
      <c r="A19" s="1">
        <v>63</v>
      </c>
      <c r="B19" s="1">
        <v>2110</v>
      </c>
      <c r="C19" s="1" t="s">
        <v>20</v>
      </c>
      <c r="E19" s="3">
        <v>0.22</v>
      </c>
      <c r="F19" s="3">
        <v>50.8</v>
      </c>
      <c r="G19" s="3">
        <v>0</v>
      </c>
      <c r="H19" s="3">
        <v>1.35</v>
      </c>
      <c r="I19" s="5">
        <v>0.27400000000000002</v>
      </c>
      <c r="J19" s="5">
        <v>0.315</v>
      </c>
      <c r="K19" s="3">
        <v>167.93</v>
      </c>
      <c r="L19">
        <f>(F19*J19*K19/12)+(G19*K19)</f>
        <v>223.93465499999999</v>
      </c>
      <c r="M19">
        <f>ROUND(2.721*H19*L19,1)</f>
        <v>822.6</v>
      </c>
      <c r="N19">
        <f>ROUND((2.721*I19*L19)+(E19*K19),1)</f>
        <v>203.9</v>
      </c>
      <c r="P19" s="3">
        <v>0</v>
      </c>
    </row>
    <row r="20" spans="1:16">
      <c r="A20" s="1">
        <v>78</v>
      </c>
      <c r="B20" s="1">
        <v>2110</v>
      </c>
      <c r="C20" s="1" t="s">
        <v>20</v>
      </c>
      <c r="E20" s="3">
        <v>0.22</v>
      </c>
      <c r="F20" s="3">
        <v>50.8</v>
      </c>
      <c r="G20" s="3">
        <v>0</v>
      </c>
      <c r="H20" s="3">
        <v>1.35</v>
      </c>
      <c r="I20" s="5">
        <v>0.27400000000000002</v>
      </c>
      <c r="J20" s="5">
        <v>0.315</v>
      </c>
      <c r="K20" s="3">
        <v>0.71</v>
      </c>
      <c r="L20">
        <f>(F20*J20*K20/12)+(G20*K20)</f>
        <v>0.94678499999999988</v>
      </c>
      <c r="M20">
        <f>ROUND(2.721*H20*L20,1)</f>
        <v>3.5</v>
      </c>
      <c r="N20">
        <f>ROUND((2.721*I20*L20)+(E20*K20),1)</f>
        <v>0.9</v>
      </c>
      <c r="P20" s="3">
        <v>0</v>
      </c>
    </row>
    <row r="21" spans="1:16">
      <c r="A21" s="1">
        <v>83</v>
      </c>
      <c r="B21" s="1">
        <v>2110</v>
      </c>
      <c r="C21" s="1" t="s">
        <v>20</v>
      </c>
      <c r="E21" s="3">
        <v>0.22</v>
      </c>
      <c r="F21" s="3">
        <v>50.8</v>
      </c>
      <c r="G21" s="3">
        <v>0</v>
      </c>
      <c r="H21" s="3">
        <v>1.35</v>
      </c>
      <c r="I21" s="5">
        <v>0.27400000000000002</v>
      </c>
      <c r="J21" s="5">
        <v>0.315</v>
      </c>
      <c r="K21" s="3">
        <v>17.8</v>
      </c>
      <c r="L21">
        <f>(F21*J21*K21/12)+(G21*K21)</f>
        <v>23.7363</v>
      </c>
      <c r="M21">
        <f>ROUND(2.721*H21*L21,1)</f>
        <v>87.2</v>
      </c>
      <c r="N21">
        <f>ROUND((2.721*I21*L21)+(E21*K21),1)</f>
        <v>21.6</v>
      </c>
      <c r="P21" s="3">
        <v>0</v>
      </c>
    </row>
    <row r="22" spans="1:16">
      <c r="A22" s="1">
        <v>89</v>
      </c>
      <c r="B22" s="1">
        <v>2110</v>
      </c>
      <c r="C22" s="1" t="s">
        <v>20</v>
      </c>
      <c r="E22" s="3">
        <v>0.22</v>
      </c>
      <c r="F22" s="3">
        <v>50.8</v>
      </c>
      <c r="G22" s="3">
        <v>0</v>
      </c>
      <c r="H22" s="3">
        <v>1.35</v>
      </c>
      <c r="I22" s="5">
        <v>0.27400000000000002</v>
      </c>
      <c r="J22" s="5">
        <v>0.315</v>
      </c>
      <c r="K22" s="3">
        <v>103.65</v>
      </c>
      <c r="L22">
        <f>(F22*J22*K22/12)+(G22*K22)</f>
        <v>138.217275</v>
      </c>
      <c r="M22">
        <f>ROUND(2.721*H22*L22,1)</f>
        <v>507.7</v>
      </c>
      <c r="N22">
        <f>ROUND((2.721*I22*L22)+(E22*K22),1)</f>
        <v>125.9</v>
      </c>
      <c r="P22" s="3">
        <v>0</v>
      </c>
    </row>
    <row r="23" spans="1:16">
      <c r="A23" s="1">
        <v>90</v>
      </c>
      <c r="B23" s="1">
        <v>2110</v>
      </c>
      <c r="C23" s="1" t="s">
        <v>20</v>
      </c>
      <c r="E23" s="3">
        <v>0.22</v>
      </c>
      <c r="F23" s="3">
        <v>50.8</v>
      </c>
      <c r="G23" s="3">
        <v>0</v>
      </c>
      <c r="H23" s="3">
        <v>1.35</v>
      </c>
      <c r="I23" s="5">
        <v>0.27400000000000002</v>
      </c>
      <c r="J23" s="5">
        <v>0.315</v>
      </c>
      <c r="K23" s="3">
        <v>12.21</v>
      </c>
      <c r="L23">
        <f>(F23*J23*K23/12)+(G23*K23)</f>
        <v>16.282035</v>
      </c>
      <c r="M23">
        <f>ROUND(2.721*H23*L23,1)</f>
        <v>59.8</v>
      </c>
      <c r="N23">
        <f>ROUND((2.721*I23*L23)+(E23*K23),1)</f>
        <v>14.8</v>
      </c>
      <c r="P23" s="3">
        <v>0</v>
      </c>
    </row>
    <row r="24" spans="1:16">
      <c r="A24" s="1">
        <v>232</v>
      </c>
      <c r="B24" s="1">
        <v>2110</v>
      </c>
      <c r="C24" s="1" t="s">
        <v>20</v>
      </c>
      <c r="E24" s="3">
        <v>0.22</v>
      </c>
      <c r="F24" s="3">
        <v>50.8</v>
      </c>
      <c r="G24" s="3">
        <v>0</v>
      </c>
      <c r="H24" s="3">
        <v>1.35</v>
      </c>
      <c r="I24" s="5">
        <v>0.27400000000000002</v>
      </c>
      <c r="J24" s="5">
        <v>0.315</v>
      </c>
      <c r="K24" s="3">
        <v>67.22</v>
      </c>
      <c r="L24">
        <f>(F24*J24*K24/12)+(G24*K24)</f>
        <v>89.637869999999978</v>
      </c>
      <c r="M24">
        <f>ROUND(2.721*H24*L24,1)</f>
        <v>329.3</v>
      </c>
      <c r="N24">
        <f>ROUND((2.721*I24*L24)+(E24*K24),1)</f>
        <v>81.599999999999994</v>
      </c>
      <c r="P24" s="3">
        <v>0</v>
      </c>
    </row>
    <row r="25" spans="1:16">
      <c r="A25" s="1">
        <v>233</v>
      </c>
      <c r="B25" s="1">
        <v>2110</v>
      </c>
      <c r="C25" s="1" t="s">
        <v>20</v>
      </c>
      <c r="E25" s="3">
        <v>0.22</v>
      </c>
      <c r="F25" s="3">
        <v>50.8</v>
      </c>
      <c r="G25" s="3">
        <v>0</v>
      </c>
      <c r="H25" s="3">
        <v>1.35</v>
      </c>
      <c r="I25" s="5">
        <v>0.27400000000000002</v>
      </c>
      <c r="J25" s="5">
        <v>0.315</v>
      </c>
      <c r="K25" s="3">
        <v>39.020000000000003</v>
      </c>
      <c r="L25">
        <f>(F25*J25*K25/12)+(G25*K25)</f>
        <v>52.033170000000005</v>
      </c>
      <c r="M25">
        <f>ROUND(2.721*H25*L25,1)</f>
        <v>191.1</v>
      </c>
      <c r="N25">
        <f>ROUND((2.721*I25*L25)+(E25*K25),1)</f>
        <v>47.4</v>
      </c>
      <c r="P25" s="3">
        <v>0</v>
      </c>
    </row>
    <row r="26" spans="1:16">
      <c r="A26" s="1">
        <v>245</v>
      </c>
      <c r="B26" s="1">
        <v>2110</v>
      </c>
      <c r="C26" s="1" t="s">
        <v>20</v>
      </c>
      <c r="E26" s="3">
        <v>0.22</v>
      </c>
      <c r="F26" s="3">
        <v>50.8</v>
      </c>
      <c r="G26" s="3">
        <v>0</v>
      </c>
      <c r="H26" s="3">
        <v>1.35</v>
      </c>
      <c r="I26" s="5">
        <v>0.27400000000000002</v>
      </c>
      <c r="J26" s="5">
        <v>0.315</v>
      </c>
      <c r="K26" s="3">
        <v>21.05</v>
      </c>
      <c r="L26">
        <f>(F26*J26*K26/12)+(G26*K26)</f>
        <v>28.070175000000003</v>
      </c>
      <c r="M26">
        <f>ROUND(2.721*H26*L26,1)</f>
        <v>103.1</v>
      </c>
      <c r="N26">
        <f>ROUND((2.721*I26*L26)+(E26*K26),1)</f>
        <v>25.6</v>
      </c>
      <c r="P26" s="3">
        <v>0</v>
      </c>
    </row>
    <row r="27" spans="1:16">
      <c r="A27" s="1">
        <v>289</v>
      </c>
      <c r="B27" s="1">
        <v>2110</v>
      </c>
      <c r="C27" s="1" t="s">
        <v>20</v>
      </c>
      <c r="E27" s="3">
        <v>0.22</v>
      </c>
      <c r="F27" s="3">
        <v>50.8</v>
      </c>
      <c r="G27" s="3">
        <v>0</v>
      </c>
      <c r="H27" s="3">
        <v>1.35</v>
      </c>
      <c r="I27" s="5">
        <v>0.27400000000000002</v>
      </c>
      <c r="J27" s="5">
        <v>0.315</v>
      </c>
      <c r="K27" s="3">
        <v>15.48</v>
      </c>
      <c r="L27">
        <f>(F27*J27*K27/12)+(G27*K27)</f>
        <v>20.642579999999999</v>
      </c>
      <c r="M27">
        <f>ROUND(2.721*H27*L27,1)</f>
        <v>75.8</v>
      </c>
      <c r="N27">
        <f>ROUND((2.721*I27*L27)+(E27*K27),1)</f>
        <v>18.8</v>
      </c>
      <c r="P27" s="3">
        <v>0</v>
      </c>
    </row>
    <row r="28" spans="1:16">
      <c r="A28" s="1">
        <v>314</v>
      </c>
      <c r="B28" s="1">
        <v>2110</v>
      </c>
      <c r="C28" s="1" t="s">
        <v>20</v>
      </c>
      <c r="E28" s="3">
        <v>0.22</v>
      </c>
      <c r="F28" s="3">
        <v>50.8</v>
      </c>
      <c r="G28" s="3">
        <v>0</v>
      </c>
      <c r="H28" s="3">
        <v>1.35</v>
      </c>
      <c r="I28" s="5">
        <v>0.27400000000000002</v>
      </c>
      <c r="J28" s="5">
        <v>0.315</v>
      </c>
      <c r="K28" s="3">
        <v>81.77</v>
      </c>
      <c r="L28">
        <f>(F28*J28*K28/12)+(G28*K28)</f>
        <v>109.040295</v>
      </c>
      <c r="M28">
        <f>ROUND(2.721*H28*L28,1)</f>
        <v>400.5</v>
      </c>
      <c r="N28">
        <f>ROUND((2.721*I28*L28)+(E28*K28),1)</f>
        <v>99.3</v>
      </c>
      <c r="P28" s="3">
        <v>0</v>
      </c>
    </row>
    <row r="29" spans="1:16">
      <c r="A29" s="1">
        <v>321</v>
      </c>
      <c r="B29" s="1">
        <v>2110</v>
      </c>
      <c r="C29" s="1" t="s">
        <v>20</v>
      </c>
      <c r="E29" s="3">
        <v>0.22</v>
      </c>
      <c r="F29" s="3">
        <v>50.8</v>
      </c>
      <c r="G29" s="3">
        <v>0</v>
      </c>
      <c r="H29" s="3">
        <v>1.35</v>
      </c>
      <c r="I29" s="5">
        <v>0.27400000000000002</v>
      </c>
      <c r="J29" s="5">
        <v>0.315</v>
      </c>
      <c r="K29" s="3">
        <v>41.73</v>
      </c>
      <c r="L29">
        <f>(F29*J29*K29/12)+(G29*K29)</f>
        <v>55.646954999999991</v>
      </c>
      <c r="M29">
        <f>ROUND(2.721*H29*L29,1)</f>
        <v>204.4</v>
      </c>
      <c r="N29">
        <f>ROUND((2.721*I29*L29)+(E29*K29),1)</f>
        <v>50.7</v>
      </c>
      <c r="P29" s="3">
        <v>0</v>
      </c>
    </row>
    <row r="30" spans="1:16">
      <c r="A30" s="1">
        <v>328</v>
      </c>
      <c r="B30" s="1">
        <v>2110</v>
      </c>
      <c r="C30" s="1" t="s">
        <v>20</v>
      </c>
      <c r="E30" s="3">
        <v>0.22</v>
      </c>
      <c r="F30" s="3">
        <v>50.8</v>
      </c>
      <c r="G30" s="3">
        <v>0</v>
      </c>
      <c r="H30" s="3">
        <v>1.35</v>
      </c>
      <c r="I30" s="5">
        <v>0.27400000000000002</v>
      </c>
      <c r="J30" s="5">
        <v>0.315</v>
      </c>
      <c r="K30" s="3">
        <v>17.239999999999998</v>
      </c>
      <c r="L30">
        <f>(F30*J30*K30/12)+(G30*K30)</f>
        <v>22.989539999999995</v>
      </c>
      <c r="M30">
        <f>ROUND(2.721*H30*L30,1)</f>
        <v>84.4</v>
      </c>
      <c r="N30">
        <f>ROUND((2.721*I30*L30)+(E30*K30),1)</f>
        <v>20.9</v>
      </c>
      <c r="P30" s="3">
        <v>0</v>
      </c>
    </row>
    <row r="31" spans="1:16">
      <c r="A31" s="1">
        <v>356</v>
      </c>
      <c r="B31" s="1">
        <v>2110</v>
      </c>
      <c r="C31" s="1" t="s">
        <v>20</v>
      </c>
      <c r="E31" s="3">
        <v>0.22</v>
      </c>
      <c r="F31" s="3">
        <v>50.8</v>
      </c>
      <c r="G31" s="3">
        <v>0</v>
      </c>
      <c r="H31" s="3">
        <v>1.35</v>
      </c>
      <c r="I31" s="5">
        <v>0.27400000000000002</v>
      </c>
      <c r="J31" s="5">
        <v>0.315</v>
      </c>
      <c r="K31" s="3">
        <v>103.55</v>
      </c>
      <c r="L31">
        <f>(F31*J31*K31/12)+(G31*K31)</f>
        <v>138.08392499999999</v>
      </c>
      <c r="M31">
        <f>ROUND(2.721*H31*L31,1)</f>
        <v>507.2</v>
      </c>
      <c r="N31">
        <f>ROUND((2.721*I31*L31)+(E31*K31),1)</f>
        <v>125.7</v>
      </c>
      <c r="P31" s="3">
        <v>0</v>
      </c>
    </row>
    <row r="32" spans="1:16">
      <c r="A32" s="1">
        <v>371</v>
      </c>
      <c r="B32" s="1">
        <v>2110</v>
      </c>
      <c r="C32" s="1" t="s">
        <v>20</v>
      </c>
      <c r="E32" s="3">
        <v>0.22</v>
      </c>
      <c r="F32" s="3">
        <v>50.8</v>
      </c>
      <c r="G32" s="3">
        <v>0</v>
      </c>
      <c r="H32" s="3">
        <v>1.35</v>
      </c>
      <c r="I32" s="5">
        <v>0.27400000000000002</v>
      </c>
      <c r="J32" s="5">
        <v>0.315</v>
      </c>
      <c r="K32" s="3">
        <v>128.51</v>
      </c>
      <c r="L32">
        <f>(F32*J32*K32/12)+(G32*K32)</f>
        <v>171.36808499999998</v>
      </c>
      <c r="M32">
        <f>ROUND(2.721*H32*L32,1)</f>
        <v>629.5</v>
      </c>
      <c r="N32">
        <f>ROUND((2.721*I32*L32)+(E32*K32),1)</f>
        <v>156</v>
      </c>
      <c r="P32" s="3">
        <v>0</v>
      </c>
    </row>
    <row r="33" spans="1:16">
      <c r="A33" s="1">
        <v>376</v>
      </c>
      <c r="B33" s="1">
        <v>2110</v>
      </c>
      <c r="C33" s="1" t="s">
        <v>20</v>
      </c>
      <c r="E33" s="3">
        <v>0.22</v>
      </c>
      <c r="F33" s="3">
        <v>50.8</v>
      </c>
      <c r="G33" s="3">
        <v>0</v>
      </c>
      <c r="H33" s="3">
        <v>1.35</v>
      </c>
      <c r="I33" s="5">
        <v>0.27400000000000002</v>
      </c>
      <c r="J33" s="5">
        <v>0.315</v>
      </c>
      <c r="K33" s="3">
        <v>92.17</v>
      </c>
      <c r="L33">
        <f>(F33*J33*K33/12)+(G33*K33)</f>
        <v>122.90869499999998</v>
      </c>
      <c r="M33">
        <f>ROUND(2.721*H33*L33,1)</f>
        <v>451.5</v>
      </c>
      <c r="N33">
        <f>ROUND((2.721*I33*L33)+(E33*K33),1)</f>
        <v>111.9</v>
      </c>
      <c r="P33" s="3">
        <v>0</v>
      </c>
    </row>
    <row r="34" spans="1:16">
      <c r="A34" s="1">
        <v>413</v>
      </c>
      <c r="B34" s="1">
        <v>2110</v>
      </c>
      <c r="C34" s="1" t="s">
        <v>20</v>
      </c>
      <c r="E34" s="3">
        <v>0.22</v>
      </c>
      <c r="F34" s="3">
        <v>50.8</v>
      </c>
      <c r="G34" s="3">
        <v>0</v>
      </c>
      <c r="H34" s="3">
        <v>1.35</v>
      </c>
      <c r="I34" s="5">
        <v>0.27400000000000002</v>
      </c>
      <c r="J34" s="5">
        <v>0.315</v>
      </c>
      <c r="K34" s="3">
        <v>79.27</v>
      </c>
      <c r="L34">
        <f>(F34*J34*K34/12)+(G34*K34)</f>
        <v>105.70654499999999</v>
      </c>
      <c r="M34">
        <f>ROUND(2.721*H34*L34,1)</f>
        <v>388.3</v>
      </c>
      <c r="N34">
        <f>ROUND((2.721*I34*L34)+(E34*K34),1)</f>
        <v>96.2</v>
      </c>
      <c r="P34" s="3">
        <v>0</v>
      </c>
    </row>
    <row r="35" spans="1:16">
      <c r="A35" s="1">
        <v>418</v>
      </c>
      <c r="B35" s="1">
        <v>2110</v>
      </c>
      <c r="C35" s="1" t="s">
        <v>20</v>
      </c>
      <c r="E35" s="3">
        <v>0.22</v>
      </c>
      <c r="F35" s="3">
        <v>50.8</v>
      </c>
      <c r="G35" s="3">
        <v>0</v>
      </c>
      <c r="H35" s="3">
        <v>1.35</v>
      </c>
      <c r="I35" s="5">
        <v>0.27400000000000002</v>
      </c>
      <c r="J35" s="5">
        <v>0.315</v>
      </c>
      <c r="K35" s="3">
        <v>17.64</v>
      </c>
      <c r="L35">
        <f>(F35*J35*K35/12)+(G35*K35)</f>
        <v>23.522940000000002</v>
      </c>
      <c r="M35">
        <f>ROUND(2.721*H35*L35,1)</f>
        <v>86.4</v>
      </c>
      <c r="N35">
        <f>ROUND((2.721*I35*L35)+(E35*K35),1)</f>
        <v>21.4</v>
      </c>
      <c r="P35" s="3">
        <v>0</v>
      </c>
    </row>
    <row r="36" spans="1:16">
      <c r="A36" s="1">
        <v>419</v>
      </c>
      <c r="B36" s="1">
        <v>2110</v>
      </c>
      <c r="C36" s="1" t="s">
        <v>20</v>
      </c>
      <c r="E36" s="3">
        <v>0.22</v>
      </c>
      <c r="F36" s="3">
        <v>50.8</v>
      </c>
      <c r="G36" s="3">
        <v>0</v>
      </c>
      <c r="H36" s="3">
        <v>1.35</v>
      </c>
      <c r="I36" s="5">
        <v>0.27400000000000002</v>
      </c>
      <c r="J36" s="5">
        <v>0.315</v>
      </c>
      <c r="K36" s="3">
        <v>9.82</v>
      </c>
      <c r="L36">
        <f>(F36*J36*K36/12)+(G36*K36)</f>
        <v>13.094969999999998</v>
      </c>
      <c r="M36">
        <f>ROUND(2.721*H36*L36,1)</f>
        <v>48.1</v>
      </c>
      <c r="N36">
        <f>ROUND((2.721*I36*L36)+(E36*K36),1)</f>
        <v>11.9</v>
      </c>
      <c r="P36" s="3">
        <v>0</v>
      </c>
    </row>
    <row r="37" spans="1:16">
      <c r="A37" s="1">
        <v>425</v>
      </c>
      <c r="B37" s="1">
        <v>2110</v>
      </c>
      <c r="C37" s="1" t="s">
        <v>20</v>
      </c>
      <c r="E37" s="3">
        <v>0.22</v>
      </c>
      <c r="F37" s="3">
        <v>50.8</v>
      </c>
      <c r="G37" s="3">
        <v>0</v>
      </c>
      <c r="H37" s="3">
        <v>1.35</v>
      </c>
      <c r="I37" s="5">
        <v>0.27400000000000002</v>
      </c>
      <c r="J37" s="5">
        <v>0.315</v>
      </c>
      <c r="K37" s="3">
        <v>57.56</v>
      </c>
      <c r="L37">
        <f>(F37*J37*K37/12)+(G37*K37)</f>
        <v>76.756259999999997</v>
      </c>
      <c r="M37">
        <f>ROUND(2.721*H37*L37,1)</f>
        <v>282</v>
      </c>
      <c r="N37">
        <f>ROUND((2.721*I37*L37)+(E37*K37),1)</f>
        <v>69.900000000000006</v>
      </c>
      <c r="P37" s="3">
        <v>0</v>
      </c>
    </row>
    <row r="38" spans="1:16">
      <c r="A38" s="1">
        <v>427</v>
      </c>
      <c r="B38" s="1">
        <v>2110</v>
      </c>
      <c r="C38" s="1" t="s">
        <v>20</v>
      </c>
      <c r="E38" s="3">
        <v>0.22</v>
      </c>
      <c r="F38" s="3">
        <v>50.8</v>
      </c>
      <c r="G38" s="3">
        <v>0</v>
      </c>
      <c r="H38" s="3">
        <v>1.35</v>
      </c>
      <c r="I38" s="5">
        <v>0.27400000000000002</v>
      </c>
      <c r="J38" s="5">
        <v>0.315</v>
      </c>
      <c r="K38" s="3">
        <v>2.2000000000000002</v>
      </c>
      <c r="L38">
        <f>(F38*J38*K38/12)+(G38*K38)</f>
        <v>2.9337</v>
      </c>
      <c r="M38">
        <f>ROUND(2.721*H38*L38,1)</f>
        <v>10.8</v>
      </c>
      <c r="N38">
        <f>ROUND((2.721*I38*L38)+(E38*K38),1)</f>
        <v>2.7</v>
      </c>
      <c r="P38" s="3">
        <v>0</v>
      </c>
    </row>
    <row r="39" spans="1:16">
      <c r="A39" s="1">
        <v>431</v>
      </c>
      <c r="B39" s="1">
        <v>2110</v>
      </c>
      <c r="C39" s="1" t="s">
        <v>20</v>
      </c>
      <c r="E39" s="3">
        <v>0.22</v>
      </c>
      <c r="F39" s="3">
        <v>50.8</v>
      </c>
      <c r="G39" s="3">
        <v>0</v>
      </c>
      <c r="H39" s="3">
        <v>1.35</v>
      </c>
      <c r="I39" s="5">
        <v>0.27400000000000002</v>
      </c>
      <c r="J39" s="5">
        <v>0.315</v>
      </c>
      <c r="K39" s="3">
        <v>1.39</v>
      </c>
      <c r="L39">
        <f>(F39*J39*K39/12)+(G39*K39)</f>
        <v>1.8535649999999997</v>
      </c>
      <c r="M39">
        <f>ROUND(2.721*H39*L39,1)</f>
        <v>6.8</v>
      </c>
      <c r="N39">
        <f>ROUND((2.721*I39*L39)+(E39*K39),1)</f>
        <v>1.7</v>
      </c>
      <c r="P39" s="3">
        <v>0</v>
      </c>
    </row>
    <row r="40" spans="1:16">
      <c r="A40" s="1">
        <v>436</v>
      </c>
      <c r="B40" s="1">
        <v>2110</v>
      </c>
      <c r="C40" s="1" t="s">
        <v>20</v>
      </c>
      <c r="E40" s="3">
        <v>0.22</v>
      </c>
      <c r="F40" s="3">
        <v>50.8</v>
      </c>
      <c r="G40" s="3">
        <v>0</v>
      </c>
      <c r="H40" s="3">
        <v>1.35</v>
      </c>
      <c r="I40" s="5">
        <v>0.27400000000000002</v>
      </c>
      <c r="J40" s="5">
        <v>0.315</v>
      </c>
      <c r="K40" s="3">
        <v>8.68</v>
      </c>
      <c r="L40">
        <f>(F40*J40*K40/12)+(G40*K40)</f>
        <v>11.574779999999999</v>
      </c>
      <c r="M40">
        <f>ROUND(2.721*H40*L40,1)</f>
        <v>42.5</v>
      </c>
      <c r="N40">
        <f>ROUND((2.721*I40*L40)+(E40*K40),1)</f>
        <v>10.5</v>
      </c>
      <c r="P40" s="3">
        <v>0</v>
      </c>
    </row>
    <row r="41" spans="1:16">
      <c r="A41" s="1">
        <v>449</v>
      </c>
      <c r="B41" s="1">
        <v>2110</v>
      </c>
      <c r="C41" s="1" t="s">
        <v>20</v>
      </c>
      <c r="E41" s="3">
        <v>0.22</v>
      </c>
      <c r="F41" s="3">
        <v>50.8</v>
      </c>
      <c r="G41" s="3">
        <v>0</v>
      </c>
      <c r="H41" s="3">
        <v>1.35</v>
      </c>
      <c r="I41" s="5">
        <v>0.27400000000000002</v>
      </c>
      <c r="J41" s="5">
        <v>0.315</v>
      </c>
      <c r="K41" s="3">
        <v>5.18</v>
      </c>
      <c r="L41">
        <f>(F41*J41*K41/12)+(G41*K41)</f>
        <v>6.9075299999999986</v>
      </c>
      <c r="M41">
        <f>ROUND(2.721*H41*L41,1)</f>
        <v>25.4</v>
      </c>
      <c r="N41">
        <f>ROUND((2.721*I41*L41)+(E41*K41),1)</f>
        <v>6.3</v>
      </c>
      <c r="P41" s="3">
        <v>0</v>
      </c>
    </row>
    <row r="42" spans="1:16">
      <c r="A42" s="1">
        <v>451</v>
      </c>
      <c r="B42" s="1">
        <v>2110</v>
      </c>
      <c r="C42" s="1" t="s">
        <v>20</v>
      </c>
      <c r="E42" s="3">
        <v>0.22</v>
      </c>
      <c r="F42" s="3">
        <v>50.8</v>
      </c>
      <c r="G42" s="3">
        <v>0</v>
      </c>
      <c r="H42" s="3">
        <v>1.35</v>
      </c>
      <c r="I42" s="5">
        <v>0.27400000000000002</v>
      </c>
      <c r="J42" s="5">
        <v>0.315</v>
      </c>
      <c r="K42" s="3">
        <v>39.18</v>
      </c>
      <c r="L42">
        <f>(F42*J42*K42/12)+(G42*K42)</f>
        <v>52.24653</v>
      </c>
      <c r="M42">
        <f>ROUND(2.721*H42*L42,1)</f>
        <v>191.9</v>
      </c>
      <c r="N42">
        <f>ROUND((2.721*I42*L42)+(E42*K42),1)</f>
        <v>47.6</v>
      </c>
      <c r="P42" s="3">
        <v>0</v>
      </c>
    </row>
    <row r="43" spans="1:16">
      <c r="A43" s="1">
        <v>458</v>
      </c>
      <c r="B43" s="1">
        <v>2110</v>
      </c>
      <c r="C43" s="1" t="s">
        <v>20</v>
      </c>
      <c r="E43" s="3">
        <v>0.22</v>
      </c>
      <c r="F43" s="3">
        <v>50.8</v>
      </c>
      <c r="G43" s="3">
        <v>0</v>
      </c>
      <c r="H43" s="3">
        <v>1.35</v>
      </c>
      <c r="I43" s="5">
        <v>0.27400000000000002</v>
      </c>
      <c r="J43" s="5">
        <v>0.315</v>
      </c>
      <c r="K43" s="3">
        <v>0.26</v>
      </c>
      <c r="L43">
        <f>(F43*J43*K43/12)+(G43*K43)</f>
        <v>0.34671000000000002</v>
      </c>
      <c r="M43">
        <f>ROUND(2.721*H43*L43,1)</f>
        <v>1.3</v>
      </c>
      <c r="N43">
        <f>ROUND((2.721*I43*L43)+(E43*K43),1)</f>
        <v>0.3</v>
      </c>
      <c r="P43" s="3">
        <v>0</v>
      </c>
    </row>
    <row r="44" spans="1:16">
      <c r="A44" s="1">
        <v>459</v>
      </c>
      <c r="B44" s="1">
        <v>2110</v>
      </c>
      <c r="C44" s="1" t="s">
        <v>20</v>
      </c>
      <c r="E44" s="3">
        <v>0.22</v>
      </c>
      <c r="F44" s="3">
        <v>50.8</v>
      </c>
      <c r="G44" s="3">
        <v>0</v>
      </c>
      <c r="H44" s="3">
        <v>1.35</v>
      </c>
      <c r="I44" s="5">
        <v>0.27400000000000002</v>
      </c>
      <c r="J44" s="5">
        <v>0.315</v>
      </c>
      <c r="K44" s="3">
        <v>44.42</v>
      </c>
      <c r="L44">
        <f>(F44*J44*K44/12)+(G44*K44)</f>
        <v>59.234070000000003</v>
      </c>
      <c r="M44">
        <f>ROUND(2.721*H44*L44,1)</f>
        <v>217.6</v>
      </c>
      <c r="N44">
        <f>ROUND((2.721*I44*L44)+(E44*K44),1)</f>
        <v>53.9</v>
      </c>
      <c r="P44" s="3">
        <v>0</v>
      </c>
    </row>
    <row r="45" spans="1:16">
      <c r="A45" s="1">
        <v>463</v>
      </c>
      <c r="B45" s="1">
        <v>2110</v>
      </c>
      <c r="C45" s="1" t="s">
        <v>20</v>
      </c>
      <c r="E45" s="3">
        <v>0.22</v>
      </c>
      <c r="F45" s="3">
        <v>50.8</v>
      </c>
      <c r="G45" s="3">
        <v>0</v>
      </c>
      <c r="H45" s="3">
        <v>1.35</v>
      </c>
      <c r="I45" s="5">
        <v>0.27400000000000002</v>
      </c>
      <c r="J45" s="5">
        <v>0.315</v>
      </c>
      <c r="K45" s="3">
        <v>346.6</v>
      </c>
      <c r="L45">
        <f>(F45*J45*K45/12)+(G45*K45)</f>
        <v>462.19110000000001</v>
      </c>
      <c r="M45">
        <f>ROUND(2.721*H45*L45,1)</f>
        <v>1697.8</v>
      </c>
      <c r="N45">
        <f>ROUND((2.721*I45*L45)+(E45*K45),1)</f>
        <v>420.8</v>
      </c>
      <c r="P45" s="3">
        <v>0</v>
      </c>
    </row>
    <row r="46" spans="1:16">
      <c r="A46" s="1">
        <v>467</v>
      </c>
      <c r="B46" s="1">
        <v>2110</v>
      </c>
      <c r="C46" s="1" t="s">
        <v>20</v>
      </c>
      <c r="E46" s="3">
        <v>0.22</v>
      </c>
      <c r="F46" s="3">
        <v>50.8</v>
      </c>
      <c r="G46" s="3">
        <v>0</v>
      </c>
      <c r="H46" s="3">
        <v>1.35</v>
      </c>
      <c r="I46" s="5">
        <v>0.27400000000000002</v>
      </c>
      <c r="J46" s="5">
        <v>0.315</v>
      </c>
      <c r="K46" s="3">
        <v>0.71</v>
      </c>
      <c r="L46">
        <f>(F46*J46*K46/12)+(G46*K46)</f>
        <v>0.94678499999999988</v>
      </c>
      <c r="M46">
        <f>ROUND(2.721*H46*L46,1)</f>
        <v>3.5</v>
      </c>
      <c r="N46">
        <f>ROUND((2.721*I46*L46)+(E46*K46),1)</f>
        <v>0.9</v>
      </c>
      <c r="P46" s="3">
        <v>0</v>
      </c>
    </row>
    <row r="47" spans="1:16">
      <c r="A47" s="1">
        <v>470</v>
      </c>
      <c r="B47" s="1">
        <v>2110</v>
      </c>
      <c r="C47" s="1" t="s">
        <v>20</v>
      </c>
      <c r="E47" s="3">
        <v>0.22</v>
      </c>
      <c r="F47" s="3">
        <v>50.8</v>
      </c>
      <c r="G47" s="3">
        <v>0</v>
      </c>
      <c r="H47" s="3">
        <v>1.35</v>
      </c>
      <c r="I47" s="5">
        <v>0.27400000000000002</v>
      </c>
      <c r="J47" s="5">
        <v>0.315</v>
      </c>
      <c r="K47" s="3">
        <v>242.52</v>
      </c>
      <c r="L47">
        <f>(F47*J47*K47/12)+(G47*K47)</f>
        <v>323.40042</v>
      </c>
      <c r="M47">
        <f>ROUND(2.721*H47*L47,1)</f>
        <v>1188</v>
      </c>
      <c r="N47">
        <f>ROUND((2.721*I47*L47)+(E47*K47),1)</f>
        <v>294.5</v>
      </c>
      <c r="P47" s="3">
        <v>0</v>
      </c>
    </row>
    <row r="48" spans="1:16">
      <c r="A48" s="1">
        <v>471</v>
      </c>
      <c r="B48" s="1">
        <v>2110</v>
      </c>
      <c r="C48" s="1" t="s">
        <v>20</v>
      </c>
      <c r="E48" s="3">
        <v>0.22</v>
      </c>
      <c r="F48" s="3">
        <v>50.8</v>
      </c>
      <c r="G48" s="3">
        <v>0</v>
      </c>
      <c r="H48" s="3">
        <v>1.35</v>
      </c>
      <c r="I48" s="5">
        <v>0.27400000000000002</v>
      </c>
      <c r="J48" s="5">
        <v>0.315</v>
      </c>
      <c r="K48" s="3">
        <v>48.9</v>
      </c>
      <c r="L48">
        <f>(F48*J48*K48/12)+(G48*K48)</f>
        <v>65.208149999999989</v>
      </c>
      <c r="M48">
        <f>ROUND(2.721*H48*L48,1)</f>
        <v>239.5</v>
      </c>
      <c r="N48">
        <f>ROUND((2.721*I48*L48)+(E48*K48),1)</f>
        <v>59.4</v>
      </c>
      <c r="P48" s="3">
        <v>0</v>
      </c>
    </row>
    <row r="49" spans="1:17">
      <c r="A49" s="1">
        <v>476</v>
      </c>
      <c r="B49" s="1">
        <v>2110</v>
      </c>
      <c r="C49" s="1" t="s">
        <v>20</v>
      </c>
      <c r="E49" s="3">
        <v>0.22</v>
      </c>
      <c r="F49" s="3">
        <v>50.8</v>
      </c>
      <c r="G49" s="3">
        <v>0</v>
      </c>
      <c r="H49" s="3">
        <v>1.35</v>
      </c>
      <c r="I49" s="5">
        <v>0.27400000000000002</v>
      </c>
      <c r="J49" s="5">
        <v>0.315</v>
      </c>
      <c r="K49" s="3">
        <v>0.62</v>
      </c>
      <c r="L49">
        <f>(F49*J49*K49/12)+(G49*K49)</f>
        <v>0.82676999999999989</v>
      </c>
      <c r="M49">
        <f>ROUND(2.721*H49*L49,1)</f>
        <v>3</v>
      </c>
      <c r="N49">
        <f>ROUND((2.721*I49*L49)+(E49*K49),1)</f>
        <v>0.8</v>
      </c>
      <c r="P49" s="3">
        <v>0</v>
      </c>
    </row>
    <row r="50" spans="1:17">
      <c r="A50" s="1">
        <v>481</v>
      </c>
      <c r="B50" s="1">
        <v>2110</v>
      </c>
      <c r="C50" s="1" t="s">
        <v>20</v>
      </c>
      <c r="E50" s="3">
        <v>0.22</v>
      </c>
      <c r="F50" s="3">
        <v>50.8</v>
      </c>
      <c r="G50" s="3">
        <v>0</v>
      </c>
      <c r="H50" s="3">
        <v>1.35</v>
      </c>
      <c r="I50" s="5">
        <v>0.27400000000000002</v>
      </c>
      <c r="J50" s="5">
        <v>0.315</v>
      </c>
      <c r="K50" s="3">
        <v>35.270000000000003</v>
      </c>
      <c r="L50">
        <f>(F50*J50*K50/12)+(G50*K50)</f>
        <v>47.032544999999999</v>
      </c>
      <c r="M50">
        <f>ROUND(2.721*H50*L50,1)</f>
        <v>172.8</v>
      </c>
      <c r="N50">
        <f>ROUND((2.721*I50*L50)+(E50*K50),1)</f>
        <v>42.8</v>
      </c>
      <c r="P50" s="3">
        <v>0</v>
      </c>
    </row>
    <row r="51" spans="1:17">
      <c r="A51" s="1">
        <v>502</v>
      </c>
      <c r="B51" s="1">
        <v>2110</v>
      </c>
      <c r="C51" s="1" t="s">
        <v>20</v>
      </c>
      <c r="E51" s="3">
        <v>0.22</v>
      </c>
      <c r="F51" s="3">
        <v>50.8</v>
      </c>
      <c r="G51" s="3">
        <v>0</v>
      </c>
      <c r="H51" s="3">
        <v>1.35</v>
      </c>
      <c r="I51" s="5">
        <v>0.27400000000000002</v>
      </c>
      <c r="J51" s="5">
        <v>0.315</v>
      </c>
      <c r="K51" s="3">
        <v>26.27</v>
      </c>
      <c r="L51">
        <f>(F51*J51*K51/12)+(G51*K51)</f>
        <v>35.031044999999999</v>
      </c>
      <c r="M51">
        <f>ROUND(2.721*H51*L51,1)</f>
        <v>128.69999999999999</v>
      </c>
      <c r="N51">
        <f>ROUND((2.721*I51*L51)+(E51*K51),1)</f>
        <v>31.9</v>
      </c>
      <c r="P51" s="3">
        <v>0</v>
      </c>
    </row>
    <row r="52" spans="1:17">
      <c r="A52" s="1">
        <v>503</v>
      </c>
      <c r="B52" s="1">
        <v>2110</v>
      </c>
      <c r="C52" s="1" t="s">
        <v>20</v>
      </c>
      <c r="E52" s="3">
        <v>0.22</v>
      </c>
      <c r="F52" s="3">
        <v>50.8</v>
      </c>
      <c r="G52" s="3">
        <v>0</v>
      </c>
      <c r="H52" s="3">
        <v>1.35</v>
      </c>
      <c r="I52" s="5">
        <v>0.27400000000000002</v>
      </c>
      <c r="J52" s="5">
        <v>0.315</v>
      </c>
      <c r="K52" s="3">
        <v>535.97</v>
      </c>
      <c r="L52">
        <f>(F52*J52*K52/12)+(G52*K52)</f>
        <v>714.71599500000002</v>
      </c>
      <c r="M52">
        <f>ROUND(2.721*H52*L52,1)</f>
        <v>2625.4</v>
      </c>
      <c r="N52">
        <f>ROUND((2.721*I52*L52)+(E52*K52),1)</f>
        <v>650.79999999999995</v>
      </c>
      <c r="P52" s="3">
        <v>0</v>
      </c>
    </row>
    <row r="53" spans="1:17">
      <c r="A53" s="1">
        <v>504</v>
      </c>
      <c r="B53" s="1">
        <v>2110</v>
      </c>
      <c r="C53" s="1" t="s">
        <v>20</v>
      </c>
      <c r="E53" s="3">
        <v>0.22</v>
      </c>
      <c r="F53" s="3">
        <v>50.8</v>
      </c>
      <c r="G53" s="3">
        <v>0</v>
      </c>
      <c r="H53" s="3">
        <v>1.35</v>
      </c>
      <c r="I53" s="5">
        <v>0.27400000000000002</v>
      </c>
      <c r="J53" s="5">
        <v>0.315</v>
      </c>
      <c r="K53" s="3">
        <v>85.74</v>
      </c>
      <c r="L53">
        <f>(F53*J53*K53/12)+(G53*K53)</f>
        <v>114.33429</v>
      </c>
      <c r="M53">
        <f>ROUND(2.721*H53*L53,1)</f>
        <v>420</v>
      </c>
      <c r="N53">
        <f>ROUND((2.721*I53*L53)+(E53*K53),1)</f>
        <v>104.1</v>
      </c>
      <c r="P53" s="3">
        <v>0</v>
      </c>
    </row>
    <row r="54" spans="1:17">
      <c r="A54" s="1">
        <v>713</v>
      </c>
      <c r="B54" s="1">
        <v>2110</v>
      </c>
      <c r="C54" s="1" t="s">
        <v>20</v>
      </c>
      <c r="E54" s="3">
        <v>0.22</v>
      </c>
      <c r="F54" s="3">
        <v>50.8</v>
      </c>
      <c r="G54" s="3">
        <v>0</v>
      </c>
      <c r="H54" s="3">
        <v>1.35</v>
      </c>
      <c r="I54" s="5">
        <v>0.27400000000000002</v>
      </c>
      <c r="J54" s="5">
        <v>0.315</v>
      </c>
      <c r="K54" s="3">
        <v>215.99</v>
      </c>
      <c r="L54">
        <f>(F54*J54*K54/12)+(G54*K54)</f>
        <v>288.02266500000002</v>
      </c>
      <c r="M54">
        <f>ROUND(2.721*H54*L54,1)</f>
        <v>1058</v>
      </c>
      <c r="N54">
        <f>ROUND((2.721*I54*L54)+(E54*K54),1)</f>
        <v>262.3</v>
      </c>
      <c r="P54" s="3">
        <v>0</v>
      </c>
    </row>
    <row r="55" spans="1:17">
      <c r="A55" s="1">
        <v>822</v>
      </c>
      <c r="B55" s="1">
        <v>2110</v>
      </c>
      <c r="C55" s="1" t="s">
        <v>19</v>
      </c>
      <c r="E55" s="3">
        <v>0.63</v>
      </c>
      <c r="F55" s="3">
        <v>53.6</v>
      </c>
      <c r="G55" s="3">
        <v>0.66</v>
      </c>
      <c r="H55" s="3">
        <v>1.35</v>
      </c>
      <c r="I55" s="5">
        <v>0.27400000000000002</v>
      </c>
      <c r="J55" s="5">
        <v>0.315</v>
      </c>
      <c r="K55" s="3">
        <v>1759.91</v>
      </c>
      <c r="L55">
        <f>(F55*J55*K55/12)+(G55*K55)</f>
        <v>3637.7339700000002</v>
      </c>
      <c r="M55">
        <f>ROUND(2.721*H55*L55,1)</f>
        <v>13362.7</v>
      </c>
      <c r="N55">
        <f>ROUND((2.721*I55*L55)+(E55*K55),1)</f>
        <v>3820.9</v>
      </c>
      <c r="P55" s="3">
        <v>0</v>
      </c>
      <c r="Q55" s="27"/>
    </row>
    <row r="56" spans="1:17">
      <c r="A56" s="1">
        <v>1044</v>
      </c>
      <c r="B56" s="1">
        <v>2110</v>
      </c>
      <c r="C56" s="1" t="s">
        <v>20</v>
      </c>
      <c r="E56" s="3">
        <v>0.22</v>
      </c>
      <c r="F56" s="3">
        <v>50.8</v>
      </c>
      <c r="G56" s="3">
        <v>0</v>
      </c>
      <c r="H56" s="3">
        <v>1.35</v>
      </c>
      <c r="I56" s="5">
        <v>0.27400000000000002</v>
      </c>
      <c r="J56" s="5">
        <v>0.315</v>
      </c>
      <c r="K56" s="3">
        <v>209.67</v>
      </c>
      <c r="L56">
        <f>(F56*J56*K56/12)+(G56*K56)</f>
        <v>279.594945</v>
      </c>
      <c r="M56">
        <f>ROUND(2.721*H56*L56,1)</f>
        <v>1027.0999999999999</v>
      </c>
      <c r="N56">
        <f>ROUND((2.721*I56*L56)+(E56*K56),1)</f>
        <v>254.6</v>
      </c>
      <c r="P56" s="3">
        <v>0</v>
      </c>
    </row>
    <row r="57" spans="1:17">
      <c r="A57" s="1">
        <v>1049</v>
      </c>
      <c r="B57" s="1">
        <v>2110</v>
      </c>
      <c r="C57" s="1" t="s">
        <v>20</v>
      </c>
      <c r="E57" s="3">
        <v>0.22</v>
      </c>
      <c r="F57" s="3">
        <v>50.8</v>
      </c>
      <c r="G57" s="3">
        <v>0</v>
      </c>
      <c r="H57" s="3">
        <v>1.35</v>
      </c>
      <c r="I57" s="5">
        <v>0.27400000000000002</v>
      </c>
      <c r="J57" s="5">
        <v>0.315</v>
      </c>
      <c r="K57" s="3">
        <v>21.8</v>
      </c>
      <c r="L57">
        <f>(F57*J57*K57/12)+(G57*K57)</f>
        <v>29.0703</v>
      </c>
      <c r="M57">
        <f>ROUND(2.721*H57*L57,1)</f>
        <v>106.8</v>
      </c>
      <c r="N57">
        <f>ROUND((2.721*I57*L57)+(E57*K57),1)</f>
        <v>26.5</v>
      </c>
      <c r="P57" s="3">
        <v>0</v>
      </c>
    </row>
    <row r="58" spans="1:17">
      <c r="A58" s="1">
        <v>1054</v>
      </c>
      <c r="B58" s="1">
        <v>2110</v>
      </c>
      <c r="C58" s="1" t="s">
        <v>20</v>
      </c>
      <c r="E58" s="3">
        <v>0.22</v>
      </c>
      <c r="F58" s="3">
        <v>50.8</v>
      </c>
      <c r="G58" s="3">
        <v>0</v>
      </c>
      <c r="H58" s="3">
        <v>1.35</v>
      </c>
      <c r="I58" s="5">
        <v>0.27400000000000002</v>
      </c>
      <c r="J58" s="5">
        <v>0.315</v>
      </c>
      <c r="K58" s="3">
        <v>36.840000000000003</v>
      </c>
      <c r="L58">
        <f>(F58*J58*K58/12)+(G58*K58)</f>
        <v>49.126139999999999</v>
      </c>
      <c r="M58">
        <f>ROUND(2.721*H58*L58,1)</f>
        <v>180.5</v>
      </c>
      <c r="N58">
        <f>ROUND((2.721*I58*L58)+(E58*K58),1)</f>
        <v>44.7</v>
      </c>
      <c r="P58" s="3">
        <v>0</v>
      </c>
    </row>
    <row r="59" spans="1:17">
      <c r="A59" s="1">
        <v>1077</v>
      </c>
      <c r="B59" s="1">
        <v>2110</v>
      </c>
      <c r="C59" s="1" t="s">
        <v>20</v>
      </c>
      <c r="E59" s="3">
        <v>0.22</v>
      </c>
      <c r="F59" s="3">
        <v>50.8</v>
      </c>
      <c r="G59" s="3">
        <v>0</v>
      </c>
      <c r="H59" s="3">
        <v>1.35</v>
      </c>
      <c r="I59" s="5">
        <v>0.27400000000000002</v>
      </c>
      <c r="J59" s="5">
        <v>0.315</v>
      </c>
      <c r="K59" s="3">
        <v>55.22</v>
      </c>
      <c r="L59">
        <f>(F59*J59*K59/12)+(G59*K59)</f>
        <v>73.635869999999997</v>
      </c>
      <c r="M59">
        <f>ROUND(2.721*H59*L59,1)</f>
        <v>270.5</v>
      </c>
      <c r="N59">
        <f>ROUND((2.721*I59*L59)+(E59*K59),1)</f>
        <v>67</v>
      </c>
      <c r="P59" s="3">
        <v>0</v>
      </c>
    </row>
    <row r="60" spans="1:17">
      <c r="A60" s="1">
        <v>1097</v>
      </c>
      <c r="B60" s="1">
        <v>2110</v>
      </c>
      <c r="C60" s="1" t="s">
        <v>20</v>
      </c>
      <c r="E60" s="3">
        <v>0.22</v>
      </c>
      <c r="F60" s="3">
        <v>50.8</v>
      </c>
      <c r="G60" s="3">
        <v>0</v>
      </c>
      <c r="H60" s="3">
        <v>1.35</v>
      </c>
      <c r="I60" s="5">
        <v>0.27400000000000002</v>
      </c>
      <c r="J60" s="5">
        <v>0.315</v>
      </c>
      <c r="K60" s="3">
        <v>32.44</v>
      </c>
      <c r="L60">
        <f>(F60*J60*K60/12)+(G60*K60)</f>
        <v>43.258739999999996</v>
      </c>
      <c r="M60">
        <f>ROUND(2.721*H60*L60,1)</f>
        <v>158.9</v>
      </c>
      <c r="N60">
        <f>ROUND((2.721*I60*L60)+(E60*K60),1)</f>
        <v>39.4</v>
      </c>
      <c r="P60" s="3">
        <v>0</v>
      </c>
    </row>
    <row r="61" spans="1:17">
      <c r="A61" s="1">
        <v>1101</v>
      </c>
      <c r="B61" s="1">
        <v>2110</v>
      </c>
      <c r="C61" s="1" t="s">
        <v>20</v>
      </c>
      <c r="E61" s="3">
        <v>0.22</v>
      </c>
      <c r="F61" s="3">
        <v>50.8</v>
      </c>
      <c r="G61" s="3">
        <v>0</v>
      </c>
      <c r="H61" s="3">
        <v>1.35</v>
      </c>
      <c r="I61" s="5">
        <v>0.27400000000000002</v>
      </c>
      <c r="J61" s="5">
        <v>0.315</v>
      </c>
      <c r="K61" s="3">
        <v>177.28</v>
      </c>
      <c r="L61">
        <f>(F61*J61*K61/12)+(G61*K61)</f>
        <v>236.40287999999998</v>
      </c>
      <c r="M61">
        <f>ROUND(2.721*H61*L61,1)</f>
        <v>868.4</v>
      </c>
      <c r="N61">
        <f>ROUND((2.721*I61*L61)+(E61*K61),1)</f>
        <v>215.3</v>
      </c>
      <c r="P61" s="3">
        <v>0</v>
      </c>
    </row>
    <row r="62" spans="1:17">
      <c r="A62" s="1">
        <v>1110</v>
      </c>
      <c r="B62" s="1">
        <v>2110</v>
      </c>
      <c r="C62" s="1" t="s">
        <v>20</v>
      </c>
      <c r="E62" s="3">
        <v>0.22</v>
      </c>
      <c r="F62" s="3">
        <v>50.8</v>
      </c>
      <c r="G62" s="3">
        <v>0</v>
      </c>
      <c r="H62" s="3">
        <v>1.35</v>
      </c>
      <c r="I62" s="5">
        <v>0.27400000000000002</v>
      </c>
      <c r="J62" s="5">
        <v>0.315</v>
      </c>
      <c r="K62" s="3">
        <v>10.65</v>
      </c>
      <c r="L62">
        <f>(F62*J62*K62/12)+(G62*K62)</f>
        <v>14.201775</v>
      </c>
      <c r="M62">
        <f>ROUND(2.721*H62*L62,1)</f>
        <v>52.2</v>
      </c>
      <c r="N62">
        <f>ROUND((2.721*I62*L62)+(E62*K62),1)</f>
        <v>12.9</v>
      </c>
      <c r="P62" s="3">
        <v>0</v>
      </c>
    </row>
    <row r="63" spans="1:17">
      <c r="A63" s="1">
        <v>1116</v>
      </c>
      <c r="B63" s="1">
        <v>2110</v>
      </c>
      <c r="C63" s="1" t="s">
        <v>20</v>
      </c>
      <c r="E63" s="3">
        <v>0.22</v>
      </c>
      <c r="F63" s="3">
        <v>50.8</v>
      </c>
      <c r="G63" s="3">
        <v>0</v>
      </c>
      <c r="H63" s="3">
        <v>1.35</v>
      </c>
      <c r="I63" s="5">
        <v>0.27400000000000002</v>
      </c>
      <c r="J63" s="5">
        <v>0.315</v>
      </c>
      <c r="K63" s="3">
        <v>6.36</v>
      </c>
      <c r="L63">
        <f>(F63*J63*K63/12)+(G63*K63)</f>
        <v>8.4810599999999994</v>
      </c>
      <c r="M63">
        <f>ROUND(2.721*H63*L63,1)</f>
        <v>31.2</v>
      </c>
      <c r="N63">
        <f>ROUND((2.721*I63*L63)+(E63*K63),1)</f>
        <v>7.7</v>
      </c>
      <c r="P63" s="3">
        <v>0</v>
      </c>
    </row>
    <row r="64" spans="1:17">
      <c r="A64" s="1">
        <v>1188</v>
      </c>
      <c r="B64" s="1">
        <v>2110</v>
      </c>
      <c r="C64" s="1" t="s">
        <v>20</v>
      </c>
      <c r="E64" s="3">
        <v>0.22</v>
      </c>
      <c r="F64" s="3">
        <v>50.8</v>
      </c>
      <c r="G64" s="3">
        <v>0</v>
      </c>
      <c r="H64" s="3">
        <v>1.35</v>
      </c>
      <c r="I64" s="5">
        <v>0.27400000000000002</v>
      </c>
      <c r="J64" s="5">
        <v>0.315</v>
      </c>
      <c r="K64" s="3">
        <v>10.24</v>
      </c>
      <c r="L64">
        <f>(F64*J64*K64/12)+(G64*K64)</f>
        <v>13.65504</v>
      </c>
      <c r="M64">
        <f>ROUND(2.721*H64*L64,1)</f>
        <v>50.2</v>
      </c>
      <c r="N64">
        <f>ROUND((2.721*I64*L64)+(E64*K64),1)</f>
        <v>12.4</v>
      </c>
      <c r="P64" s="3">
        <v>0</v>
      </c>
    </row>
    <row r="65" spans="1:16">
      <c r="A65" s="1">
        <v>1205</v>
      </c>
      <c r="B65" s="1">
        <v>2110</v>
      </c>
      <c r="C65" s="1" t="s">
        <v>20</v>
      </c>
      <c r="E65" s="3">
        <v>0.22</v>
      </c>
      <c r="F65" s="3">
        <v>50.8</v>
      </c>
      <c r="G65" s="3">
        <v>0</v>
      </c>
      <c r="H65" s="3">
        <v>1.35</v>
      </c>
      <c r="I65" s="5">
        <v>0.27400000000000002</v>
      </c>
      <c r="J65" s="5">
        <v>0.315</v>
      </c>
      <c r="K65" s="3">
        <v>32.81</v>
      </c>
      <c r="L65">
        <f>(F65*J65*K65/12)+(G65*K65)</f>
        <v>43.752135000000003</v>
      </c>
      <c r="M65">
        <f>ROUND(2.721*H65*L65,1)</f>
        <v>160.69999999999999</v>
      </c>
      <c r="N65">
        <f>ROUND((2.721*I65*L65)+(E65*K65),1)</f>
        <v>39.799999999999997</v>
      </c>
      <c r="P65" s="3">
        <v>0</v>
      </c>
    </row>
    <row r="66" spans="1:16">
      <c r="A66" s="1">
        <v>1212</v>
      </c>
      <c r="B66" s="1">
        <v>2110</v>
      </c>
      <c r="C66" s="1" t="s">
        <v>20</v>
      </c>
      <c r="E66" s="3">
        <v>0.22</v>
      </c>
      <c r="F66" s="3">
        <v>50.8</v>
      </c>
      <c r="G66" s="3">
        <v>0</v>
      </c>
      <c r="H66" s="3">
        <v>1.35</v>
      </c>
      <c r="I66" s="5">
        <v>0.27400000000000002</v>
      </c>
      <c r="J66" s="5">
        <v>0.315</v>
      </c>
      <c r="K66" s="3">
        <v>0.31</v>
      </c>
      <c r="L66">
        <f>(F66*J66*K66/12)+(G66*K66)</f>
        <v>0.41338499999999995</v>
      </c>
      <c r="M66">
        <f>ROUND(2.721*H66*L66,1)</f>
        <v>1.5</v>
      </c>
      <c r="N66">
        <f>ROUND((2.721*I66*L66)+(E66*K66),1)</f>
        <v>0.4</v>
      </c>
      <c r="P66" s="3">
        <v>0</v>
      </c>
    </row>
    <row r="67" spans="1:16">
      <c r="A67" s="1">
        <v>1214</v>
      </c>
      <c r="B67" s="1">
        <v>2110</v>
      </c>
      <c r="C67" s="1" t="s">
        <v>20</v>
      </c>
      <c r="E67" s="3">
        <v>0.22</v>
      </c>
      <c r="F67" s="3">
        <v>50.8</v>
      </c>
      <c r="G67" s="3">
        <v>0</v>
      </c>
      <c r="H67" s="3">
        <v>1.35</v>
      </c>
      <c r="I67" s="5">
        <v>0.27400000000000002</v>
      </c>
      <c r="J67" s="5">
        <v>0.315</v>
      </c>
      <c r="K67" s="3">
        <v>28.88</v>
      </c>
      <c r="L67">
        <f>(F67*J67*K67/12)+(G67*K67)</f>
        <v>38.511479999999999</v>
      </c>
      <c r="M67">
        <f>ROUND(2.721*H67*L67,1)</f>
        <v>141.5</v>
      </c>
      <c r="N67">
        <f>ROUND((2.721*I67*L67)+(E67*K67),1)</f>
        <v>35.1</v>
      </c>
      <c r="P67" s="3">
        <v>0</v>
      </c>
    </row>
    <row r="68" spans="1:16">
      <c r="A68" s="1">
        <v>347</v>
      </c>
      <c r="B68" s="1">
        <v>2120</v>
      </c>
      <c r="C68" s="1" t="s">
        <v>20</v>
      </c>
      <c r="E68" s="3">
        <v>0.22</v>
      </c>
      <c r="F68" s="3">
        <v>50.8</v>
      </c>
      <c r="G68" s="3">
        <v>0</v>
      </c>
      <c r="H68" s="3">
        <v>1.02</v>
      </c>
      <c r="I68" s="5">
        <v>0.19600000000000001</v>
      </c>
      <c r="J68" s="5">
        <v>0.26200000000000001</v>
      </c>
      <c r="K68" s="3">
        <v>31.4</v>
      </c>
      <c r="L68">
        <f>(F68*J68*K68/12)+(G68*K68)</f>
        <v>34.826786666666663</v>
      </c>
      <c r="M68">
        <f>ROUND(2.721*H68*L68,1)</f>
        <v>96.7</v>
      </c>
      <c r="N68">
        <f>ROUND((2.721*I68*L68)+(E68*K68),1)</f>
        <v>25.5</v>
      </c>
      <c r="P68" s="3">
        <v>0</v>
      </c>
    </row>
    <row r="69" spans="1:16">
      <c r="A69" s="1">
        <v>377</v>
      </c>
      <c r="B69" s="1">
        <v>2120</v>
      </c>
      <c r="C69" s="1" t="s">
        <v>20</v>
      </c>
      <c r="E69" s="3">
        <v>0.22</v>
      </c>
      <c r="F69" s="3">
        <v>50.8</v>
      </c>
      <c r="G69" s="3">
        <v>0</v>
      </c>
      <c r="H69" s="3">
        <v>1.02</v>
      </c>
      <c r="I69" s="5">
        <v>0.19600000000000001</v>
      </c>
      <c r="J69" s="5">
        <v>0.26200000000000001</v>
      </c>
      <c r="K69" s="3">
        <v>87.52</v>
      </c>
      <c r="L69">
        <f>(F69*J69*K69/12)+(G69*K69)</f>
        <v>97.07134933333333</v>
      </c>
      <c r="M69">
        <f>ROUND(2.721*H69*L69,1)</f>
        <v>269.39999999999998</v>
      </c>
      <c r="N69">
        <f>ROUND((2.721*I69*L69)+(E69*K69),1)</f>
        <v>71</v>
      </c>
      <c r="P69" s="3">
        <v>0</v>
      </c>
    </row>
    <row r="70" spans="1:16">
      <c r="A70" s="1">
        <v>414</v>
      </c>
      <c r="B70" s="1">
        <v>2120</v>
      </c>
      <c r="C70" s="1" t="s">
        <v>20</v>
      </c>
      <c r="E70" s="3">
        <v>0.22</v>
      </c>
      <c r="F70" s="3">
        <v>50.8</v>
      </c>
      <c r="G70" s="3">
        <v>0</v>
      </c>
      <c r="H70" s="3">
        <v>1.02</v>
      </c>
      <c r="I70" s="5">
        <v>0.19600000000000001</v>
      </c>
      <c r="J70" s="5">
        <v>0.26200000000000001</v>
      </c>
      <c r="K70" s="3">
        <v>17.899999999999999</v>
      </c>
      <c r="L70">
        <f>(F70*J70*K70/12)+(G70*K70)</f>
        <v>19.853486666666665</v>
      </c>
      <c r="M70">
        <f>ROUND(2.721*H70*L70,1)</f>
        <v>55.1</v>
      </c>
      <c r="N70">
        <f>ROUND((2.721*I70*L70)+(E70*K70),1)</f>
        <v>14.5</v>
      </c>
      <c r="P70" s="3">
        <v>0</v>
      </c>
    </row>
    <row r="71" spans="1:16">
      <c r="A71" s="1">
        <v>420</v>
      </c>
      <c r="B71" s="1">
        <v>2120</v>
      </c>
      <c r="C71" s="1" t="s">
        <v>20</v>
      </c>
      <c r="E71" s="3">
        <v>0.22</v>
      </c>
      <c r="F71" s="3">
        <v>50.8</v>
      </c>
      <c r="G71" s="3">
        <v>0</v>
      </c>
      <c r="H71" s="3">
        <v>1.02</v>
      </c>
      <c r="I71" s="5">
        <v>0.19600000000000001</v>
      </c>
      <c r="J71" s="5">
        <v>0.26200000000000001</v>
      </c>
      <c r="K71" s="3">
        <v>46.91</v>
      </c>
      <c r="L71">
        <f>(F71*J71*K71/12)+(G71*K71)</f>
        <v>52.029444666666656</v>
      </c>
      <c r="M71">
        <f>ROUND(2.721*H71*L71,1)</f>
        <v>144.4</v>
      </c>
      <c r="N71">
        <f>ROUND((2.721*I71*L71)+(E71*K71),1)</f>
        <v>38.1</v>
      </c>
      <c r="P71" s="3">
        <v>0</v>
      </c>
    </row>
    <row r="72" spans="1:16">
      <c r="A72" s="1">
        <v>428</v>
      </c>
      <c r="B72" s="1">
        <v>2120</v>
      </c>
      <c r="C72" s="1" t="s">
        <v>20</v>
      </c>
      <c r="E72" s="3">
        <v>0.22</v>
      </c>
      <c r="F72" s="3">
        <v>50.8</v>
      </c>
      <c r="G72" s="3">
        <v>0</v>
      </c>
      <c r="H72" s="3">
        <v>1.02</v>
      </c>
      <c r="I72" s="5">
        <v>0.19600000000000001</v>
      </c>
      <c r="J72" s="5">
        <v>0.26200000000000001</v>
      </c>
      <c r="K72" s="3">
        <v>0.34</v>
      </c>
      <c r="L72">
        <f>(F72*J72*K72/12)+(G72*K72)</f>
        <v>0.37710533333333335</v>
      </c>
      <c r="M72">
        <f>ROUND(2.721*H72*L72,1)</f>
        <v>1</v>
      </c>
      <c r="N72">
        <f>ROUND((2.721*I72*L72)+(E72*K72),1)</f>
        <v>0.3</v>
      </c>
      <c r="P72" s="3">
        <v>0</v>
      </c>
    </row>
    <row r="73" spans="1:16">
      <c r="A73" s="1">
        <v>432</v>
      </c>
      <c r="B73" s="1">
        <v>2120</v>
      </c>
      <c r="C73" s="1" t="s">
        <v>20</v>
      </c>
      <c r="E73" s="3">
        <v>0.22</v>
      </c>
      <c r="F73" s="3">
        <v>50.8</v>
      </c>
      <c r="G73" s="3">
        <v>0</v>
      </c>
      <c r="H73" s="3">
        <v>1.02</v>
      </c>
      <c r="I73" s="5">
        <v>0.19600000000000001</v>
      </c>
      <c r="J73" s="5">
        <v>0.26200000000000001</v>
      </c>
      <c r="K73" s="3">
        <v>5.97</v>
      </c>
      <c r="L73">
        <f>(F73*J73*K73/12)+(G73*K73)</f>
        <v>6.6215259999999994</v>
      </c>
      <c r="M73">
        <f>ROUND(2.721*H73*L73,1)</f>
        <v>18.399999999999999</v>
      </c>
      <c r="N73">
        <f>ROUND((2.721*I73*L73)+(E73*K73),1)</f>
        <v>4.8</v>
      </c>
      <c r="P73" s="3">
        <v>0</v>
      </c>
    </row>
    <row r="74" spans="1:16">
      <c r="A74" s="1">
        <v>453</v>
      </c>
      <c r="B74" s="1">
        <v>2120</v>
      </c>
      <c r="C74" s="1" t="s">
        <v>20</v>
      </c>
      <c r="E74" s="3">
        <v>0.22</v>
      </c>
      <c r="F74" s="3">
        <v>50.8</v>
      </c>
      <c r="G74" s="3">
        <v>0</v>
      </c>
      <c r="H74" s="3">
        <v>1.02</v>
      </c>
      <c r="I74" s="5">
        <v>0.19600000000000001</v>
      </c>
      <c r="J74" s="5">
        <v>0.26200000000000001</v>
      </c>
      <c r="K74" s="3">
        <v>4.7699999999999996</v>
      </c>
      <c r="L74">
        <f>(F74*J74*K74/12)+(G74*K74)</f>
        <v>5.2905659999999992</v>
      </c>
      <c r="M74">
        <f>ROUND(2.721*H74*L74,1)</f>
        <v>14.7</v>
      </c>
      <c r="N74">
        <f>ROUND((2.721*I74*L74)+(E74*K74),1)</f>
        <v>3.9</v>
      </c>
      <c r="P74" s="3">
        <v>0</v>
      </c>
    </row>
    <row r="75" spans="1:16">
      <c r="A75" s="1">
        <v>464</v>
      </c>
      <c r="B75" s="1">
        <v>2120</v>
      </c>
      <c r="C75" s="1" t="s">
        <v>20</v>
      </c>
      <c r="E75" s="3">
        <v>0.22</v>
      </c>
      <c r="F75" s="3">
        <v>50.8</v>
      </c>
      <c r="G75" s="3">
        <v>0</v>
      </c>
      <c r="H75" s="3">
        <v>1.02</v>
      </c>
      <c r="I75" s="5">
        <v>0.19600000000000001</v>
      </c>
      <c r="J75" s="5">
        <v>0.26200000000000001</v>
      </c>
      <c r="K75" s="3">
        <v>1.35</v>
      </c>
      <c r="L75">
        <f>(F75*J75*K75/12)+(G75*K75)</f>
        <v>1.49733</v>
      </c>
      <c r="M75">
        <f>ROUND(2.721*H75*L75,1)</f>
        <v>4.2</v>
      </c>
      <c r="N75">
        <f>ROUND((2.721*I75*L75)+(E75*K75),1)</f>
        <v>1.1000000000000001</v>
      </c>
      <c r="P75" s="3">
        <v>0</v>
      </c>
    </row>
    <row r="76" spans="1:16">
      <c r="A76" s="1">
        <v>466</v>
      </c>
      <c r="B76" s="1">
        <v>2120</v>
      </c>
      <c r="C76" s="1" t="s">
        <v>20</v>
      </c>
      <c r="E76" s="3">
        <v>0.22</v>
      </c>
      <c r="F76" s="3">
        <v>50.8</v>
      </c>
      <c r="G76" s="3">
        <v>0</v>
      </c>
      <c r="H76" s="3">
        <v>1.02</v>
      </c>
      <c r="I76" s="5">
        <v>0.19600000000000001</v>
      </c>
      <c r="J76" s="5">
        <v>0.26200000000000001</v>
      </c>
      <c r="K76" s="3">
        <v>40.58</v>
      </c>
      <c r="L76">
        <f>(F76*J76*K76/12)+(G76*K76)</f>
        <v>45.008630666666669</v>
      </c>
      <c r="M76">
        <f>ROUND(2.721*H76*L76,1)</f>
        <v>124.9</v>
      </c>
      <c r="N76">
        <f>ROUND((2.721*I76*L76)+(E76*K76),1)</f>
        <v>32.9</v>
      </c>
      <c r="P76" s="3">
        <v>0</v>
      </c>
    </row>
    <row r="77" spans="1:16">
      <c r="A77" s="1">
        <v>479</v>
      </c>
      <c r="B77" s="1">
        <v>2120</v>
      </c>
      <c r="C77" s="1" t="s">
        <v>20</v>
      </c>
      <c r="E77" s="3">
        <v>0.22</v>
      </c>
      <c r="F77" s="3">
        <v>50.8</v>
      </c>
      <c r="G77" s="3">
        <v>0</v>
      </c>
      <c r="H77" s="3">
        <v>1.02</v>
      </c>
      <c r="I77" s="5">
        <v>0.19600000000000001</v>
      </c>
      <c r="J77" s="5">
        <v>0.26200000000000001</v>
      </c>
      <c r="K77" s="3">
        <v>4.22</v>
      </c>
      <c r="L77">
        <f>(F77*J77*K77/12)+(G77*K77)</f>
        <v>4.6805426666666667</v>
      </c>
      <c r="M77">
        <f>ROUND(2.721*H77*L77,1)</f>
        <v>13</v>
      </c>
      <c r="N77">
        <f>ROUND((2.721*I77*L77)+(E77*K77),1)</f>
        <v>3.4</v>
      </c>
      <c r="P77" s="3">
        <v>0</v>
      </c>
    </row>
    <row r="78" spans="1:16">
      <c r="A78" s="1">
        <v>499</v>
      </c>
      <c r="B78" s="1">
        <v>2120</v>
      </c>
      <c r="C78" s="1" t="s">
        <v>20</v>
      </c>
      <c r="E78" s="3">
        <v>0.22</v>
      </c>
      <c r="F78" s="3">
        <v>50.8</v>
      </c>
      <c r="G78" s="3">
        <v>0</v>
      </c>
      <c r="H78" s="3">
        <v>1.02</v>
      </c>
      <c r="I78" s="5">
        <v>0.19600000000000001</v>
      </c>
      <c r="J78" s="5">
        <v>0.26200000000000001</v>
      </c>
      <c r="K78" s="3">
        <v>27.64</v>
      </c>
      <c r="L78">
        <f>(F78*J78*K78/12)+(G78*K78)</f>
        <v>30.656445333333334</v>
      </c>
      <c r="M78">
        <f>ROUND(2.721*H78*L78,1)</f>
        <v>85.1</v>
      </c>
      <c r="N78">
        <f>ROUND((2.721*I78*L78)+(E78*K78),1)</f>
        <v>22.4</v>
      </c>
      <c r="P78" s="3">
        <v>0</v>
      </c>
    </row>
    <row r="79" spans="1:16">
      <c r="A79" s="1">
        <v>1051</v>
      </c>
      <c r="B79" s="1">
        <v>2120</v>
      </c>
      <c r="C79" s="1" t="s">
        <v>20</v>
      </c>
      <c r="E79" s="3">
        <v>0.22</v>
      </c>
      <c r="F79" s="3">
        <v>50.8</v>
      </c>
      <c r="G79" s="3">
        <v>0</v>
      </c>
      <c r="H79" s="3">
        <v>1.02</v>
      </c>
      <c r="I79" s="5">
        <v>0.19600000000000001</v>
      </c>
      <c r="J79" s="5">
        <v>0.26200000000000001</v>
      </c>
      <c r="K79" s="3">
        <v>13.21</v>
      </c>
      <c r="L79">
        <f>(F79*J79*K79/12)+(G79*K79)</f>
        <v>14.651651333333334</v>
      </c>
      <c r="M79">
        <f>ROUND(2.721*H79*L79,1)</f>
        <v>40.700000000000003</v>
      </c>
      <c r="N79">
        <f>ROUND((2.721*I79*L79)+(E79*K79),1)</f>
        <v>10.7</v>
      </c>
      <c r="P79" s="3">
        <v>0</v>
      </c>
    </row>
    <row r="80" spans="1:16">
      <c r="A80" s="1">
        <v>1062</v>
      </c>
      <c r="B80" s="1">
        <v>2120</v>
      </c>
      <c r="C80" s="1" t="s">
        <v>20</v>
      </c>
      <c r="E80" s="3">
        <v>0.22</v>
      </c>
      <c r="F80" s="3">
        <v>50.8</v>
      </c>
      <c r="G80" s="3">
        <v>0</v>
      </c>
      <c r="H80" s="3">
        <v>1.02</v>
      </c>
      <c r="I80" s="5">
        <v>0.19600000000000001</v>
      </c>
      <c r="J80" s="5">
        <v>0.26200000000000001</v>
      </c>
      <c r="K80" s="3">
        <v>0.33</v>
      </c>
      <c r="L80">
        <f>(F80*J80*K80/12)+(G80*K80)</f>
        <v>0.36601400000000001</v>
      </c>
      <c r="M80">
        <f>ROUND(2.721*H80*L80,1)</f>
        <v>1</v>
      </c>
      <c r="N80">
        <f>ROUND((2.721*I80*L80)+(E80*K80),1)</f>
        <v>0.3</v>
      </c>
      <c r="P80" s="3">
        <v>0</v>
      </c>
    </row>
    <row r="81" spans="1:16">
      <c r="A81" s="1">
        <v>1112</v>
      </c>
      <c r="B81" s="1">
        <v>2120</v>
      </c>
      <c r="C81" s="1" t="s">
        <v>20</v>
      </c>
      <c r="E81" s="3">
        <v>0.22</v>
      </c>
      <c r="F81" s="3">
        <v>50.8</v>
      </c>
      <c r="G81" s="3">
        <v>0</v>
      </c>
      <c r="H81" s="3">
        <v>1.02</v>
      </c>
      <c r="I81" s="5">
        <v>0.19600000000000001</v>
      </c>
      <c r="J81" s="5">
        <v>0.26200000000000001</v>
      </c>
      <c r="K81" s="3">
        <v>8.23</v>
      </c>
      <c r="L81">
        <f>(F81*J81*K81/12)+(G81*K81)</f>
        <v>9.1281673333333337</v>
      </c>
      <c r="M81">
        <f>ROUND(2.721*H81*L81,1)</f>
        <v>25.3</v>
      </c>
      <c r="N81">
        <f>ROUND((2.721*I81*L81)+(E81*K81),1)</f>
        <v>6.7</v>
      </c>
      <c r="P81" s="3">
        <v>0</v>
      </c>
    </row>
    <row r="82" spans="1:16">
      <c r="A82" s="1">
        <v>1118</v>
      </c>
      <c r="B82" s="1">
        <v>2120</v>
      </c>
      <c r="C82" s="1" t="s">
        <v>20</v>
      </c>
      <c r="E82" s="3">
        <v>0.22</v>
      </c>
      <c r="F82" s="3">
        <v>50.8</v>
      </c>
      <c r="G82" s="3">
        <v>0</v>
      </c>
      <c r="H82" s="3">
        <v>1.02</v>
      </c>
      <c r="I82" s="5">
        <v>0.19600000000000001</v>
      </c>
      <c r="J82" s="5">
        <v>0.26200000000000001</v>
      </c>
      <c r="K82" s="3">
        <v>4.99</v>
      </c>
      <c r="L82">
        <f>(F82*J82*K82/12)+(G82*K82)</f>
        <v>5.5345753333333336</v>
      </c>
      <c r="M82">
        <f>ROUND(2.721*H82*L82,1)</f>
        <v>15.4</v>
      </c>
      <c r="N82">
        <f>ROUND((2.721*I82*L82)+(E82*K82),1)</f>
        <v>4</v>
      </c>
      <c r="P82" s="3">
        <v>0</v>
      </c>
    </row>
    <row r="83" spans="1:16">
      <c r="A83" s="1">
        <v>1213</v>
      </c>
      <c r="B83" s="1">
        <v>2120</v>
      </c>
      <c r="C83" s="1" t="s">
        <v>20</v>
      </c>
      <c r="E83" s="3">
        <v>0.22</v>
      </c>
      <c r="F83" s="3">
        <v>50.8</v>
      </c>
      <c r="G83" s="3">
        <v>0</v>
      </c>
      <c r="H83" s="3">
        <v>1.02</v>
      </c>
      <c r="I83" s="5">
        <v>0.19600000000000001</v>
      </c>
      <c r="J83" s="5">
        <v>0.26200000000000001</v>
      </c>
      <c r="K83" s="3">
        <v>10.99</v>
      </c>
      <c r="L83">
        <f>(F83*J83*K83/12)+(G83*K83)</f>
        <v>12.189375333333333</v>
      </c>
      <c r="M83">
        <f>ROUND(2.721*H83*L83,1)</f>
        <v>33.799999999999997</v>
      </c>
      <c r="N83">
        <f>ROUND((2.721*I83*L83)+(E83*K83),1)</f>
        <v>8.9</v>
      </c>
      <c r="P83" s="3">
        <v>0</v>
      </c>
    </row>
    <row r="84" spans="1:16">
      <c r="A84" s="1">
        <v>55</v>
      </c>
      <c r="B84" s="1">
        <v>2130</v>
      </c>
      <c r="C84" s="1" t="s">
        <v>20</v>
      </c>
      <c r="E84" s="3">
        <v>0.22</v>
      </c>
      <c r="F84" s="3">
        <v>50.8</v>
      </c>
      <c r="G84" s="3">
        <v>0</v>
      </c>
      <c r="H84" s="3">
        <v>1.02</v>
      </c>
      <c r="I84" s="5">
        <v>0.19600000000000001</v>
      </c>
      <c r="J84" s="5">
        <v>0.26200000000000001</v>
      </c>
      <c r="K84" s="3">
        <v>0.62</v>
      </c>
      <c r="L84">
        <f>(F84*J84*K84/12)+(G84*K84)</f>
        <v>0.68766266666666664</v>
      </c>
      <c r="M84">
        <f>ROUND(2.721*H84*L84,1)</f>
        <v>1.9</v>
      </c>
      <c r="N84">
        <f>ROUND((2.721*I84*L84)+(E84*K84),1)</f>
        <v>0.5</v>
      </c>
      <c r="P84" s="3">
        <v>0</v>
      </c>
    </row>
    <row r="85" spans="1:16">
      <c r="A85" s="1">
        <v>65</v>
      </c>
      <c r="B85" s="1">
        <v>2130</v>
      </c>
      <c r="C85" s="1" t="s">
        <v>20</v>
      </c>
      <c r="E85" s="3">
        <v>0.22</v>
      </c>
      <c r="F85" s="3">
        <v>50.8</v>
      </c>
      <c r="G85" s="3">
        <v>0</v>
      </c>
      <c r="H85" s="3">
        <v>1.02</v>
      </c>
      <c r="I85" s="5">
        <v>0.19600000000000001</v>
      </c>
      <c r="J85" s="5">
        <v>0.26200000000000001</v>
      </c>
      <c r="K85" s="3">
        <v>15.55</v>
      </c>
      <c r="L85">
        <f>(F85*J85*K85/12)+(G85*K85)</f>
        <v>17.247023333333335</v>
      </c>
      <c r="M85">
        <f>ROUND(2.721*H85*L85,1)</f>
        <v>47.9</v>
      </c>
      <c r="N85">
        <f>ROUND((2.721*I85*L85)+(E85*K85),1)</f>
        <v>12.6</v>
      </c>
      <c r="P85" s="3">
        <v>0</v>
      </c>
    </row>
    <row r="86" spans="1:16">
      <c r="A86" s="1">
        <v>148</v>
      </c>
      <c r="B86" s="1">
        <v>2130</v>
      </c>
      <c r="C86" s="1" t="s">
        <v>20</v>
      </c>
      <c r="E86" s="3">
        <v>0.22</v>
      </c>
      <c r="F86" s="3">
        <v>50.8</v>
      </c>
      <c r="G86" s="3">
        <v>0</v>
      </c>
      <c r="H86" s="3">
        <v>1.02</v>
      </c>
      <c r="I86" s="5">
        <v>0.19600000000000001</v>
      </c>
      <c r="J86" s="5">
        <v>0.26200000000000001</v>
      </c>
      <c r="K86" s="3">
        <v>24.56</v>
      </c>
      <c r="L86">
        <f>(F86*J86*K86/12)+(G86*K86)</f>
        <v>27.240314666666663</v>
      </c>
      <c r="M86">
        <f>ROUND(2.721*H86*L86,1)</f>
        <v>75.599999999999994</v>
      </c>
      <c r="N86">
        <f>ROUND((2.721*I86*L86)+(E86*K86),1)</f>
        <v>19.899999999999999</v>
      </c>
      <c r="P86" s="3">
        <v>0</v>
      </c>
    </row>
    <row r="87" spans="1:16">
      <c r="A87" s="1">
        <v>198</v>
      </c>
      <c r="B87" s="1">
        <v>2130</v>
      </c>
      <c r="C87" s="1" t="s">
        <v>20</v>
      </c>
      <c r="E87" s="3">
        <v>0.22</v>
      </c>
      <c r="F87" s="3">
        <v>50.8</v>
      </c>
      <c r="G87" s="3">
        <v>0</v>
      </c>
      <c r="H87" s="3">
        <v>1.02</v>
      </c>
      <c r="I87" s="5">
        <v>0.19600000000000001</v>
      </c>
      <c r="J87" s="5">
        <v>0.26200000000000001</v>
      </c>
      <c r="K87" s="3">
        <v>165.63</v>
      </c>
      <c r="L87">
        <f>(F87*J87*K87/12)+(G87*K87)</f>
        <v>183.70575399999998</v>
      </c>
      <c r="M87">
        <f>ROUND(2.721*H87*L87,1)</f>
        <v>509.9</v>
      </c>
      <c r="N87">
        <f>ROUND((2.721*I87*L87)+(E87*K87),1)</f>
        <v>134.4</v>
      </c>
      <c r="P87" s="3">
        <v>0</v>
      </c>
    </row>
    <row r="88" spans="1:16">
      <c r="A88" s="1">
        <v>229</v>
      </c>
      <c r="B88" s="1">
        <v>2130</v>
      </c>
      <c r="C88" s="1" t="s">
        <v>20</v>
      </c>
      <c r="E88" s="3">
        <v>0.22</v>
      </c>
      <c r="F88" s="3">
        <v>50.8</v>
      </c>
      <c r="G88" s="3">
        <v>0</v>
      </c>
      <c r="H88" s="3">
        <v>1.02</v>
      </c>
      <c r="I88" s="5">
        <v>0.19600000000000001</v>
      </c>
      <c r="J88" s="5">
        <v>0.26200000000000001</v>
      </c>
      <c r="K88" s="3">
        <v>28.07</v>
      </c>
      <c r="L88">
        <f>(F88*J88*K88/12)+(G88*K88)</f>
        <v>31.133372666666663</v>
      </c>
      <c r="M88">
        <f>ROUND(2.721*H88*L88,1)</f>
        <v>86.4</v>
      </c>
      <c r="N88">
        <f>ROUND((2.721*I88*L88)+(E88*K88),1)</f>
        <v>22.8</v>
      </c>
      <c r="P88" s="3">
        <v>0</v>
      </c>
    </row>
    <row r="89" spans="1:16">
      <c r="A89" s="1">
        <v>350</v>
      </c>
      <c r="B89" s="1">
        <v>2130</v>
      </c>
      <c r="C89" s="1" t="s">
        <v>20</v>
      </c>
      <c r="E89" s="3">
        <v>0.22</v>
      </c>
      <c r="F89" s="3">
        <v>50.8</v>
      </c>
      <c r="G89" s="3">
        <v>0</v>
      </c>
      <c r="H89" s="3">
        <v>1.02</v>
      </c>
      <c r="I89" s="5">
        <v>0.19600000000000001</v>
      </c>
      <c r="J89" s="5">
        <v>0.26200000000000001</v>
      </c>
      <c r="K89" s="3">
        <v>63.69</v>
      </c>
      <c r="L89">
        <f>(F89*J89*K89/12)+(G89*K89)</f>
        <v>70.64070199999999</v>
      </c>
      <c r="M89">
        <f>ROUND(2.721*H89*L89,1)</f>
        <v>196.1</v>
      </c>
      <c r="N89">
        <f>ROUND((2.721*I89*L89)+(E89*K89),1)</f>
        <v>51.7</v>
      </c>
      <c r="P89" s="3">
        <v>0</v>
      </c>
    </row>
    <row r="90" spans="1:16">
      <c r="A90" s="1">
        <v>412</v>
      </c>
      <c r="B90" s="1">
        <v>2130</v>
      </c>
      <c r="C90" s="1" t="s">
        <v>20</v>
      </c>
      <c r="E90" s="3">
        <v>0.22</v>
      </c>
      <c r="F90" s="3">
        <v>50.8</v>
      </c>
      <c r="G90" s="3">
        <v>0</v>
      </c>
      <c r="H90" s="3">
        <v>1.02</v>
      </c>
      <c r="I90" s="5">
        <v>0.19600000000000001</v>
      </c>
      <c r="J90" s="5">
        <v>0.26200000000000001</v>
      </c>
      <c r="K90" s="3">
        <v>16.23</v>
      </c>
      <c r="L90">
        <f>(F90*J90*K90/12)+(G90*K90)</f>
        <v>18.001234</v>
      </c>
      <c r="M90">
        <f>ROUND(2.721*H90*L90,1)</f>
        <v>50</v>
      </c>
      <c r="N90">
        <f>ROUND((2.721*I90*L90)+(E90*K90),1)</f>
        <v>13.2</v>
      </c>
      <c r="P90" s="3">
        <v>0</v>
      </c>
    </row>
    <row r="91" spans="1:16">
      <c r="A91" s="1">
        <v>433</v>
      </c>
      <c r="B91" s="1">
        <v>2130</v>
      </c>
      <c r="C91" s="1" t="s">
        <v>20</v>
      </c>
      <c r="E91" s="3">
        <v>0.22</v>
      </c>
      <c r="F91" s="3">
        <v>50.8</v>
      </c>
      <c r="G91" s="3">
        <v>0</v>
      </c>
      <c r="H91" s="3">
        <v>1.02</v>
      </c>
      <c r="I91" s="5">
        <v>0.19600000000000001</v>
      </c>
      <c r="J91" s="5">
        <v>0.26200000000000001</v>
      </c>
      <c r="K91" s="3">
        <v>15.36</v>
      </c>
      <c r="L91">
        <f>(F91*J91*K91/12)+(G91*K91)</f>
        <v>17.036287999999999</v>
      </c>
      <c r="M91">
        <f>ROUND(2.721*H91*L91,1)</f>
        <v>47.3</v>
      </c>
      <c r="N91">
        <f>ROUND((2.721*I91*L91)+(E91*K91),1)</f>
        <v>12.5</v>
      </c>
      <c r="P91" s="3">
        <v>0</v>
      </c>
    </row>
    <row r="92" spans="1:16">
      <c r="A92" s="1">
        <v>441</v>
      </c>
      <c r="B92" s="1">
        <v>2130</v>
      </c>
      <c r="C92" s="1" t="s">
        <v>20</v>
      </c>
      <c r="E92" s="3">
        <v>0.22</v>
      </c>
      <c r="F92" s="3">
        <v>50.8</v>
      </c>
      <c r="G92" s="3">
        <v>0</v>
      </c>
      <c r="H92" s="3">
        <v>1.02</v>
      </c>
      <c r="I92" s="5">
        <v>0.19600000000000001</v>
      </c>
      <c r="J92" s="5">
        <v>0.26200000000000001</v>
      </c>
      <c r="K92" s="3">
        <v>17.010000000000002</v>
      </c>
      <c r="L92">
        <f>(F92*J92*K92/12)+(G92*K92)</f>
        <v>18.866358000000002</v>
      </c>
      <c r="M92">
        <f>ROUND(2.721*H92*L92,1)</f>
        <v>52.4</v>
      </c>
      <c r="N92">
        <f>ROUND((2.721*I92*L92)+(E92*K92),1)</f>
        <v>13.8</v>
      </c>
      <c r="P92" s="3">
        <v>0</v>
      </c>
    </row>
    <row r="93" spans="1:16">
      <c r="A93" s="1">
        <v>446</v>
      </c>
      <c r="B93" s="1">
        <v>2130</v>
      </c>
      <c r="C93" s="1" t="s">
        <v>20</v>
      </c>
      <c r="E93" s="3">
        <v>0.22</v>
      </c>
      <c r="F93" s="3">
        <v>50.8</v>
      </c>
      <c r="G93" s="3">
        <v>0</v>
      </c>
      <c r="H93" s="3">
        <v>1.02</v>
      </c>
      <c r="I93" s="5">
        <v>0.19600000000000001</v>
      </c>
      <c r="J93" s="5">
        <v>0.26200000000000001</v>
      </c>
      <c r="K93" s="3">
        <v>19.899999999999999</v>
      </c>
      <c r="L93">
        <f>(F93*J93*K93/12)+(G93*K93)</f>
        <v>22.07175333333333</v>
      </c>
      <c r="M93">
        <f>ROUND(2.721*H93*L93,1)</f>
        <v>61.3</v>
      </c>
      <c r="N93">
        <f>ROUND((2.721*I93*L93)+(E93*K93),1)</f>
        <v>16.100000000000001</v>
      </c>
      <c r="P93" s="3">
        <v>0</v>
      </c>
    </row>
    <row r="94" spans="1:16">
      <c r="A94" s="1">
        <v>450</v>
      </c>
      <c r="B94" s="1">
        <v>2130</v>
      </c>
      <c r="C94" s="1" t="s">
        <v>20</v>
      </c>
      <c r="E94" s="3">
        <v>0.22</v>
      </c>
      <c r="F94" s="3">
        <v>50.8</v>
      </c>
      <c r="G94" s="3">
        <v>0</v>
      </c>
      <c r="H94" s="3">
        <v>1.02</v>
      </c>
      <c r="I94" s="5">
        <v>0.19600000000000001</v>
      </c>
      <c r="J94" s="5">
        <v>0.26200000000000001</v>
      </c>
      <c r="K94" s="3">
        <v>111.4</v>
      </c>
      <c r="L94">
        <f>(F94*J94*K94/12)+(G94*K94)</f>
        <v>123.55745333333334</v>
      </c>
      <c r="M94">
        <f>ROUND(2.721*H94*L94,1)</f>
        <v>342.9</v>
      </c>
      <c r="N94">
        <f>ROUND((2.721*I94*L94)+(E94*K94),1)</f>
        <v>90.4</v>
      </c>
      <c r="P94" s="3">
        <v>0</v>
      </c>
    </row>
    <row r="95" spans="1:16">
      <c r="A95" s="1">
        <v>454</v>
      </c>
      <c r="B95" s="1">
        <v>2130</v>
      </c>
      <c r="C95" s="1" t="s">
        <v>20</v>
      </c>
      <c r="E95" s="3">
        <v>0.22</v>
      </c>
      <c r="F95" s="3">
        <v>50.8</v>
      </c>
      <c r="G95" s="3">
        <v>0</v>
      </c>
      <c r="H95" s="3">
        <v>1.02</v>
      </c>
      <c r="I95" s="5">
        <v>0.19600000000000001</v>
      </c>
      <c r="J95" s="5">
        <v>0.26200000000000001</v>
      </c>
      <c r="K95" s="3">
        <v>26.68</v>
      </c>
      <c r="L95">
        <f>(F95*J95*K95/12)+(G95*K95)</f>
        <v>29.591677333333333</v>
      </c>
      <c r="M95">
        <f>ROUND(2.721*H95*L95,1)</f>
        <v>82.1</v>
      </c>
      <c r="N95">
        <f>ROUND((2.721*I95*L95)+(E95*K95),1)</f>
        <v>21.7</v>
      </c>
      <c r="P95" s="3">
        <v>0</v>
      </c>
    </row>
    <row r="96" spans="1:16">
      <c r="A96" s="1">
        <v>469</v>
      </c>
      <c r="B96" s="1">
        <v>2130</v>
      </c>
      <c r="C96" s="1" t="s">
        <v>20</v>
      </c>
      <c r="E96" s="3">
        <v>0.22</v>
      </c>
      <c r="F96" s="3">
        <v>50.8</v>
      </c>
      <c r="G96" s="3">
        <v>0</v>
      </c>
      <c r="H96" s="3">
        <v>1.02</v>
      </c>
      <c r="I96" s="5">
        <v>0.19600000000000001</v>
      </c>
      <c r="J96" s="5">
        <v>0.26200000000000001</v>
      </c>
      <c r="K96" s="3">
        <v>30.31</v>
      </c>
      <c r="L96">
        <f>(F96*J96*K96/12)+(G96*K96)</f>
        <v>33.617831333333335</v>
      </c>
      <c r="M96">
        <f>ROUND(2.721*H96*L96,1)</f>
        <v>93.3</v>
      </c>
      <c r="N96">
        <f>ROUND((2.721*I96*L96)+(E96*K96),1)</f>
        <v>24.6</v>
      </c>
      <c r="P96" s="3">
        <v>0</v>
      </c>
    </row>
    <row r="97" spans="1:16">
      <c r="A97" s="1">
        <v>472</v>
      </c>
      <c r="B97" s="1">
        <v>2130</v>
      </c>
      <c r="C97" s="1" t="s">
        <v>20</v>
      </c>
      <c r="E97" s="3">
        <v>0.22</v>
      </c>
      <c r="F97" s="3">
        <v>50.8</v>
      </c>
      <c r="G97" s="3">
        <v>0</v>
      </c>
      <c r="H97" s="3">
        <v>1.02</v>
      </c>
      <c r="I97" s="5">
        <v>0.19600000000000001</v>
      </c>
      <c r="J97" s="5">
        <v>0.26200000000000001</v>
      </c>
      <c r="K97" s="3">
        <v>47.55</v>
      </c>
      <c r="L97">
        <f>(F97*J97*K97/12)+(G97*K97)</f>
        <v>52.73928999999999</v>
      </c>
      <c r="M97">
        <f>ROUND(2.721*H97*L97,1)</f>
        <v>146.4</v>
      </c>
      <c r="N97">
        <f>ROUND((2.721*I97*L97)+(E97*K97),1)</f>
        <v>38.6</v>
      </c>
      <c r="P97" s="3">
        <v>0</v>
      </c>
    </row>
    <row r="98" spans="1:16">
      <c r="A98" s="1">
        <v>473</v>
      </c>
      <c r="B98" s="1">
        <v>2130</v>
      </c>
      <c r="C98" s="1" t="s">
        <v>20</v>
      </c>
      <c r="E98" s="3">
        <v>0.22</v>
      </c>
      <c r="F98" s="3">
        <v>50.8</v>
      </c>
      <c r="G98" s="3">
        <v>0</v>
      </c>
      <c r="H98" s="3">
        <v>1.02</v>
      </c>
      <c r="I98" s="5">
        <v>0.19600000000000001</v>
      </c>
      <c r="J98" s="5">
        <v>0.26200000000000001</v>
      </c>
      <c r="K98" s="3">
        <v>10.1</v>
      </c>
      <c r="L98">
        <f>(F98*J98*K98/12)+(G98*K98)</f>
        <v>11.202246666666666</v>
      </c>
      <c r="M98">
        <f>ROUND(2.721*H98*L98,1)</f>
        <v>31.1</v>
      </c>
      <c r="N98">
        <f>ROUND((2.721*I98*L98)+(E98*K98),1)</f>
        <v>8.1999999999999993</v>
      </c>
      <c r="P98" s="3">
        <v>0</v>
      </c>
    </row>
    <row r="99" spans="1:16">
      <c r="A99" s="1">
        <v>478</v>
      </c>
      <c r="B99" s="1">
        <v>2130</v>
      </c>
      <c r="C99" s="1" t="s">
        <v>20</v>
      </c>
      <c r="E99" s="3">
        <v>0.22</v>
      </c>
      <c r="F99" s="3">
        <v>50.8</v>
      </c>
      <c r="G99" s="3">
        <v>0</v>
      </c>
      <c r="H99" s="3">
        <v>1.02</v>
      </c>
      <c r="I99" s="5">
        <v>0.19600000000000001</v>
      </c>
      <c r="J99" s="5">
        <v>0.26200000000000001</v>
      </c>
      <c r="K99" s="3">
        <v>3.83</v>
      </c>
      <c r="L99">
        <f>(F99*J99*K99/12)+(G99*K99)</f>
        <v>4.2479806666666668</v>
      </c>
      <c r="M99">
        <f>ROUND(2.721*H99*L99,1)</f>
        <v>11.8</v>
      </c>
      <c r="N99">
        <f>ROUND((2.721*I99*L99)+(E99*K99),1)</f>
        <v>3.1</v>
      </c>
      <c r="P99" s="3">
        <v>0</v>
      </c>
    </row>
    <row r="100" spans="1:16">
      <c r="A100" s="1">
        <v>498</v>
      </c>
      <c r="B100" s="1">
        <v>2130</v>
      </c>
      <c r="C100" s="1" t="s">
        <v>20</v>
      </c>
      <c r="E100" s="3">
        <v>0.22</v>
      </c>
      <c r="F100" s="3">
        <v>50.8</v>
      </c>
      <c r="G100" s="3">
        <v>0</v>
      </c>
      <c r="H100" s="3">
        <v>1.02</v>
      </c>
      <c r="I100" s="5">
        <v>0.19600000000000001</v>
      </c>
      <c r="J100" s="5">
        <v>0.26200000000000001</v>
      </c>
      <c r="K100" s="3">
        <v>137.43</v>
      </c>
      <c r="L100">
        <f>(F100*J100*K100/12)+(G100*K100)</f>
        <v>152.42819399999999</v>
      </c>
      <c r="M100">
        <f>ROUND(2.721*H100*L100,1)</f>
        <v>423.1</v>
      </c>
      <c r="N100">
        <f>ROUND((2.721*I100*L100)+(E100*K100),1)</f>
        <v>111.5</v>
      </c>
      <c r="P100" s="3">
        <v>0</v>
      </c>
    </row>
    <row r="101" spans="1:16">
      <c r="A101" s="1">
        <v>543</v>
      </c>
      <c r="B101" s="1">
        <v>2130</v>
      </c>
      <c r="C101" s="1" t="s">
        <v>20</v>
      </c>
      <c r="E101" s="3">
        <v>0.22</v>
      </c>
      <c r="F101" s="3">
        <v>50.8</v>
      </c>
      <c r="G101" s="3">
        <v>0</v>
      </c>
      <c r="H101" s="3">
        <v>1.02</v>
      </c>
      <c r="I101" s="5">
        <v>0.19600000000000001</v>
      </c>
      <c r="J101" s="5">
        <v>0.26200000000000001</v>
      </c>
      <c r="K101" s="3">
        <v>17.579999999999998</v>
      </c>
      <c r="L101">
        <f>(F101*J101*K101/12)+(G101*K101)</f>
        <v>19.498563999999998</v>
      </c>
      <c r="M101">
        <f>ROUND(2.721*H101*L101,1)</f>
        <v>54.1</v>
      </c>
      <c r="N101">
        <f>ROUND((2.721*I101*L101)+(E101*K101),1)</f>
        <v>14.3</v>
      </c>
      <c r="P101" s="3">
        <v>0</v>
      </c>
    </row>
    <row r="102" spans="1:16">
      <c r="A102" s="1">
        <v>574</v>
      </c>
      <c r="B102" s="1">
        <v>2130</v>
      </c>
      <c r="C102" s="1" t="s">
        <v>20</v>
      </c>
      <c r="E102" s="3">
        <v>0.22</v>
      </c>
      <c r="F102" s="3">
        <v>50.8</v>
      </c>
      <c r="G102" s="3">
        <v>0</v>
      </c>
      <c r="H102" s="3">
        <v>1.02</v>
      </c>
      <c r="I102" s="5">
        <v>0.19600000000000001</v>
      </c>
      <c r="J102" s="5">
        <v>0.26200000000000001</v>
      </c>
      <c r="K102" s="3">
        <v>11.31</v>
      </c>
      <c r="L102">
        <f>(F102*J102*K102/12)+(G102*K102)</f>
        <v>12.544298</v>
      </c>
      <c r="M102">
        <f>ROUND(2.721*H102*L102,1)</f>
        <v>34.799999999999997</v>
      </c>
      <c r="N102">
        <f>ROUND((2.721*I102*L102)+(E102*K102),1)</f>
        <v>9.1999999999999993</v>
      </c>
      <c r="P102" s="3">
        <v>0</v>
      </c>
    </row>
    <row r="103" spans="1:16">
      <c r="A103" s="1">
        <v>575</v>
      </c>
      <c r="B103" s="1">
        <v>2130</v>
      </c>
      <c r="C103" s="1" t="s">
        <v>20</v>
      </c>
      <c r="E103" s="3">
        <v>0.22</v>
      </c>
      <c r="F103" s="3">
        <v>50.8</v>
      </c>
      <c r="G103" s="3">
        <v>0</v>
      </c>
      <c r="H103" s="3">
        <v>1.02</v>
      </c>
      <c r="I103" s="5">
        <v>0.19600000000000001</v>
      </c>
      <c r="J103" s="5">
        <v>0.26200000000000001</v>
      </c>
      <c r="K103" s="3">
        <v>8.99</v>
      </c>
      <c r="L103">
        <f>(F103*J103*K103/12)+(G103*K103)</f>
        <v>9.9711086666666677</v>
      </c>
      <c r="M103">
        <f>ROUND(2.721*H103*L103,1)</f>
        <v>27.7</v>
      </c>
      <c r="N103">
        <f>ROUND((2.721*I103*L103)+(E103*K103),1)</f>
        <v>7.3</v>
      </c>
      <c r="P103" s="3">
        <v>0</v>
      </c>
    </row>
    <row r="104" spans="1:16">
      <c r="A104" s="1">
        <v>969</v>
      </c>
      <c r="B104" s="1">
        <v>2130</v>
      </c>
      <c r="C104" s="1" t="s">
        <v>20</v>
      </c>
      <c r="E104" s="3">
        <v>0.22</v>
      </c>
      <c r="F104" s="3">
        <v>50.8</v>
      </c>
      <c r="G104" s="3">
        <v>0</v>
      </c>
      <c r="H104" s="3">
        <v>1.02</v>
      </c>
      <c r="I104" s="5">
        <v>0.19600000000000001</v>
      </c>
      <c r="J104" s="5">
        <v>0.26200000000000001</v>
      </c>
      <c r="K104" s="3">
        <v>25.17</v>
      </c>
      <c r="L104">
        <f>(F104*J104*K104/12)+(G104*K104)</f>
        <v>27.916886000000002</v>
      </c>
      <c r="M104">
        <f>ROUND(2.721*H104*L104,1)</f>
        <v>77.5</v>
      </c>
      <c r="N104">
        <f>ROUND((2.721*I104*L104)+(E104*K104),1)</f>
        <v>20.399999999999999</v>
      </c>
      <c r="P104" s="3">
        <v>0</v>
      </c>
    </row>
    <row r="105" spans="1:16">
      <c r="A105" s="1">
        <v>1055</v>
      </c>
      <c r="B105" s="1">
        <v>2130</v>
      </c>
      <c r="C105" s="1" t="s">
        <v>20</v>
      </c>
      <c r="E105" s="3">
        <v>0.22</v>
      </c>
      <c r="F105" s="3">
        <v>50.8</v>
      </c>
      <c r="G105" s="3">
        <v>0</v>
      </c>
      <c r="H105" s="3">
        <v>1.02</v>
      </c>
      <c r="I105" s="5">
        <v>0.19600000000000001</v>
      </c>
      <c r="J105" s="5">
        <v>0.26200000000000001</v>
      </c>
      <c r="K105" s="3">
        <v>16.22</v>
      </c>
      <c r="L105">
        <f>(F105*J105*K105/12)+(G105*K105)</f>
        <v>17.990142666666667</v>
      </c>
      <c r="M105">
        <f>ROUND(2.721*H105*L105,1)</f>
        <v>49.9</v>
      </c>
      <c r="N105">
        <f>ROUND((2.721*I105*L105)+(E105*K105),1)</f>
        <v>13.2</v>
      </c>
      <c r="P105" s="3">
        <v>0</v>
      </c>
    </row>
    <row r="106" spans="1:16">
      <c r="A106" s="1">
        <v>1099</v>
      </c>
      <c r="B106" s="1">
        <v>2130</v>
      </c>
      <c r="C106" s="1" t="s">
        <v>20</v>
      </c>
      <c r="E106" s="3">
        <v>0.22</v>
      </c>
      <c r="F106" s="3">
        <v>50.8</v>
      </c>
      <c r="G106" s="3">
        <v>0</v>
      </c>
      <c r="H106" s="3">
        <v>1.02</v>
      </c>
      <c r="I106" s="5">
        <v>0.19600000000000001</v>
      </c>
      <c r="J106" s="5">
        <v>0.26200000000000001</v>
      </c>
      <c r="K106" s="3">
        <v>6.02</v>
      </c>
      <c r="L106">
        <f>(F106*J106*K106/12)+(G106*K106)</f>
        <v>6.6769826666666665</v>
      </c>
      <c r="M106">
        <f>ROUND(2.721*H106*L106,1)</f>
        <v>18.5</v>
      </c>
      <c r="N106">
        <f>ROUND((2.721*I106*L106)+(E106*K106),1)</f>
        <v>4.9000000000000004</v>
      </c>
      <c r="P106" s="3">
        <v>0</v>
      </c>
    </row>
    <row r="107" spans="1:16">
      <c r="A107" s="1">
        <v>1103</v>
      </c>
      <c r="B107" s="1">
        <v>2130</v>
      </c>
      <c r="C107" s="1" t="s">
        <v>20</v>
      </c>
      <c r="E107" s="3">
        <v>0.22</v>
      </c>
      <c r="F107" s="3">
        <v>50.8</v>
      </c>
      <c r="G107" s="3">
        <v>0</v>
      </c>
      <c r="H107" s="3">
        <v>1.02</v>
      </c>
      <c r="I107" s="5">
        <v>0.19600000000000001</v>
      </c>
      <c r="J107" s="5">
        <v>0.26200000000000001</v>
      </c>
      <c r="K107" s="3">
        <v>14.82</v>
      </c>
      <c r="L107">
        <f>(F107*J107*K107/12)+(G107*K107)</f>
        <v>16.437355999999998</v>
      </c>
      <c r="M107">
        <f>ROUND(2.721*H107*L107,1)</f>
        <v>45.6</v>
      </c>
      <c r="N107">
        <f>ROUND((2.721*I107*L107)+(E107*K107),1)</f>
        <v>12</v>
      </c>
      <c r="P107" s="3">
        <v>0</v>
      </c>
    </row>
    <row r="108" spans="1:16">
      <c r="A108" s="1">
        <v>1217</v>
      </c>
      <c r="B108" s="1">
        <v>2130</v>
      </c>
      <c r="C108" s="1" t="s">
        <v>20</v>
      </c>
      <c r="E108" s="3">
        <v>0.22</v>
      </c>
      <c r="F108" s="3">
        <v>50.8</v>
      </c>
      <c r="G108" s="3">
        <v>0</v>
      </c>
      <c r="H108" s="3">
        <v>1.02</v>
      </c>
      <c r="I108" s="5">
        <v>0.19600000000000001</v>
      </c>
      <c r="J108" s="5">
        <v>0.26200000000000001</v>
      </c>
      <c r="K108" s="3">
        <v>1.8</v>
      </c>
      <c r="L108">
        <f>(F108*J108*K108/12)+(G108*K108)</f>
        <v>1.99644</v>
      </c>
      <c r="M108">
        <f>ROUND(2.721*H108*L108,1)</f>
        <v>5.5</v>
      </c>
      <c r="N108">
        <f>ROUND((2.721*I108*L108)+(E108*K108),1)</f>
        <v>1.5</v>
      </c>
      <c r="P108" s="3">
        <v>0</v>
      </c>
    </row>
    <row r="109" spans="1:16">
      <c r="A109" s="1">
        <v>1219</v>
      </c>
      <c r="B109" s="1">
        <v>2130</v>
      </c>
      <c r="C109" s="1" t="s">
        <v>20</v>
      </c>
      <c r="E109" s="3">
        <v>0.22</v>
      </c>
      <c r="F109" s="3">
        <v>50.8</v>
      </c>
      <c r="G109" s="3">
        <v>0</v>
      </c>
      <c r="H109" s="3">
        <v>1.02</v>
      </c>
      <c r="I109" s="5">
        <v>0.19600000000000001</v>
      </c>
      <c r="J109" s="5">
        <v>0.26200000000000001</v>
      </c>
      <c r="K109" s="3">
        <v>12.74</v>
      </c>
      <c r="L109">
        <f>(F109*J109*K109/12)+(G109*K109)</f>
        <v>14.130358666666666</v>
      </c>
      <c r="M109">
        <f>ROUND(2.721*H109*L109,1)</f>
        <v>39.200000000000003</v>
      </c>
      <c r="N109">
        <f>ROUND((2.721*I109*L109)+(E109*K109),1)</f>
        <v>10.3</v>
      </c>
      <c r="P109" s="3">
        <v>0</v>
      </c>
    </row>
    <row r="110" spans="1:16">
      <c r="A110" s="1">
        <v>112</v>
      </c>
      <c r="B110" s="1">
        <v>2140</v>
      </c>
      <c r="C110" s="1" t="s">
        <v>20</v>
      </c>
      <c r="E110" s="3">
        <v>0.22</v>
      </c>
      <c r="F110" s="3">
        <v>50.8</v>
      </c>
      <c r="G110" s="3">
        <v>0</v>
      </c>
      <c r="H110" s="3">
        <v>1.74</v>
      </c>
      <c r="I110" s="5">
        <v>0.57999999999999996</v>
      </c>
      <c r="J110" s="5">
        <v>0.36699999999999999</v>
      </c>
      <c r="K110" s="3">
        <v>50.48</v>
      </c>
      <c r="L110">
        <f>(F110*J110*K110/12)+(G110*K110)</f>
        <v>78.42741066666666</v>
      </c>
      <c r="M110">
        <f>ROUND(2.721*H110*L110,1)</f>
        <v>371.3</v>
      </c>
      <c r="N110">
        <f>ROUND((2.721*I110*L110)+(E110*K110),1)</f>
        <v>134.9</v>
      </c>
      <c r="P110" s="3">
        <v>0</v>
      </c>
    </row>
    <row r="111" spans="1:16">
      <c r="A111" s="1">
        <v>439</v>
      </c>
      <c r="B111" s="1">
        <v>2140</v>
      </c>
      <c r="C111" s="1" t="s">
        <v>20</v>
      </c>
      <c r="E111" s="3">
        <v>0.22</v>
      </c>
      <c r="F111" s="3">
        <v>50.8</v>
      </c>
      <c r="G111" s="3">
        <v>0</v>
      </c>
      <c r="H111" s="3">
        <v>1.74</v>
      </c>
      <c r="I111" s="5">
        <v>0.57999999999999996</v>
      </c>
      <c r="J111" s="5">
        <v>0.36699999999999999</v>
      </c>
      <c r="K111" s="3">
        <v>10.67</v>
      </c>
      <c r="L111">
        <f>(F111*J111*K111/12)+(G111*K111)</f>
        <v>16.577267666666668</v>
      </c>
      <c r="M111">
        <f>ROUND(2.721*H111*L111,1)</f>
        <v>78.5</v>
      </c>
      <c r="N111">
        <f>ROUND((2.721*I111*L111)+(E111*K111),1)</f>
        <v>28.5</v>
      </c>
      <c r="P111" s="3">
        <v>0</v>
      </c>
    </row>
    <row r="112" spans="1:16">
      <c r="A112" s="1">
        <v>640</v>
      </c>
      <c r="B112" s="1">
        <v>2140</v>
      </c>
      <c r="C112" s="1" t="s">
        <v>19</v>
      </c>
      <c r="E112" s="3">
        <v>0.63</v>
      </c>
      <c r="F112" s="3">
        <v>53.6</v>
      </c>
      <c r="G112" s="3">
        <v>0.66</v>
      </c>
      <c r="H112" s="3">
        <v>1.74</v>
      </c>
      <c r="I112" s="5">
        <v>0.57999999999999996</v>
      </c>
      <c r="J112" s="5">
        <v>0.36699999999999999</v>
      </c>
      <c r="K112" s="3">
        <v>13.57</v>
      </c>
      <c r="L112">
        <f>(F112*J112*K112/12)+(G112*K112)</f>
        <v>31.201048666666665</v>
      </c>
      <c r="M112">
        <f>ROUND(2.721*H112*L112,1)</f>
        <v>147.69999999999999</v>
      </c>
      <c r="N112">
        <f>ROUND((2.721*I112*L112)+(E112*K112),1)</f>
        <v>57.8</v>
      </c>
      <c r="P112" s="3">
        <v>0</v>
      </c>
    </row>
    <row r="113" spans="1:16">
      <c r="A113" s="1">
        <v>657</v>
      </c>
      <c r="B113" s="1">
        <v>2140</v>
      </c>
      <c r="C113" s="1" t="s">
        <v>19</v>
      </c>
      <c r="E113" s="3">
        <v>0.63</v>
      </c>
      <c r="F113" s="3">
        <v>53.6</v>
      </c>
      <c r="G113" s="3">
        <v>0.66</v>
      </c>
      <c r="H113" s="3">
        <v>1.74</v>
      </c>
      <c r="I113" s="5">
        <v>0.57999999999999996</v>
      </c>
      <c r="J113" s="5">
        <v>0.36699999999999999</v>
      </c>
      <c r="K113" s="3">
        <v>220.86</v>
      </c>
      <c r="L113">
        <f>(F113*J113*K113/12)+(G113*K113)</f>
        <v>507.81603600000005</v>
      </c>
      <c r="M113">
        <f>ROUND(2.721*H113*L113,1)</f>
        <v>2404.3000000000002</v>
      </c>
      <c r="N113">
        <f>ROUND((2.721*I113*L113)+(E113*K113),1)</f>
        <v>940.6</v>
      </c>
      <c r="P113" s="3">
        <v>0</v>
      </c>
    </row>
    <row r="114" spans="1:16">
      <c r="A114" s="1">
        <v>1207</v>
      </c>
      <c r="B114" s="1">
        <v>2140</v>
      </c>
      <c r="C114" s="1" t="s">
        <v>20</v>
      </c>
      <c r="E114" s="3">
        <v>0.22</v>
      </c>
      <c r="F114" s="3">
        <v>50.8</v>
      </c>
      <c r="G114" s="3">
        <v>0</v>
      </c>
      <c r="H114" s="3">
        <v>1.74</v>
      </c>
      <c r="I114" s="5">
        <v>0.57999999999999996</v>
      </c>
      <c r="J114" s="5">
        <v>0.36699999999999999</v>
      </c>
      <c r="K114" s="3">
        <v>0.57999999999999996</v>
      </c>
      <c r="L114">
        <f>(F114*J114*K114/12)+(G114*K114)</f>
        <v>0.90110733333333315</v>
      </c>
      <c r="M114">
        <f>ROUND(2.721*H114*L114,1)</f>
        <v>4.3</v>
      </c>
      <c r="N114">
        <f>ROUND((2.721*I114*L114)+(E114*K114),1)</f>
        <v>1.5</v>
      </c>
      <c r="P114" s="3">
        <v>0</v>
      </c>
    </row>
    <row r="115" spans="1:16">
      <c r="A115" s="1">
        <v>122</v>
      </c>
      <c r="B115" s="1">
        <v>2210</v>
      </c>
      <c r="C115" s="1" t="s">
        <v>20</v>
      </c>
      <c r="E115" s="3">
        <v>0.22</v>
      </c>
      <c r="F115" s="3">
        <v>50.8</v>
      </c>
      <c r="G115" s="3">
        <v>0</v>
      </c>
      <c r="H115" s="3">
        <v>1.35</v>
      </c>
      <c r="I115" s="5">
        <v>0.27400000000000002</v>
      </c>
      <c r="J115" s="5">
        <v>0.315</v>
      </c>
      <c r="K115" s="3">
        <v>5.59</v>
      </c>
      <c r="L115">
        <f>(F115*J115*K115/12)+(G115*K115)</f>
        <v>7.4542649999999995</v>
      </c>
      <c r="M115">
        <f>ROUND(2.721*H115*L115,1)</f>
        <v>27.4</v>
      </c>
      <c r="N115">
        <f>ROUND((2.721*I115*L115)+(E115*K115),1)</f>
        <v>6.8</v>
      </c>
      <c r="P115" s="3">
        <v>0</v>
      </c>
    </row>
    <row r="116" spans="1:16">
      <c r="A116" s="1">
        <v>191</v>
      </c>
      <c r="B116" s="1">
        <v>2210</v>
      </c>
      <c r="C116" s="1" t="s">
        <v>20</v>
      </c>
      <c r="E116" s="3">
        <v>0.22</v>
      </c>
      <c r="F116" s="3">
        <v>50.8</v>
      </c>
      <c r="G116" s="3">
        <v>0</v>
      </c>
      <c r="H116" s="3">
        <v>1.35</v>
      </c>
      <c r="I116" s="5">
        <v>0.27400000000000002</v>
      </c>
      <c r="J116" s="5">
        <v>0.315</v>
      </c>
      <c r="K116" s="3">
        <v>41.07</v>
      </c>
      <c r="L116">
        <f>(F116*J116*K116/12)+(G116*K116)</f>
        <v>54.766844999999996</v>
      </c>
      <c r="M116">
        <f>ROUND(2.721*H116*L116,1)</f>
        <v>201.2</v>
      </c>
      <c r="N116">
        <f>ROUND((2.721*I116*L116)+(E116*K116),1)</f>
        <v>49.9</v>
      </c>
      <c r="P116" s="3">
        <v>0</v>
      </c>
    </row>
    <row r="117" spans="1:16">
      <c r="A117" s="1">
        <v>227</v>
      </c>
      <c r="B117" s="1">
        <v>2210</v>
      </c>
      <c r="C117" s="1" t="s">
        <v>20</v>
      </c>
      <c r="E117" s="3">
        <v>0.22</v>
      </c>
      <c r="F117" s="3">
        <v>50.8</v>
      </c>
      <c r="G117" s="3">
        <v>0</v>
      </c>
      <c r="H117" s="3">
        <v>1.35</v>
      </c>
      <c r="I117" s="5">
        <v>0.27400000000000002</v>
      </c>
      <c r="J117" s="5">
        <v>0.315</v>
      </c>
      <c r="K117" s="3">
        <v>24.38</v>
      </c>
      <c r="L117">
        <f>(F117*J117*K117/12)+(G117*K117)</f>
        <v>32.510729999999995</v>
      </c>
      <c r="M117">
        <f>ROUND(2.721*H117*L117,1)</f>
        <v>119.4</v>
      </c>
      <c r="N117">
        <f>ROUND((2.721*I117*L117)+(E117*K117),1)</f>
        <v>29.6</v>
      </c>
      <c r="P117" s="3">
        <v>0</v>
      </c>
    </row>
    <row r="118" spans="1:16">
      <c r="A118" s="1">
        <v>298</v>
      </c>
      <c r="B118" s="1">
        <v>2210</v>
      </c>
      <c r="C118" s="1" t="s">
        <v>20</v>
      </c>
      <c r="E118" s="3">
        <v>0.22</v>
      </c>
      <c r="F118" s="3">
        <v>50.8</v>
      </c>
      <c r="G118" s="3">
        <v>0</v>
      </c>
      <c r="H118" s="3">
        <v>1.35</v>
      </c>
      <c r="I118" s="5">
        <v>0.27400000000000002</v>
      </c>
      <c r="J118" s="5">
        <v>0.315</v>
      </c>
      <c r="K118" s="3">
        <v>29.04</v>
      </c>
      <c r="L118">
        <f>(F118*J118*K118/12)+(G118*K118)</f>
        <v>38.724839999999993</v>
      </c>
      <c r="M118">
        <f>ROUND(2.721*H118*L118,1)</f>
        <v>142.19999999999999</v>
      </c>
      <c r="N118">
        <f>ROUND((2.721*I118*L118)+(E118*K118),1)</f>
        <v>35.299999999999997</v>
      </c>
      <c r="P118" s="3">
        <v>0</v>
      </c>
    </row>
    <row r="119" spans="1:16">
      <c r="A119" s="1">
        <v>300</v>
      </c>
      <c r="B119" s="1">
        <v>2210</v>
      </c>
      <c r="C119" s="1" t="s">
        <v>20</v>
      </c>
      <c r="E119" s="3">
        <v>0.22</v>
      </c>
      <c r="F119" s="3">
        <v>50.8</v>
      </c>
      <c r="G119" s="3">
        <v>0</v>
      </c>
      <c r="H119" s="3">
        <v>1.35</v>
      </c>
      <c r="I119" s="5">
        <v>0.27400000000000002</v>
      </c>
      <c r="J119" s="5">
        <v>0.315</v>
      </c>
      <c r="K119" s="3">
        <v>6.75</v>
      </c>
      <c r="L119">
        <f>(F119*J119*K119/12)+(G119*K119)</f>
        <v>9.001125</v>
      </c>
      <c r="M119">
        <f>ROUND(2.721*H119*L119,1)</f>
        <v>33.1</v>
      </c>
      <c r="N119">
        <f>ROUND((2.721*I119*L119)+(E119*K119),1)</f>
        <v>8.1999999999999993</v>
      </c>
      <c r="P119" s="3">
        <v>0</v>
      </c>
    </row>
    <row r="120" spans="1:16">
      <c r="A120" s="1">
        <v>357</v>
      </c>
      <c r="B120" s="1">
        <v>2210</v>
      </c>
      <c r="C120" s="1" t="s">
        <v>20</v>
      </c>
      <c r="E120" s="3">
        <v>0.22</v>
      </c>
      <c r="F120" s="3">
        <v>50.8</v>
      </c>
      <c r="G120" s="3">
        <v>0</v>
      </c>
      <c r="H120" s="3">
        <v>1.35</v>
      </c>
      <c r="I120" s="5">
        <v>0.27400000000000002</v>
      </c>
      <c r="J120" s="5">
        <v>0.315</v>
      </c>
      <c r="K120" s="3">
        <v>6.08</v>
      </c>
      <c r="L120">
        <f>(F120*J120*K120/12)+(G120*K120)</f>
        <v>8.1076800000000002</v>
      </c>
      <c r="M120">
        <f>ROUND(2.721*H120*L120,1)</f>
        <v>29.8</v>
      </c>
      <c r="N120">
        <f>ROUND((2.721*I120*L120)+(E120*K120),1)</f>
        <v>7.4</v>
      </c>
      <c r="P120" s="3">
        <v>0</v>
      </c>
    </row>
    <row r="121" spans="1:16">
      <c r="A121" s="1">
        <v>358</v>
      </c>
      <c r="B121" s="1">
        <v>2210</v>
      </c>
      <c r="C121" s="1" t="s">
        <v>20</v>
      </c>
      <c r="E121" s="3">
        <v>0.22</v>
      </c>
      <c r="F121" s="3">
        <v>50.8</v>
      </c>
      <c r="G121" s="3">
        <v>0</v>
      </c>
      <c r="H121" s="3">
        <v>1.35</v>
      </c>
      <c r="I121" s="5">
        <v>0.27400000000000002</v>
      </c>
      <c r="J121" s="5">
        <v>0.315</v>
      </c>
      <c r="K121" s="3">
        <v>16.329999999999998</v>
      </c>
      <c r="L121">
        <f>(F121*J121*K121/12)+(G121*K121)</f>
        <v>21.776054999999996</v>
      </c>
      <c r="M121">
        <f>ROUND(2.721*H121*L121,1)</f>
        <v>80</v>
      </c>
      <c r="N121">
        <f>ROUND((2.721*I121*L121)+(E121*K121),1)</f>
        <v>19.8</v>
      </c>
      <c r="P121" s="3">
        <v>0</v>
      </c>
    </row>
    <row r="122" spans="1:16">
      <c r="A122" s="1">
        <v>410</v>
      </c>
      <c r="B122" s="1">
        <v>2210</v>
      </c>
      <c r="C122" s="1" t="s">
        <v>20</v>
      </c>
      <c r="E122" s="3">
        <v>0.22</v>
      </c>
      <c r="F122" s="3">
        <v>50.8</v>
      </c>
      <c r="G122" s="3">
        <v>0</v>
      </c>
      <c r="H122" s="3">
        <v>1.35</v>
      </c>
      <c r="I122" s="5">
        <v>0.27400000000000002</v>
      </c>
      <c r="J122" s="5">
        <v>0.315</v>
      </c>
      <c r="K122" s="3">
        <v>67.52</v>
      </c>
      <c r="L122">
        <f>(F122*J122*K122/12)+(G122*K122)</f>
        <v>90.037919999999986</v>
      </c>
      <c r="M122">
        <f>ROUND(2.721*H122*L122,1)</f>
        <v>330.7</v>
      </c>
      <c r="N122">
        <f>ROUND((2.721*I122*L122)+(E122*K122),1)</f>
        <v>82</v>
      </c>
      <c r="P122" s="3">
        <v>0</v>
      </c>
    </row>
    <row r="123" spans="1:16">
      <c r="A123" s="1">
        <v>438</v>
      </c>
      <c r="B123" s="1">
        <v>2210</v>
      </c>
      <c r="C123" s="1" t="s">
        <v>20</v>
      </c>
      <c r="E123" s="3">
        <v>0.22</v>
      </c>
      <c r="F123" s="3">
        <v>50.8</v>
      </c>
      <c r="G123" s="3">
        <v>0</v>
      </c>
      <c r="H123" s="3">
        <v>1.35</v>
      </c>
      <c r="I123" s="5">
        <v>0.27400000000000002</v>
      </c>
      <c r="J123" s="5">
        <v>0.315</v>
      </c>
      <c r="K123" s="3">
        <v>14.42</v>
      </c>
      <c r="L123">
        <f>(F123*J123*K123/12)+(G123*K123)</f>
        <v>19.229069999999997</v>
      </c>
      <c r="M123">
        <f>ROUND(2.721*H123*L123,1)</f>
        <v>70.599999999999994</v>
      </c>
      <c r="N123">
        <f>ROUND((2.721*I123*L123)+(E123*K123),1)</f>
        <v>17.5</v>
      </c>
      <c r="P123" s="3">
        <v>0</v>
      </c>
    </row>
    <row r="124" spans="1:16">
      <c r="A124" s="1">
        <v>444</v>
      </c>
      <c r="B124" s="1">
        <v>2210</v>
      </c>
      <c r="C124" s="1" t="s">
        <v>20</v>
      </c>
      <c r="E124" s="3">
        <v>0.22</v>
      </c>
      <c r="F124" s="3">
        <v>50.8</v>
      </c>
      <c r="G124" s="3">
        <v>0</v>
      </c>
      <c r="H124" s="3">
        <v>1.35</v>
      </c>
      <c r="I124" s="5">
        <v>0.27400000000000002</v>
      </c>
      <c r="J124" s="5">
        <v>0.315</v>
      </c>
      <c r="K124" s="3">
        <v>31.55</v>
      </c>
      <c r="L124">
        <f>(F124*J124*K124/12)+(G124*K124)</f>
        <v>42.071925</v>
      </c>
      <c r="M124">
        <f>ROUND(2.721*H124*L124,1)</f>
        <v>154.5</v>
      </c>
      <c r="N124">
        <f>ROUND((2.721*I124*L124)+(E124*K124),1)</f>
        <v>38.299999999999997</v>
      </c>
      <c r="P124" s="3">
        <v>0</v>
      </c>
    </row>
    <row r="125" spans="1:16">
      <c r="A125" s="1">
        <v>462</v>
      </c>
      <c r="B125" s="1">
        <v>2210</v>
      </c>
      <c r="C125" s="1" t="s">
        <v>20</v>
      </c>
      <c r="E125" s="3">
        <v>0.22</v>
      </c>
      <c r="F125" s="3">
        <v>50.8</v>
      </c>
      <c r="G125" s="3">
        <v>0</v>
      </c>
      <c r="H125" s="3">
        <v>1.35</v>
      </c>
      <c r="I125" s="5">
        <v>0.27400000000000002</v>
      </c>
      <c r="J125" s="5">
        <v>0.315</v>
      </c>
      <c r="K125" s="3">
        <v>55</v>
      </c>
      <c r="L125">
        <f>(F125*J125*K125/12)+(G125*K125)</f>
        <v>73.342499999999987</v>
      </c>
      <c r="M125">
        <f>ROUND(2.721*H125*L125,1)</f>
        <v>269.39999999999998</v>
      </c>
      <c r="N125">
        <f>ROUND((2.721*I125*L125)+(E125*K125),1)</f>
        <v>66.8</v>
      </c>
      <c r="P125" s="3">
        <v>0</v>
      </c>
    </row>
    <row r="126" spans="1:16">
      <c r="A126" s="1">
        <v>465</v>
      </c>
      <c r="B126" s="1">
        <v>2210</v>
      </c>
      <c r="C126" s="1" t="s">
        <v>20</v>
      </c>
      <c r="E126" s="3">
        <v>0.22</v>
      </c>
      <c r="F126" s="3">
        <v>50.8</v>
      </c>
      <c r="G126" s="3">
        <v>0</v>
      </c>
      <c r="H126" s="3">
        <v>1.35</v>
      </c>
      <c r="I126" s="5">
        <v>0.27400000000000002</v>
      </c>
      <c r="J126" s="5">
        <v>0.315</v>
      </c>
      <c r="K126" s="3">
        <v>346.25</v>
      </c>
      <c r="L126">
        <f>(F126*J126*K126/12)+(G126*K126)</f>
        <v>461.72437499999995</v>
      </c>
      <c r="M126">
        <f>ROUND(2.721*H126*L126,1)</f>
        <v>1696.1</v>
      </c>
      <c r="N126">
        <f>ROUND((2.721*I126*L126)+(E126*K126),1)</f>
        <v>420.4</v>
      </c>
      <c r="P126" s="3">
        <v>0</v>
      </c>
    </row>
    <row r="127" spans="1:16">
      <c r="A127" s="1">
        <v>477</v>
      </c>
      <c r="B127" s="1">
        <v>2210</v>
      </c>
      <c r="C127" s="1" t="s">
        <v>20</v>
      </c>
      <c r="E127" s="3">
        <v>0.22</v>
      </c>
      <c r="F127" s="3">
        <v>50.8</v>
      </c>
      <c r="G127" s="3">
        <v>0</v>
      </c>
      <c r="H127" s="3">
        <v>1.35</v>
      </c>
      <c r="I127" s="5">
        <v>0.27400000000000002</v>
      </c>
      <c r="J127" s="5">
        <v>0.315</v>
      </c>
      <c r="K127" s="3">
        <v>6.66</v>
      </c>
      <c r="L127">
        <f>(F127*J127*K127/12)+(G127*K127)</f>
        <v>8.8811099999999996</v>
      </c>
      <c r="M127">
        <f>ROUND(2.721*H127*L127,1)</f>
        <v>32.6</v>
      </c>
      <c r="N127">
        <f>ROUND((2.721*I127*L127)+(E127*K127),1)</f>
        <v>8.1</v>
      </c>
      <c r="P127" s="3">
        <v>0</v>
      </c>
    </row>
    <row r="128" spans="1:16">
      <c r="A128" s="1">
        <v>505</v>
      </c>
      <c r="B128" s="1">
        <v>2210</v>
      </c>
      <c r="C128" s="1" t="s">
        <v>20</v>
      </c>
      <c r="E128" s="3">
        <v>0.22</v>
      </c>
      <c r="F128" s="3">
        <v>50.8</v>
      </c>
      <c r="G128" s="3">
        <v>0</v>
      </c>
      <c r="H128" s="3">
        <v>1.35</v>
      </c>
      <c r="I128" s="5">
        <v>0.27400000000000002</v>
      </c>
      <c r="J128" s="5">
        <v>0.315</v>
      </c>
      <c r="K128" s="3">
        <v>19.649999999999999</v>
      </c>
      <c r="L128">
        <f>(F128*J128*K128/12)+(G128*K128)</f>
        <v>26.203274999999994</v>
      </c>
      <c r="M128">
        <f>ROUND(2.721*H128*L128,1)</f>
        <v>96.3</v>
      </c>
      <c r="N128">
        <f>ROUND((2.721*I128*L128)+(E128*K128),1)</f>
        <v>23.9</v>
      </c>
      <c r="P128" s="3">
        <v>0</v>
      </c>
    </row>
    <row r="129" spans="1:16">
      <c r="A129" s="1">
        <v>907</v>
      </c>
      <c r="B129" s="1">
        <v>2210</v>
      </c>
      <c r="C129" s="1" t="s">
        <v>19</v>
      </c>
      <c r="E129" s="3">
        <v>0.63</v>
      </c>
      <c r="F129" s="3">
        <v>53.6</v>
      </c>
      <c r="G129" s="3">
        <v>0.66</v>
      </c>
      <c r="H129" s="3">
        <v>1.35</v>
      </c>
      <c r="I129" s="5">
        <v>0.27400000000000002</v>
      </c>
      <c r="J129" s="5">
        <v>0.315</v>
      </c>
      <c r="K129" s="3">
        <v>535.23</v>
      </c>
      <c r="L129">
        <f>(F129*J129*K129/12)+(G129*K129)</f>
        <v>1106.3204100000003</v>
      </c>
      <c r="M129">
        <f>ROUND(2.721*H129*L129,1)</f>
        <v>4063.9</v>
      </c>
      <c r="N129">
        <f>ROUND((2.721*I129*L129)+(E129*K129),1)</f>
        <v>1162</v>
      </c>
      <c r="P129" s="3">
        <v>0</v>
      </c>
    </row>
    <row r="130" spans="1:16">
      <c r="A130" s="1">
        <v>1031</v>
      </c>
      <c r="B130" s="1">
        <v>2210</v>
      </c>
      <c r="C130" s="1" t="s">
        <v>20</v>
      </c>
      <c r="E130" s="3">
        <v>0.22</v>
      </c>
      <c r="F130" s="3">
        <v>50.8</v>
      </c>
      <c r="G130" s="3">
        <v>0</v>
      </c>
      <c r="H130" s="3">
        <v>1.35</v>
      </c>
      <c r="I130" s="5">
        <v>0.27400000000000002</v>
      </c>
      <c r="J130" s="5">
        <v>0.315</v>
      </c>
      <c r="K130" s="3">
        <v>8.7200000000000006</v>
      </c>
      <c r="L130">
        <f>(F130*J130*K130/12)+(G130*K130)</f>
        <v>11.628120000000001</v>
      </c>
      <c r="M130">
        <f>ROUND(2.721*H130*L130,1)</f>
        <v>42.7</v>
      </c>
      <c r="N130">
        <f>ROUND((2.721*I130*L130)+(E130*K130),1)</f>
        <v>10.6</v>
      </c>
      <c r="P130" s="3">
        <v>0</v>
      </c>
    </row>
    <row r="131" spans="1:16">
      <c r="A131" s="1">
        <v>1045</v>
      </c>
      <c r="B131" s="1">
        <v>2210</v>
      </c>
      <c r="C131" s="1" t="s">
        <v>20</v>
      </c>
      <c r="E131" s="3">
        <v>0.22</v>
      </c>
      <c r="F131" s="3">
        <v>50.8</v>
      </c>
      <c r="G131" s="3">
        <v>0</v>
      </c>
      <c r="H131" s="3">
        <v>1.35</v>
      </c>
      <c r="I131" s="5">
        <v>0.27400000000000002</v>
      </c>
      <c r="J131" s="5">
        <v>0.315</v>
      </c>
      <c r="K131" s="3">
        <v>14.75</v>
      </c>
      <c r="L131">
        <f>(F131*J131*K131/12)+(G131*K131)</f>
        <v>19.669124999999998</v>
      </c>
      <c r="M131">
        <f>ROUND(2.721*H131*L131,1)</f>
        <v>72.3</v>
      </c>
      <c r="N131">
        <f>ROUND((2.721*I131*L131)+(E131*K131),1)</f>
        <v>17.899999999999999</v>
      </c>
      <c r="P131" s="3">
        <v>0</v>
      </c>
    </row>
    <row r="132" spans="1:16">
      <c r="A132" s="1">
        <v>1061</v>
      </c>
      <c r="B132" s="1">
        <v>2210</v>
      </c>
      <c r="C132" s="1" t="s">
        <v>20</v>
      </c>
      <c r="E132" s="3">
        <v>0.22</v>
      </c>
      <c r="F132" s="3">
        <v>50.8</v>
      </c>
      <c r="G132" s="3">
        <v>0</v>
      </c>
      <c r="H132" s="3">
        <v>1.35</v>
      </c>
      <c r="I132" s="5">
        <v>0.27400000000000002</v>
      </c>
      <c r="J132" s="5">
        <v>0.315</v>
      </c>
      <c r="K132" s="3">
        <v>45.19</v>
      </c>
      <c r="L132">
        <f>(F132*J132*K132/12)+(G132*K132)</f>
        <v>60.260864999999995</v>
      </c>
      <c r="M132">
        <f>ROUND(2.721*H132*L132,1)</f>
        <v>221.4</v>
      </c>
      <c r="N132">
        <f>ROUND((2.721*I132*L132)+(E132*K132),1)</f>
        <v>54.9</v>
      </c>
      <c r="P132" s="3">
        <v>0</v>
      </c>
    </row>
    <row r="133" spans="1:16">
      <c r="A133" s="1">
        <v>1133</v>
      </c>
      <c r="B133" s="1">
        <v>2210</v>
      </c>
      <c r="C133" s="1" t="s">
        <v>20</v>
      </c>
      <c r="E133" s="3">
        <v>0.22</v>
      </c>
      <c r="F133" s="3">
        <v>50.8</v>
      </c>
      <c r="G133" s="3">
        <v>0</v>
      </c>
      <c r="H133" s="3">
        <v>1.35</v>
      </c>
      <c r="I133" s="5">
        <v>0.27400000000000002</v>
      </c>
      <c r="J133" s="5">
        <v>0.315</v>
      </c>
      <c r="K133" s="3">
        <v>4013.25</v>
      </c>
      <c r="L133">
        <f>(F133*J133*K133/12)+(G133*K133)</f>
        <v>5351.6688749999994</v>
      </c>
      <c r="M133">
        <f>ROUND(2.721*H133*L133,1)</f>
        <v>19658.599999999999</v>
      </c>
      <c r="N133">
        <f>ROUND((2.721*I133*L133)+(E133*K133),1)</f>
        <v>4872.8999999999996</v>
      </c>
      <c r="P133" s="3">
        <v>0</v>
      </c>
    </row>
    <row r="134" spans="1:16">
      <c r="A134" s="1">
        <v>483</v>
      </c>
      <c r="B134" s="1">
        <v>2230</v>
      </c>
      <c r="C134" s="1" t="s">
        <v>20</v>
      </c>
      <c r="E134" s="3">
        <v>0.22</v>
      </c>
      <c r="F134" s="3">
        <v>50.8</v>
      </c>
      <c r="G134" s="3">
        <v>0</v>
      </c>
      <c r="H134" s="3">
        <v>1.35</v>
      </c>
      <c r="I134" s="5">
        <v>0.27400000000000002</v>
      </c>
      <c r="J134" s="5">
        <v>0.315</v>
      </c>
      <c r="K134" s="3">
        <v>0.05</v>
      </c>
      <c r="L134">
        <f>(F134*J134*K134/12)+(G134*K134)</f>
        <v>6.6674999999999998E-2</v>
      </c>
      <c r="M134">
        <f>ROUND(2.721*H134*L134,1)</f>
        <v>0.2</v>
      </c>
      <c r="N134">
        <f>ROUND((2.721*I134*L134)+(E134*K134),1)</f>
        <v>0.1</v>
      </c>
      <c r="P134" s="3">
        <v>0</v>
      </c>
    </row>
    <row r="135" spans="1:16">
      <c r="A135" s="1">
        <v>309</v>
      </c>
      <c r="B135" s="1">
        <v>2410</v>
      </c>
      <c r="C135" s="1" t="s">
        <v>20</v>
      </c>
      <c r="E135" s="3">
        <v>0.22</v>
      </c>
      <c r="F135" s="3">
        <v>50.8</v>
      </c>
      <c r="G135" s="3">
        <v>0</v>
      </c>
      <c r="H135" s="3">
        <v>1.68</v>
      </c>
      <c r="I135" s="5">
        <v>0.48899999999999999</v>
      </c>
      <c r="J135" s="5">
        <v>0.28899999999999998</v>
      </c>
      <c r="K135" s="3">
        <v>0.75</v>
      </c>
      <c r="L135">
        <f>(F135*J135*K135/12)+(G135*K135)</f>
        <v>0.91757499999999992</v>
      </c>
      <c r="M135">
        <f>ROUND(2.721*H135*L135,1)</f>
        <v>4.2</v>
      </c>
      <c r="N135">
        <f>ROUND((2.721*I135*L135)+(E135*K135),1)</f>
        <v>1.4</v>
      </c>
      <c r="P135" s="3">
        <v>0</v>
      </c>
    </row>
    <row r="136" spans="1:16">
      <c r="A136" s="1">
        <v>530</v>
      </c>
      <c r="B136" s="1">
        <v>2410</v>
      </c>
      <c r="C136" s="1" t="s">
        <v>20</v>
      </c>
      <c r="E136" s="3">
        <v>0.22</v>
      </c>
      <c r="F136" s="3">
        <v>50.8</v>
      </c>
      <c r="G136" s="3">
        <v>0</v>
      </c>
      <c r="H136" s="3">
        <v>1.68</v>
      </c>
      <c r="I136" s="5">
        <v>0.48899999999999999</v>
      </c>
      <c r="J136" s="5">
        <v>0.28899999999999998</v>
      </c>
      <c r="K136" s="3">
        <v>40.369999999999997</v>
      </c>
      <c r="L136">
        <f>(F136*J136*K136/12)+(G136*K136)</f>
        <v>49.390003666666665</v>
      </c>
      <c r="M136">
        <f>ROUND(2.721*H136*L136,1)</f>
        <v>225.8</v>
      </c>
      <c r="N136">
        <f>ROUND((2.721*I136*L136)+(E136*K136),1)</f>
        <v>74.599999999999994</v>
      </c>
      <c r="P136" s="3">
        <v>0</v>
      </c>
    </row>
    <row r="137" spans="1:16">
      <c r="A137" s="1">
        <v>192</v>
      </c>
      <c r="B137" s="1">
        <v>2430</v>
      </c>
      <c r="C137" s="1" t="s">
        <v>20</v>
      </c>
      <c r="E137" s="3">
        <v>0.22</v>
      </c>
      <c r="F137" s="3">
        <v>50.8</v>
      </c>
      <c r="G137" s="3">
        <v>0</v>
      </c>
      <c r="H137" s="3">
        <v>1.68</v>
      </c>
      <c r="I137" s="5">
        <v>0.48899999999999999</v>
      </c>
      <c r="J137" s="5">
        <v>0.28899999999999998</v>
      </c>
      <c r="K137" s="3">
        <v>35.61</v>
      </c>
      <c r="L137">
        <f>(F137*J137*K137/12)+(G137*K137)</f>
        <v>43.566460999999997</v>
      </c>
      <c r="M137">
        <f>ROUND(2.721*H137*L137,1)</f>
        <v>199.2</v>
      </c>
      <c r="N137">
        <f>ROUND((2.721*I137*L137)+(E137*K137),1)</f>
        <v>65.8</v>
      </c>
      <c r="P137" s="3">
        <v>0</v>
      </c>
    </row>
    <row r="138" spans="1:16">
      <c r="A138" s="1">
        <v>194</v>
      </c>
      <c r="B138" s="1">
        <v>2430</v>
      </c>
      <c r="C138" s="1" t="s">
        <v>20</v>
      </c>
      <c r="E138" s="3">
        <v>0.22</v>
      </c>
      <c r="F138" s="3">
        <v>50.8</v>
      </c>
      <c r="G138" s="3">
        <v>0</v>
      </c>
      <c r="H138" s="3">
        <v>1.68</v>
      </c>
      <c r="I138" s="5">
        <v>0.48899999999999999</v>
      </c>
      <c r="J138" s="5">
        <v>0.28899999999999998</v>
      </c>
      <c r="K138" s="3">
        <v>9.6300000000000008</v>
      </c>
      <c r="L138">
        <f>(F138*J138*K138/12)+(G138*K138)</f>
        <v>11.781663</v>
      </c>
      <c r="M138">
        <f>ROUND(2.721*H138*L138,1)</f>
        <v>53.9</v>
      </c>
      <c r="N138">
        <f>ROUND((2.721*I138*L138)+(E138*K138),1)</f>
        <v>17.8</v>
      </c>
      <c r="P138" s="3">
        <v>0</v>
      </c>
    </row>
    <row r="139" spans="1:16">
      <c r="A139" s="1">
        <v>382</v>
      </c>
      <c r="B139" s="1">
        <v>2430</v>
      </c>
      <c r="C139" s="1" t="s">
        <v>20</v>
      </c>
      <c r="E139" s="3">
        <v>0.22</v>
      </c>
      <c r="F139" s="3">
        <v>50.8</v>
      </c>
      <c r="G139" s="3">
        <v>0</v>
      </c>
      <c r="H139" s="3">
        <v>1.68</v>
      </c>
      <c r="I139" s="5">
        <v>0.48899999999999999</v>
      </c>
      <c r="J139" s="5">
        <v>0.28899999999999998</v>
      </c>
      <c r="K139" s="3">
        <v>7.62</v>
      </c>
      <c r="L139">
        <f>(F139*J139*K139/12)+(G139*K139)</f>
        <v>9.3225619999999996</v>
      </c>
      <c r="M139">
        <f>ROUND(2.721*H139*L139,1)</f>
        <v>42.6</v>
      </c>
      <c r="N139">
        <f>ROUND((2.721*I139*L139)+(E139*K139),1)</f>
        <v>14.1</v>
      </c>
      <c r="P139" s="3">
        <v>0</v>
      </c>
    </row>
    <row r="140" spans="1:16">
      <c r="A140" s="1">
        <v>416</v>
      </c>
      <c r="B140" s="1">
        <v>2430</v>
      </c>
      <c r="C140" s="1" t="s">
        <v>20</v>
      </c>
      <c r="E140" s="3">
        <v>0.22</v>
      </c>
      <c r="F140" s="3">
        <v>50.8</v>
      </c>
      <c r="G140" s="3">
        <v>0</v>
      </c>
      <c r="H140" s="3">
        <v>1.68</v>
      </c>
      <c r="I140" s="5">
        <v>0.48899999999999999</v>
      </c>
      <c r="J140" s="5">
        <v>0.28899999999999998</v>
      </c>
      <c r="K140" s="3">
        <v>8.33</v>
      </c>
      <c r="L140">
        <f>(F140*J140*K140/12)+(G140*K140)</f>
        <v>10.191199666666666</v>
      </c>
      <c r="M140">
        <f>ROUND(2.721*H140*L140,1)</f>
        <v>46.6</v>
      </c>
      <c r="N140">
        <f>ROUND((2.721*I140*L140)+(E140*K140),1)</f>
        <v>15.4</v>
      </c>
      <c r="P140" s="3">
        <v>0</v>
      </c>
    </row>
    <row r="141" spans="1:16">
      <c r="A141" s="1">
        <v>421</v>
      </c>
      <c r="B141" s="1">
        <v>2430</v>
      </c>
      <c r="C141" s="1" t="s">
        <v>20</v>
      </c>
      <c r="E141" s="3">
        <v>0.22</v>
      </c>
      <c r="F141" s="3">
        <v>50.8</v>
      </c>
      <c r="G141" s="3">
        <v>0</v>
      </c>
      <c r="H141" s="3">
        <v>1.68</v>
      </c>
      <c r="I141" s="5">
        <v>0.48899999999999999</v>
      </c>
      <c r="J141" s="5">
        <v>0.28899999999999998</v>
      </c>
      <c r="K141" s="3">
        <v>13.1</v>
      </c>
      <c r="L141">
        <f>(F141*J141*K141/12)+(G141*K141)</f>
        <v>16.026976666666666</v>
      </c>
      <c r="M141">
        <f>ROUND(2.721*H141*L141,1)</f>
        <v>73.3</v>
      </c>
      <c r="N141">
        <f>ROUND((2.721*I141*L141)+(E141*K141),1)</f>
        <v>24.2</v>
      </c>
      <c r="P141" s="3">
        <v>0</v>
      </c>
    </row>
    <row r="142" spans="1:16">
      <c r="A142" s="1">
        <v>434</v>
      </c>
      <c r="B142" s="1">
        <v>2430</v>
      </c>
      <c r="C142" s="1" t="s">
        <v>20</v>
      </c>
      <c r="E142" s="3">
        <v>0.22</v>
      </c>
      <c r="F142" s="3">
        <v>50.8</v>
      </c>
      <c r="G142" s="3">
        <v>0</v>
      </c>
      <c r="H142" s="3">
        <v>1.68</v>
      </c>
      <c r="I142" s="5">
        <v>0.48899999999999999</v>
      </c>
      <c r="J142" s="5">
        <v>0.28899999999999998</v>
      </c>
      <c r="K142" s="3">
        <v>2.27</v>
      </c>
      <c r="L142">
        <f>(F142*J142*K142/12)+(G142*K142)</f>
        <v>2.7771936666666668</v>
      </c>
      <c r="M142">
        <f>ROUND(2.721*H142*L142,1)</f>
        <v>12.7</v>
      </c>
      <c r="N142">
        <f>ROUND((2.721*I142*L142)+(E142*K142),1)</f>
        <v>4.2</v>
      </c>
      <c r="P142" s="3">
        <v>0</v>
      </c>
    </row>
    <row r="143" spans="1:16">
      <c r="A143" s="1">
        <v>435</v>
      </c>
      <c r="B143" s="1">
        <v>2430</v>
      </c>
      <c r="C143" s="1" t="s">
        <v>20</v>
      </c>
      <c r="E143" s="3">
        <v>0.22</v>
      </c>
      <c r="F143" s="3">
        <v>50.8</v>
      </c>
      <c r="G143" s="3">
        <v>0</v>
      </c>
      <c r="H143" s="3">
        <v>1.68</v>
      </c>
      <c r="I143" s="5">
        <v>0.48899999999999999</v>
      </c>
      <c r="J143" s="5">
        <v>0.28899999999999998</v>
      </c>
      <c r="K143" s="3">
        <v>10.63</v>
      </c>
      <c r="L143">
        <f>(F143*J143*K143/12)+(G143*K143)</f>
        <v>13.005096333333334</v>
      </c>
      <c r="M143">
        <f>ROUND(2.721*H143*L143,1)</f>
        <v>59.4</v>
      </c>
      <c r="N143">
        <f>ROUND((2.721*I143*L143)+(E143*K143),1)</f>
        <v>19.600000000000001</v>
      </c>
      <c r="P143" s="3">
        <v>0</v>
      </c>
    </row>
    <row r="144" spans="1:16">
      <c r="A144" s="1">
        <v>448</v>
      </c>
      <c r="B144" s="1">
        <v>2430</v>
      </c>
      <c r="C144" s="1" t="s">
        <v>20</v>
      </c>
      <c r="E144" s="3">
        <v>0.22</v>
      </c>
      <c r="F144" s="3">
        <v>50.8</v>
      </c>
      <c r="G144" s="3">
        <v>0</v>
      </c>
      <c r="H144" s="3">
        <v>1.68</v>
      </c>
      <c r="I144" s="5">
        <v>0.48899999999999999</v>
      </c>
      <c r="J144" s="5">
        <v>0.28899999999999998</v>
      </c>
      <c r="K144" s="3">
        <v>15.23</v>
      </c>
      <c r="L144">
        <f>(F144*J144*K144/12)+(G144*K144)</f>
        <v>18.632889666666667</v>
      </c>
      <c r="M144">
        <f>ROUND(2.721*H144*L144,1)</f>
        <v>85.2</v>
      </c>
      <c r="N144">
        <f>ROUND((2.721*I144*L144)+(E144*K144),1)</f>
        <v>28.1</v>
      </c>
      <c r="P144" s="3">
        <v>0</v>
      </c>
    </row>
    <row r="145" spans="1:16">
      <c r="A145" s="1">
        <v>461</v>
      </c>
      <c r="B145" s="1">
        <v>2430</v>
      </c>
      <c r="C145" s="1" t="s">
        <v>20</v>
      </c>
      <c r="E145" s="27">
        <v>0.22</v>
      </c>
      <c r="F145" s="27">
        <v>50.8</v>
      </c>
      <c r="G145" s="27">
        <v>0</v>
      </c>
      <c r="H145" s="27">
        <v>1.68</v>
      </c>
      <c r="I145" s="5">
        <v>0.48899999999999999</v>
      </c>
      <c r="J145" s="5">
        <v>0.28899999999999998</v>
      </c>
      <c r="K145" s="27">
        <v>13.23</v>
      </c>
      <c r="L145" s="26">
        <f>(F145*J145*K145/12)+(G145*K145)</f>
        <v>16.186022999999999</v>
      </c>
      <c r="M145" s="26">
        <f>ROUND(2.721*H145*L145,1)</f>
        <v>74</v>
      </c>
      <c r="N145" s="26">
        <f>ROUND((2.721*I145*L145)+(E145*K145),1)</f>
        <v>24.4</v>
      </c>
      <c r="P145" s="27">
        <v>0</v>
      </c>
    </row>
    <row r="146" spans="1:16">
      <c r="A146" s="1">
        <v>506</v>
      </c>
      <c r="B146" s="1">
        <v>2430</v>
      </c>
      <c r="C146" s="1" t="s">
        <v>20</v>
      </c>
      <c r="E146" s="27">
        <v>0.22</v>
      </c>
      <c r="F146" s="27">
        <v>50.8</v>
      </c>
      <c r="G146" s="27">
        <v>0</v>
      </c>
      <c r="H146" s="27">
        <v>1.68</v>
      </c>
      <c r="I146" s="5">
        <v>0.48899999999999999</v>
      </c>
      <c r="J146" s="5">
        <v>0.28899999999999998</v>
      </c>
      <c r="K146" s="27">
        <v>4.72</v>
      </c>
      <c r="L146" s="26">
        <f>(F146*J146*K146/12)+(G146*K146)</f>
        <v>5.7746053333333327</v>
      </c>
      <c r="M146" s="26">
        <f>ROUND(2.721*H146*L146,1)</f>
        <v>26.4</v>
      </c>
      <c r="N146" s="26">
        <f>ROUND((2.721*I146*L146)+(E146*K146),1)</f>
        <v>8.6999999999999993</v>
      </c>
      <c r="P146" s="27">
        <v>0</v>
      </c>
    </row>
    <row r="147" spans="1:16">
      <c r="A147" s="1">
        <v>1043</v>
      </c>
      <c r="B147" s="1">
        <v>2430</v>
      </c>
      <c r="C147" s="1" t="s">
        <v>20</v>
      </c>
      <c r="E147" s="27">
        <v>0.22</v>
      </c>
      <c r="F147" s="27">
        <v>50.8</v>
      </c>
      <c r="G147" s="27">
        <v>0</v>
      </c>
      <c r="H147" s="27">
        <v>1.68</v>
      </c>
      <c r="I147" s="5">
        <v>0.48899999999999999</v>
      </c>
      <c r="J147" s="5">
        <v>0.28899999999999998</v>
      </c>
      <c r="K147" s="27">
        <v>64.44</v>
      </c>
      <c r="L147" s="26">
        <f>(F147*J147*K147/12)+(G147*K147)</f>
        <v>78.838043999999982</v>
      </c>
      <c r="M147" s="26">
        <f>ROUND(2.721*H147*L147,1)</f>
        <v>360.4</v>
      </c>
      <c r="N147" s="26">
        <f>ROUND((2.721*I147*L147)+(E147*K147),1)</f>
        <v>119.1</v>
      </c>
      <c r="P147" s="27">
        <v>0</v>
      </c>
    </row>
    <row r="148" spans="1:16">
      <c r="A148" s="1">
        <v>1052</v>
      </c>
      <c r="B148" s="1">
        <v>2430</v>
      </c>
      <c r="C148" s="1" t="s">
        <v>20</v>
      </c>
      <c r="E148" s="27">
        <v>0.22</v>
      </c>
      <c r="F148" s="27">
        <v>50.8</v>
      </c>
      <c r="G148" s="27">
        <v>0</v>
      </c>
      <c r="H148" s="27">
        <v>1.68</v>
      </c>
      <c r="I148" s="5">
        <v>0.48899999999999999</v>
      </c>
      <c r="J148" s="5">
        <v>0.28899999999999998</v>
      </c>
      <c r="K148" s="27">
        <v>9.83</v>
      </c>
      <c r="L148" s="26">
        <f>(F148*J148*K148/12)+(G148*K148)</f>
        <v>12.026349666666666</v>
      </c>
      <c r="M148" s="26">
        <f>ROUND(2.721*H148*L148,1)</f>
        <v>55</v>
      </c>
      <c r="N148" s="26">
        <f>ROUND((2.721*I148*L148)+(E148*K148),1)</f>
        <v>18.2</v>
      </c>
      <c r="P148" s="27">
        <v>0</v>
      </c>
    </row>
    <row r="149" spans="1:16">
      <c r="A149" s="1">
        <v>1100</v>
      </c>
      <c r="B149" s="1">
        <v>2430</v>
      </c>
      <c r="C149" s="1" t="s">
        <v>20</v>
      </c>
      <c r="E149" s="27">
        <v>0.22</v>
      </c>
      <c r="F149" s="27">
        <v>50.8</v>
      </c>
      <c r="G149" s="27">
        <v>0</v>
      </c>
      <c r="H149" s="27">
        <v>1.68</v>
      </c>
      <c r="I149" s="5">
        <v>0.48899999999999999</v>
      </c>
      <c r="J149" s="5">
        <v>0.28899999999999998</v>
      </c>
      <c r="K149" s="27">
        <v>18.61</v>
      </c>
      <c r="L149" s="26">
        <f>(F149*J149*K149/12)+(G149*K149)</f>
        <v>22.768094333333334</v>
      </c>
      <c r="M149" s="26">
        <f>ROUND(2.721*H149*L149,1)</f>
        <v>104.1</v>
      </c>
      <c r="N149" s="26">
        <f>ROUND((2.721*I149*L149)+(E149*K149),1)</f>
        <v>34.4</v>
      </c>
      <c r="P149" s="27">
        <v>0</v>
      </c>
    </row>
    <row r="150" spans="1:16">
      <c r="A150" s="1">
        <v>1218</v>
      </c>
      <c r="B150" s="1">
        <v>2430</v>
      </c>
      <c r="C150" s="1" t="s">
        <v>20</v>
      </c>
      <c r="E150" s="27">
        <v>0.22</v>
      </c>
      <c r="F150" s="27">
        <v>50.8</v>
      </c>
      <c r="G150" s="27">
        <v>0</v>
      </c>
      <c r="H150" s="27">
        <v>1.68</v>
      </c>
      <c r="I150" s="5">
        <v>0.48899999999999999</v>
      </c>
      <c r="J150" s="5">
        <v>0.28899999999999998</v>
      </c>
      <c r="K150" s="27">
        <v>5.27</v>
      </c>
      <c r="L150" s="26">
        <f>(F150*J150*K150/12)+(G150*K150)</f>
        <v>6.4474936666666656</v>
      </c>
      <c r="M150" s="26">
        <f>ROUND(2.721*H150*L150,1)</f>
        <v>29.5</v>
      </c>
      <c r="N150" s="26">
        <f>ROUND((2.721*I150*L150)+(E150*K150),1)</f>
        <v>9.6999999999999993</v>
      </c>
      <c r="P150" s="27">
        <v>0</v>
      </c>
    </row>
    <row r="151" spans="1:16">
      <c r="A151" s="1">
        <v>409</v>
      </c>
      <c r="B151" s="1">
        <v>2500</v>
      </c>
      <c r="C151" s="1" t="s">
        <v>20</v>
      </c>
      <c r="E151" s="27">
        <v>0.22</v>
      </c>
      <c r="F151" s="27">
        <v>50.8</v>
      </c>
      <c r="G151" s="27">
        <v>0</v>
      </c>
      <c r="H151" s="27">
        <v>1.68</v>
      </c>
      <c r="I151" s="5">
        <v>0.48899999999999999</v>
      </c>
      <c r="J151" s="5">
        <v>0.28899999999999998</v>
      </c>
      <c r="K151" s="27">
        <v>14.75</v>
      </c>
      <c r="L151" s="26">
        <f>(F151*J151*K151/12)+(G151*K151)</f>
        <v>18.045641666666665</v>
      </c>
      <c r="M151" s="26">
        <f>ROUND(2.721*H151*L151,1)</f>
        <v>82.5</v>
      </c>
      <c r="N151" s="26">
        <f>ROUND((2.721*I151*L151)+(E151*K151),1)</f>
        <v>27.3</v>
      </c>
      <c r="P151" s="27">
        <v>0</v>
      </c>
    </row>
    <row r="152" spans="1:16">
      <c r="A152" s="1">
        <v>1117</v>
      </c>
      <c r="B152" s="1">
        <v>2500</v>
      </c>
      <c r="C152" s="1" t="s">
        <v>20</v>
      </c>
      <c r="E152" s="27">
        <v>0.22</v>
      </c>
      <c r="F152" s="27">
        <v>50.8</v>
      </c>
      <c r="G152" s="27">
        <v>0</v>
      </c>
      <c r="H152" s="27">
        <v>1.68</v>
      </c>
      <c r="I152" s="5">
        <v>0.48899999999999999</v>
      </c>
      <c r="J152" s="5">
        <v>0.28899999999999998</v>
      </c>
      <c r="K152" s="27">
        <v>9.16</v>
      </c>
      <c r="L152" s="26">
        <f>(F152*J152*K152/12)+(G152*K152)</f>
        <v>11.206649333333333</v>
      </c>
      <c r="M152" s="26">
        <f>ROUND(2.721*H152*L152,1)</f>
        <v>51.2</v>
      </c>
      <c r="N152" s="26">
        <f>ROUND((2.721*I152*L152)+(E152*K152),1)</f>
        <v>16.899999999999999</v>
      </c>
      <c r="P152" s="27">
        <v>0</v>
      </c>
    </row>
    <row r="153" spans="1:16">
      <c r="A153" s="1">
        <v>348</v>
      </c>
      <c r="B153" s="1">
        <v>2540</v>
      </c>
      <c r="C153" s="1" t="s">
        <v>20</v>
      </c>
      <c r="E153" s="27">
        <v>0.22</v>
      </c>
      <c r="F153" s="27">
        <v>50.8</v>
      </c>
      <c r="G153" s="27">
        <v>0</v>
      </c>
      <c r="H153" s="27">
        <v>1.68</v>
      </c>
      <c r="I153" s="5">
        <v>0.48899999999999999</v>
      </c>
      <c r="J153" s="5">
        <v>0.28899999999999998</v>
      </c>
      <c r="K153" s="27">
        <v>9.52</v>
      </c>
      <c r="L153" s="26">
        <f>(F153*J153*K153/12)+(G153*K153)</f>
        <v>11.647085333333331</v>
      </c>
      <c r="M153" s="26">
        <f>ROUND(2.721*H153*L153,1)</f>
        <v>53.2</v>
      </c>
      <c r="N153" s="26">
        <f>ROUND((2.721*I153*L153)+(E153*K153),1)</f>
        <v>17.600000000000001</v>
      </c>
      <c r="P153" s="27">
        <v>0</v>
      </c>
    </row>
    <row r="154" spans="1:16">
      <c r="A154" s="1">
        <v>424</v>
      </c>
      <c r="B154" s="1">
        <v>2610</v>
      </c>
      <c r="C154" s="1" t="s">
        <v>20</v>
      </c>
      <c r="E154" s="27">
        <v>0.22</v>
      </c>
      <c r="F154" s="27">
        <v>50.8</v>
      </c>
      <c r="G154" s="27">
        <v>0</v>
      </c>
      <c r="H154" s="27">
        <v>1.74</v>
      </c>
      <c r="I154" s="5">
        <v>0.57999999999999996</v>
      </c>
      <c r="J154" s="5">
        <v>0.26200000000000001</v>
      </c>
      <c r="K154" s="27">
        <v>16.62</v>
      </c>
      <c r="L154" s="26">
        <f>(F154*J154*K154/12)+(G154*K154)</f>
        <v>18.433796000000001</v>
      </c>
      <c r="M154" s="26">
        <f>ROUND(2.721*H154*L154,1)</f>
        <v>87.3</v>
      </c>
      <c r="N154" s="26">
        <f>ROUND((2.721*I154*L154)+(E154*K154),1)</f>
        <v>32.700000000000003</v>
      </c>
      <c r="P154" s="27">
        <v>0</v>
      </c>
    </row>
    <row r="155" spans="1:16">
      <c r="A155" s="1">
        <v>440</v>
      </c>
      <c r="B155" s="1">
        <v>2610</v>
      </c>
      <c r="C155" s="1" t="s">
        <v>20</v>
      </c>
      <c r="E155" s="27">
        <v>0.22</v>
      </c>
      <c r="F155" s="27">
        <v>50.8</v>
      </c>
      <c r="G155" s="27">
        <v>0</v>
      </c>
      <c r="H155" s="27">
        <v>1.74</v>
      </c>
      <c r="I155" s="5">
        <v>0.57999999999999996</v>
      </c>
      <c r="J155" s="5">
        <v>0.26200000000000001</v>
      </c>
      <c r="K155" s="27">
        <v>8.9</v>
      </c>
      <c r="L155" s="26">
        <f>(F155*J155*K155/12)+(G155*K155)</f>
        <v>9.8712866666666663</v>
      </c>
      <c r="M155" s="26">
        <f>ROUND(2.721*H155*L155,1)</f>
        <v>46.7</v>
      </c>
      <c r="N155" s="26">
        <f>ROUND((2.721*I155*L155)+(E155*K155),1)</f>
        <v>17.5</v>
      </c>
      <c r="P155" s="27">
        <v>0</v>
      </c>
    </row>
    <row r="156" spans="1:16">
      <c r="A156" s="1">
        <v>10</v>
      </c>
      <c r="B156" s="1">
        <v>3300</v>
      </c>
      <c r="C156" s="1" t="s">
        <v>20</v>
      </c>
      <c r="E156" s="3">
        <v>0.22</v>
      </c>
      <c r="F156" s="3">
        <v>50.8</v>
      </c>
      <c r="G156" s="3">
        <v>0</v>
      </c>
      <c r="H156" s="3">
        <v>0.69</v>
      </c>
      <c r="I156" s="5">
        <v>3.5999999999999997E-2</v>
      </c>
      <c r="J156" s="5">
        <v>0.26200000000000001</v>
      </c>
      <c r="K156" s="3">
        <v>9.76</v>
      </c>
      <c r="L156">
        <f>(F156*J156*K156/12)+(G156*K156)</f>
        <v>10.825141333333333</v>
      </c>
      <c r="M156">
        <f>ROUND(2.721*H156*L156,1)</f>
        <v>20.3</v>
      </c>
      <c r="N156">
        <f>ROUND((2.721*I156*L156)+(E156*K156),1)</f>
        <v>3.2</v>
      </c>
      <c r="P156" s="3">
        <v>0</v>
      </c>
    </row>
    <row r="157" spans="1:16">
      <c r="A157" s="1">
        <v>24</v>
      </c>
      <c r="B157" s="1">
        <v>3300</v>
      </c>
      <c r="C157" s="1" t="s">
        <v>20</v>
      </c>
      <c r="E157" s="3">
        <v>0.22</v>
      </c>
      <c r="F157" s="3">
        <v>50.8</v>
      </c>
      <c r="G157" s="3">
        <v>0</v>
      </c>
      <c r="H157" s="3">
        <v>0.69</v>
      </c>
      <c r="I157" s="5">
        <v>3.5999999999999997E-2</v>
      </c>
      <c r="J157" s="5">
        <v>0.26200000000000001</v>
      </c>
      <c r="K157" s="3">
        <v>14.94</v>
      </c>
      <c r="L157">
        <f>(F157*J157*K157/12)+(G157*K157)</f>
        <v>16.570452</v>
      </c>
      <c r="M157">
        <f>ROUND(2.721*H157*L157,1)</f>
        <v>31.1</v>
      </c>
      <c r="N157">
        <f>ROUND((2.721*I157*L157)+(E157*K157),1)</f>
        <v>4.9000000000000004</v>
      </c>
      <c r="P157" s="3">
        <v>0</v>
      </c>
    </row>
    <row r="158" spans="1:16">
      <c r="A158" s="1">
        <v>39</v>
      </c>
      <c r="B158" s="1">
        <v>3300</v>
      </c>
      <c r="C158" s="1" t="s">
        <v>20</v>
      </c>
      <c r="E158" s="3">
        <v>0.22</v>
      </c>
      <c r="F158" s="3">
        <v>50.8</v>
      </c>
      <c r="G158" s="3">
        <v>0</v>
      </c>
      <c r="H158" s="3">
        <v>0.69</v>
      </c>
      <c r="I158" s="5">
        <v>3.5999999999999997E-2</v>
      </c>
      <c r="J158" s="5">
        <v>0.26200000000000001</v>
      </c>
      <c r="K158" s="3">
        <v>0.39</v>
      </c>
      <c r="L158">
        <f>(F158*J158*K158/12)+(G158*K158)</f>
        <v>0.43256200000000006</v>
      </c>
      <c r="M158">
        <f>ROUND(2.721*H158*L158,1)</f>
        <v>0.8</v>
      </c>
      <c r="N158">
        <f>ROUND((2.721*I158*L158)+(E158*K158),1)</f>
        <v>0.1</v>
      </c>
      <c r="P158" s="3">
        <v>0</v>
      </c>
    </row>
    <row r="159" spans="1:16">
      <c r="A159" s="1">
        <v>43</v>
      </c>
      <c r="B159" s="1">
        <v>3300</v>
      </c>
      <c r="C159" s="1" t="s">
        <v>20</v>
      </c>
      <c r="E159" s="3">
        <v>0.22</v>
      </c>
      <c r="F159" s="3">
        <v>50.8</v>
      </c>
      <c r="G159" s="3">
        <v>0</v>
      </c>
      <c r="H159" s="3">
        <v>0.69</v>
      </c>
      <c r="I159" s="5">
        <v>3.5999999999999997E-2</v>
      </c>
      <c r="J159" s="5">
        <v>0.26200000000000001</v>
      </c>
      <c r="K159" s="3">
        <v>14.55</v>
      </c>
      <c r="L159">
        <f>(F159*J159*K159/12)+(G159*K159)</f>
        <v>16.137890000000002</v>
      </c>
      <c r="M159">
        <f>ROUND(2.721*H159*L159,1)</f>
        <v>30.3</v>
      </c>
      <c r="N159">
        <f>ROUND((2.721*I159*L159)+(E159*K159),1)</f>
        <v>4.8</v>
      </c>
      <c r="P159" s="3">
        <v>0</v>
      </c>
    </row>
    <row r="160" spans="1:16">
      <c r="K160" s="3">
        <f>SUM(K2:K159)</f>
        <v>29361.580000000024</v>
      </c>
      <c r="M160" s="1">
        <f>SUM(M2:M159)</f>
        <v>103943.39999999997</v>
      </c>
      <c r="N160" s="1">
        <f>SUM(N2:N159)</f>
        <v>23911.099999999988</v>
      </c>
    </row>
  </sheetData>
  <sortState ref="A2:P159">
    <sortCondition descending="1" ref="O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F32" sqref="F31:F32"/>
    </sheetView>
  </sheetViews>
  <sheetFormatPr defaultRowHeight="15"/>
  <cols>
    <col min="1" max="1" width="15.7109375" bestFit="1" customWidth="1"/>
    <col min="2" max="2" width="9.140625" bestFit="1" customWidth="1"/>
    <col min="3" max="3" width="8.140625" bestFit="1" customWidth="1"/>
  </cols>
  <sheetData>
    <row r="1" spans="1:3">
      <c r="A1" s="8" t="s">
        <v>24</v>
      </c>
      <c r="B1" s="8" t="s">
        <v>25</v>
      </c>
      <c r="C1" s="8" t="s">
        <v>26</v>
      </c>
    </row>
    <row r="2" spans="1:3">
      <c r="A2" s="9" t="s">
        <v>27</v>
      </c>
      <c r="B2" s="10">
        <f>'NSLRWCD Ag in 2004'!M159</f>
        <v>149564.50000000006</v>
      </c>
      <c r="C2" s="10">
        <f>'NSLRWCD Ag in 2004'!N159</f>
        <v>38355.799999999988</v>
      </c>
    </row>
    <row r="3" spans="1:3">
      <c r="A3" s="9" t="s">
        <v>28</v>
      </c>
      <c r="B3" s="10">
        <f>'NSLRWCD Ag Changes'!M160</f>
        <v>103943.39999999997</v>
      </c>
      <c r="C3" s="10">
        <f>'NSLRWCD Ag Changes'!N160</f>
        <v>23911.099999999988</v>
      </c>
    </row>
    <row r="4" spans="1:3">
      <c r="A4" s="11" t="s">
        <v>29</v>
      </c>
      <c r="B4" s="12">
        <f>B2-B3</f>
        <v>45621.100000000093</v>
      </c>
      <c r="C4" s="12">
        <f>C2-C3</f>
        <v>14444.7</v>
      </c>
    </row>
    <row r="6" spans="1:3">
      <c r="A6" s="39" t="s">
        <v>24</v>
      </c>
      <c r="B6" s="39" t="s">
        <v>25</v>
      </c>
      <c r="C6" s="39" t="s">
        <v>26</v>
      </c>
    </row>
    <row r="7" spans="1:3">
      <c r="A7" s="40" t="s">
        <v>52</v>
      </c>
      <c r="B7" s="41">
        <f>'NSLRWCD Ag Changes'!M2</f>
        <v>839.2</v>
      </c>
      <c r="C7" s="41">
        <f>'NSLRWCD Ag Changes'!N2</f>
        <v>208</v>
      </c>
    </row>
    <row r="8" spans="1:3">
      <c r="A8" s="26"/>
      <c r="B8" s="26"/>
      <c r="C8" s="26"/>
    </row>
    <row r="9" spans="1:3">
      <c r="A9" s="39" t="s">
        <v>24</v>
      </c>
      <c r="B9" s="39" t="s">
        <v>25</v>
      </c>
      <c r="C9" s="39" t="s">
        <v>26</v>
      </c>
    </row>
    <row r="10" spans="1:3">
      <c r="A10" s="42" t="s">
        <v>53</v>
      </c>
      <c r="B10" s="43">
        <f>B4+B7</f>
        <v>46460.30000000009</v>
      </c>
      <c r="C10" s="43">
        <f>C4+C7</f>
        <v>14652.7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C39" sqref="C39"/>
    </sheetView>
  </sheetViews>
  <sheetFormatPr defaultRowHeight="15"/>
  <cols>
    <col min="1" max="1" width="5" bestFit="1" customWidth="1"/>
    <col min="2" max="2" width="19.42578125" bestFit="1" customWidth="1"/>
    <col min="3" max="3" width="18.85546875" bestFit="1" customWidth="1"/>
    <col min="4" max="4" width="14.5703125" bestFit="1" customWidth="1"/>
    <col min="5" max="5" width="14.85546875" bestFit="1" customWidth="1"/>
  </cols>
  <sheetData>
    <row r="1" spans="1:5" ht="15.75" thickBot="1">
      <c r="A1" s="25" t="s">
        <v>51</v>
      </c>
    </row>
    <row r="2" spans="1:5" ht="15.75" thickTop="1">
      <c r="A2" s="31" t="s">
        <v>34</v>
      </c>
      <c r="B2" s="31" t="s">
        <v>35</v>
      </c>
      <c r="C2" s="33" t="s">
        <v>36</v>
      </c>
      <c r="D2" s="35" t="s">
        <v>37</v>
      </c>
      <c r="E2" s="37" t="s">
        <v>38</v>
      </c>
    </row>
    <row r="3" spans="1:5" ht="15.75" thickBot="1">
      <c r="A3" s="32"/>
      <c r="B3" s="32"/>
      <c r="C3" s="34"/>
      <c r="D3" s="36"/>
      <c r="E3" s="38"/>
    </row>
    <row r="4" spans="1:5">
      <c r="A4" s="22">
        <v>2110</v>
      </c>
      <c r="B4" s="22" t="s">
        <v>39</v>
      </c>
      <c r="C4" s="21">
        <f>SUM('NSLRWCD Ag Changes'!K2:K55)-'NSLRWCD Ag Changes'!K2</f>
        <v>21470.97</v>
      </c>
      <c r="D4" s="29">
        <f>SUM('NSLRWCD Ag Changes'!N2:N55)-'NSLRWCD Ag Changes'!M2</f>
        <v>12678.499999999993</v>
      </c>
      <c r="E4" s="29">
        <f>SUM('NSLRWCD Ag Changes'!M2:M55)-'NSLRWCD Ag Changes'!N2</f>
        <v>64926.300000000017</v>
      </c>
    </row>
    <row r="5" spans="1:5">
      <c r="A5" s="22">
        <v>2120</v>
      </c>
      <c r="B5" s="22" t="s">
        <v>40</v>
      </c>
      <c r="C5" s="21">
        <f>SUM('NSLRWCD Ag Changes'!K56:K71)</f>
        <v>806.22999999999979</v>
      </c>
      <c r="D5" s="29">
        <f>SUM('NSLRWCD Ag Changes'!N56:N71)</f>
        <v>904.9</v>
      </c>
      <c r="E5" s="29">
        <f>SUM('NSLRWCD Ag Changes'!M56:M71)</f>
        <v>3615.099999999999</v>
      </c>
    </row>
    <row r="6" spans="1:5">
      <c r="A6" s="22">
        <v>2130</v>
      </c>
      <c r="B6" s="22" t="s">
        <v>41</v>
      </c>
      <c r="C6" s="21">
        <f>SUM('NSLRWCD Ag Changes'!K72:K97)</f>
        <v>705.17999999999984</v>
      </c>
      <c r="D6" s="29">
        <f>SUM('NSLRWCD Ag Changes'!N72:N97)</f>
        <v>572.20000000000005</v>
      </c>
      <c r="E6" s="29">
        <f>SUM('NSLRWCD Ag Changes'!M72:M97)</f>
        <v>2170.9999999999995</v>
      </c>
    </row>
    <row r="7" spans="1:5">
      <c r="A7" s="22">
        <v>2140</v>
      </c>
      <c r="B7" s="22" t="s">
        <v>42</v>
      </c>
      <c r="C7" s="21">
        <f>SUM('NSLRWCD Ag Changes'!K98:K102)</f>
        <v>180.25</v>
      </c>
      <c r="D7" s="29">
        <f>SUM('NSLRWCD Ag Changes'!N98:N102)</f>
        <v>146.29999999999998</v>
      </c>
      <c r="E7" s="29">
        <f>SUM('NSLRWCD Ag Changes'!M98:M102)</f>
        <v>554.9</v>
      </c>
    </row>
    <row r="8" spans="1:5">
      <c r="A8" s="22">
        <v>2210</v>
      </c>
      <c r="B8" s="22" t="s">
        <v>43</v>
      </c>
      <c r="C8" s="21">
        <f>SUM('NSLRWCD Ag Changes'!K103:K122)</f>
        <v>578.67999999999995</v>
      </c>
      <c r="D8" s="29">
        <f>SUM('NSLRWCD Ag Changes'!N103:N122)</f>
        <v>1471.9</v>
      </c>
      <c r="E8" s="29">
        <f>SUM('NSLRWCD Ag Changes'!M103:M122)</f>
        <v>4233.8</v>
      </c>
    </row>
    <row r="9" spans="1:5">
      <c r="A9" s="22">
        <v>2230</v>
      </c>
      <c r="B9" s="22" t="s">
        <v>44</v>
      </c>
      <c r="C9" s="21">
        <f>SUM('NSLRWCD Ag Changes'!K123)</f>
        <v>14.42</v>
      </c>
      <c r="D9" s="29">
        <f>SUM('NSLRWCD Ag Changes'!N123)</f>
        <v>17.5</v>
      </c>
      <c r="E9" s="29">
        <f>SUM('NSLRWCD Ag Changes'!M123)</f>
        <v>70.599999999999994</v>
      </c>
    </row>
    <row r="10" spans="1:5">
      <c r="A10" s="22">
        <v>2410</v>
      </c>
      <c r="B10" s="22" t="s">
        <v>45</v>
      </c>
      <c r="C10" s="21">
        <f>SUM('NSLRWCD Ag Changes'!K124:K125)</f>
        <v>86.55</v>
      </c>
      <c r="D10" s="29">
        <f>SUM('NSLRWCD Ag Changes'!N124:N125)</f>
        <v>105.1</v>
      </c>
      <c r="E10" s="29">
        <f>SUM('NSLRWCD Ag Changes'!M124:M125)</f>
        <v>423.9</v>
      </c>
    </row>
    <row r="11" spans="1:5">
      <c r="A11" s="22">
        <v>2430</v>
      </c>
      <c r="B11" s="22" t="s">
        <v>46</v>
      </c>
      <c r="C11" s="21">
        <f>SUM('NSLRWCD Ag Changes'!K126:K139)</f>
        <v>5083.7299999999996</v>
      </c>
      <c r="D11" s="29">
        <f>SUM('NSLRWCD Ag Changes'!N126:N139)</f>
        <v>6744.5000000000009</v>
      </c>
      <c r="E11" s="29">
        <f>SUM('NSLRWCD Ag Changes'!M126:M139)</f>
        <v>26409.8</v>
      </c>
    </row>
    <row r="12" spans="1:5">
      <c r="A12" s="22">
        <v>2500</v>
      </c>
      <c r="B12" s="22" t="s">
        <v>47</v>
      </c>
      <c r="C12" s="21">
        <f>SUM('NSLRWCD Ag Changes'!K140:K141)</f>
        <v>21.43</v>
      </c>
      <c r="D12" s="29">
        <f>SUM('NSLRWCD Ag Changes'!N140:N141)</f>
        <v>39.6</v>
      </c>
      <c r="E12" s="29">
        <f>SUM('NSLRWCD Ag Changes'!M140:M141)</f>
        <v>119.9</v>
      </c>
    </row>
    <row r="13" spans="1:5">
      <c r="A13" s="23">
        <v>2540</v>
      </c>
      <c r="B13" s="23" t="s">
        <v>48</v>
      </c>
      <c r="C13" s="24">
        <f>SUM('NSLRWCD Ag Changes'!K142)</f>
        <v>2.27</v>
      </c>
      <c r="D13" s="30">
        <f>SUM('NSLRWCD Ag Changes'!N142)</f>
        <v>4.2</v>
      </c>
      <c r="E13" s="30">
        <f>SUM('NSLRWCD Ag Changes'!M142)</f>
        <v>12.7</v>
      </c>
    </row>
    <row r="14" spans="1:5">
      <c r="A14" s="23">
        <v>2610</v>
      </c>
      <c r="B14" s="23" t="s">
        <v>49</v>
      </c>
      <c r="C14" s="24">
        <f>SUM('NSLRWCD Ag Changes'!K143:K144)</f>
        <v>25.86</v>
      </c>
      <c r="D14" s="30">
        <f>SUM('NSLRWCD Ag Changes'!N143:N144)</f>
        <v>47.7</v>
      </c>
      <c r="E14" s="30">
        <f>SUM('NSLRWCD Ag Changes'!M143:M144)</f>
        <v>144.6</v>
      </c>
    </row>
    <row r="15" spans="1:5">
      <c r="A15" s="22">
        <v>3300</v>
      </c>
      <c r="B15" s="22" t="s">
        <v>50</v>
      </c>
      <c r="C15" s="21">
        <f>SUM('NSLRWCD Ag Changes'!K156:K159)</f>
        <v>39.64</v>
      </c>
      <c r="D15" s="29">
        <f>SUM('NSLRWCD Ag Changes'!N156:N159)</f>
        <v>13</v>
      </c>
      <c r="E15" s="29">
        <f>SUM('NSLRWCD Ag Changes'!M156:M159)</f>
        <v>82.5</v>
      </c>
    </row>
    <row r="16" spans="1:5">
      <c r="C16" s="28"/>
      <c r="D16" s="28"/>
      <c r="E16" s="28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NSLRWCD Ag in 2004</vt:lpstr>
      <vt:lpstr>NSLRWCD Ag Changes</vt:lpstr>
      <vt:lpstr>Summary of Load Change</vt:lpstr>
      <vt:lpstr>Summary of Loading by Type</vt:lpstr>
      <vt:lpstr>'NSLRWCD Ag Changes'!Database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2013-02-05T19:49:06Z</dcterms:created>
  <dcterms:modified xsi:type="dcterms:W3CDTF">2013-02-12T16:39:38Z</dcterms:modified>
</cp:coreProperties>
</file>