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28395" windowHeight="12525"/>
  </bookViews>
  <sheets>
    <sheet name="Troup" sheetId="1" r:id="rId1"/>
  </sheets>
  <definedNames>
    <definedName name="_xlnm.Database">Troup!$A$3:$P$21</definedName>
  </definedNames>
  <calcPr calcId="0"/>
</workbook>
</file>

<file path=xl/calcChain.xml><?xml version="1.0" encoding="utf-8"?>
<calcChain xmlns="http://schemas.openxmlformats.org/spreadsheetml/2006/main">
  <c r="M9" i="1"/>
  <c r="M19"/>
  <c r="M12"/>
  <c r="M16"/>
  <c r="M5"/>
  <c r="M8"/>
  <c r="M14"/>
  <c r="M6"/>
  <c r="M21"/>
  <c r="L9"/>
  <c r="N9" s="1"/>
  <c r="L10"/>
  <c r="M10" s="1"/>
  <c r="L19"/>
  <c r="N19" s="1"/>
  <c r="L20"/>
  <c r="M20" s="1"/>
  <c r="L12"/>
  <c r="N12" s="1"/>
  <c r="L15"/>
  <c r="M15" s="1"/>
  <c r="L16"/>
  <c r="N16" s="1"/>
  <c r="L17"/>
  <c r="M17" s="1"/>
  <c r="L5"/>
  <c r="N5" s="1"/>
  <c r="L7"/>
  <c r="M7" s="1"/>
  <c r="L8"/>
  <c r="N8" s="1"/>
  <c r="L11"/>
  <c r="M11" s="1"/>
  <c r="L14"/>
  <c r="N14" s="1"/>
  <c r="L18"/>
  <c r="M18" s="1"/>
  <c r="L6"/>
  <c r="N6" s="1"/>
  <c r="L13"/>
  <c r="M13" s="1"/>
  <c r="L21"/>
  <c r="N21" s="1"/>
  <c r="L4"/>
  <c r="M4" s="1"/>
  <c r="M22" s="1"/>
  <c r="N13" l="1"/>
  <c r="N18"/>
  <c r="N11"/>
  <c r="N7"/>
  <c r="N17"/>
  <c r="N15"/>
  <c r="N20"/>
  <c r="N10"/>
  <c r="N4"/>
  <c r="N22" l="1"/>
</calcChain>
</file>

<file path=xl/sharedStrings.xml><?xml version="1.0" encoding="utf-8"?>
<sst xmlns="http://schemas.openxmlformats.org/spreadsheetml/2006/main" count="37" uniqueCount="20">
  <si>
    <t>OBJECTID_1</t>
  </si>
  <si>
    <t>Current_Us</t>
  </si>
  <si>
    <t>OOP_ac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</si>
  <si>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</si>
  <si>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</si>
  <si>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</si>
  <si>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</si>
  <si>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</si>
  <si>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</si>
  <si>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</si>
  <si>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</si>
  <si>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</si>
  <si>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</si>
  <si>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C-44 S-153</t>
  </si>
  <si>
    <t>Runoff Ac-ft</t>
  </si>
  <si>
    <t>TN lbs/yr</t>
  </si>
  <si>
    <t>TP lbs/yr</t>
  </si>
  <si>
    <t>Out of Production - C-44 project</t>
  </si>
  <si>
    <t>OOP Citrus - C-44 project</t>
  </si>
  <si>
    <t>Note - All changes to OOP occurred in C-44 area where receiving separate credit</t>
  </si>
</sst>
</file>

<file path=xl/styles.xml><?xml version="1.0" encoding="utf-8"?>
<styleSheet xmlns="http://schemas.openxmlformats.org/spreadsheetml/2006/main">
  <numFmts count="2">
    <numFmt numFmtId="164" formatCode="0.00000000000"/>
    <numFmt numFmtId="166" formatCode="0.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C13" sqref="C12:C13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2" bestFit="1" customWidth="1"/>
    <col min="10" max="10" width="5.5703125" style="1" bestFit="1" customWidth="1"/>
    <col min="11" max="11" width="7.5703125" style="3" bestFit="1" customWidth="1"/>
    <col min="12" max="12" width="13.42578125" style="3" customWidth="1"/>
    <col min="13" max="13" width="9" style="3" bestFit="1" customWidth="1"/>
    <col min="14" max="14" width="8.7109375" style="3" bestFit="1" customWidth="1"/>
    <col min="15" max="15" width="30.28515625" style="1" bestFit="1" customWidth="1"/>
    <col min="16" max="16" width="7.85546875" style="3" bestFit="1" customWidth="1"/>
  </cols>
  <sheetData>
    <row r="1" spans="1:16">
      <c r="A1" s="8" t="s">
        <v>19</v>
      </c>
    </row>
    <row r="3" spans="1:16">
      <c r="A3" s="1" t="s">
        <v>0</v>
      </c>
      <c r="B3" s="1" t="s">
        <v>3</v>
      </c>
      <c r="C3" s="1" t="s">
        <v>4</v>
      </c>
      <c r="D3" s="1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  <c r="K3" s="3" t="s">
        <v>12</v>
      </c>
      <c r="L3" s="6" t="s">
        <v>14</v>
      </c>
      <c r="M3" s="7" t="s">
        <v>15</v>
      </c>
      <c r="N3" s="7" t="s">
        <v>16</v>
      </c>
      <c r="O3" s="1" t="s">
        <v>1</v>
      </c>
      <c r="P3" s="3" t="s">
        <v>2</v>
      </c>
    </row>
    <row r="4" spans="1:16">
      <c r="A4" s="1">
        <v>46</v>
      </c>
      <c r="B4" s="1">
        <v>2110</v>
      </c>
      <c r="C4" s="1" t="s">
        <v>13</v>
      </c>
      <c r="E4" s="3">
        <v>0</v>
      </c>
      <c r="F4" s="3">
        <v>49.3</v>
      </c>
      <c r="G4" s="3">
        <v>0.33</v>
      </c>
      <c r="H4" s="3">
        <v>1.35</v>
      </c>
      <c r="I4" s="5">
        <v>0.27400000000000002</v>
      </c>
      <c r="J4" s="5">
        <v>0.315</v>
      </c>
      <c r="K4" s="3">
        <v>19.48</v>
      </c>
      <c r="L4">
        <f>((F4*J4*K4/12)+(G4*K4))*0.765</f>
        <v>24.203035574999998</v>
      </c>
      <c r="M4">
        <f>ROUND(2.721*H4*L4,1)</f>
        <v>88.9</v>
      </c>
      <c r="N4">
        <f>ROUND((2.721*I4*L4)+(E4*K4),1)</f>
        <v>18</v>
      </c>
      <c r="P4" s="3">
        <v>0</v>
      </c>
    </row>
    <row r="5" spans="1:16">
      <c r="A5" s="1">
        <v>57</v>
      </c>
      <c r="B5" s="1">
        <v>2130</v>
      </c>
      <c r="C5" s="1" t="s">
        <v>13</v>
      </c>
      <c r="E5" s="3">
        <v>0</v>
      </c>
      <c r="F5" s="3">
        <v>49.3</v>
      </c>
      <c r="G5" s="3">
        <v>0.33</v>
      </c>
      <c r="H5" s="3">
        <v>1.02</v>
      </c>
      <c r="I5" s="5">
        <v>0.19600000000000001</v>
      </c>
      <c r="J5" s="5">
        <v>0.26200000000000001</v>
      </c>
      <c r="K5" s="3">
        <v>0.67</v>
      </c>
      <c r="L5">
        <f>((F5*J5*K5/12)+(G5*K5))*0.765</f>
        <v>0.7208417775</v>
      </c>
      <c r="M5">
        <f>ROUND(2.721*H5*L5,1)</f>
        <v>2</v>
      </c>
      <c r="N5">
        <f>ROUND((2.721*I5*L5)+(E5*K5),1)</f>
        <v>0.4</v>
      </c>
      <c r="P5" s="3">
        <v>0</v>
      </c>
    </row>
    <row r="6" spans="1:16">
      <c r="A6" s="1">
        <v>93</v>
      </c>
      <c r="B6" s="1">
        <v>2210</v>
      </c>
      <c r="C6" s="1" t="s">
        <v>13</v>
      </c>
      <c r="E6" s="3">
        <v>0</v>
      </c>
      <c r="F6" s="3">
        <v>49.3</v>
      </c>
      <c r="G6" s="3">
        <v>0.33</v>
      </c>
      <c r="H6" s="3">
        <v>1.35</v>
      </c>
      <c r="I6" s="5">
        <v>0.27400000000000002</v>
      </c>
      <c r="J6" s="5">
        <v>0.315</v>
      </c>
      <c r="K6" s="3">
        <v>8268</v>
      </c>
      <c r="L6">
        <f>((F6*J6*K6/12)+(G6*K6))*0.765</f>
        <v>10272.6231075</v>
      </c>
      <c r="M6">
        <f>ROUND(2.721*H6*L6,1)</f>
        <v>37734.9</v>
      </c>
      <c r="N6">
        <f>ROUND((2.721*I6*L6)+(E6*K6),1)</f>
        <v>7658.8</v>
      </c>
      <c r="O6" s="1" t="s">
        <v>18</v>
      </c>
      <c r="P6" s="3">
        <v>8035</v>
      </c>
    </row>
    <row r="7" spans="1:16">
      <c r="A7" s="1">
        <v>110</v>
      </c>
      <c r="B7" s="1">
        <v>2130</v>
      </c>
      <c r="C7" s="1" t="s">
        <v>13</v>
      </c>
      <c r="E7" s="3">
        <v>0</v>
      </c>
      <c r="F7" s="3">
        <v>49.3</v>
      </c>
      <c r="G7" s="3">
        <v>0.33</v>
      </c>
      <c r="H7" s="3">
        <v>1.02</v>
      </c>
      <c r="I7" s="5">
        <v>0.19600000000000001</v>
      </c>
      <c r="J7" s="5">
        <v>0.26200000000000001</v>
      </c>
      <c r="K7" s="3">
        <v>4.29</v>
      </c>
      <c r="L7">
        <f>((F7*J7*K7/12)+(G7*K7))*0.765</f>
        <v>4.6155391425000003</v>
      </c>
      <c r="M7">
        <f>ROUND(2.721*H7*L7,1)</f>
        <v>12.8</v>
      </c>
      <c r="N7">
        <f>ROUND((2.721*I7*L7)+(E7*K7),1)</f>
        <v>2.5</v>
      </c>
      <c r="P7" s="3">
        <v>0</v>
      </c>
    </row>
    <row r="8" spans="1:16">
      <c r="A8" s="1">
        <v>117</v>
      </c>
      <c r="B8" s="1">
        <v>2130</v>
      </c>
      <c r="C8" s="1" t="s">
        <v>13</v>
      </c>
      <c r="E8" s="3">
        <v>0</v>
      </c>
      <c r="F8" s="3">
        <v>49.3</v>
      </c>
      <c r="G8" s="3">
        <v>0.33</v>
      </c>
      <c r="H8" s="3">
        <v>1.02</v>
      </c>
      <c r="I8" s="5">
        <v>0.19600000000000001</v>
      </c>
      <c r="J8" s="5">
        <v>0.26200000000000001</v>
      </c>
      <c r="K8" s="3">
        <v>39.69</v>
      </c>
      <c r="L8">
        <f>((F8*J8*K8/12)+(G8*K8))*0.765</f>
        <v>42.701806192499994</v>
      </c>
      <c r="M8">
        <f>ROUND(2.721*H8*L8,1)</f>
        <v>118.5</v>
      </c>
      <c r="N8">
        <f>ROUND((2.721*I8*L8)+(E8*K8),1)</f>
        <v>22.8</v>
      </c>
      <c r="P8" s="3">
        <v>0</v>
      </c>
    </row>
    <row r="9" spans="1:16">
      <c r="A9" s="1">
        <v>132</v>
      </c>
      <c r="B9" s="1">
        <v>2110</v>
      </c>
      <c r="C9" s="1" t="s">
        <v>13</v>
      </c>
      <c r="E9" s="3">
        <v>0</v>
      </c>
      <c r="F9" s="3">
        <v>49.3</v>
      </c>
      <c r="G9" s="3">
        <v>0.33</v>
      </c>
      <c r="H9" s="3">
        <v>1.35</v>
      </c>
      <c r="I9" s="5">
        <v>0.27400000000000002</v>
      </c>
      <c r="J9" s="5">
        <v>0.315</v>
      </c>
      <c r="K9" s="3">
        <v>8.4499999999999993</v>
      </c>
      <c r="L9">
        <f>((F9*J9*K9/12)+(G9*K9))*0.765</f>
        <v>10.498750031249998</v>
      </c>
      <c r="M9">
        <f>ROUND(2.721*H9*L9,1)</f>
        <v>38.6</v>
      </c>
      <c r="N9">
        <f>ROUND((2.721*I9*L9)+(E9*K9),1)</f>
        <v>7.8</v>
      </c>
      <c r="P9" s="3">
        <v>0</v>
      </c>
    </row>
    <row r="10" spans="1:16">
      <c r="A10" s="1">
        <v>216</v>
      </c>
      <c r="B10" s="1">
        <v>2110</v>
      </c>
      <c r="C10" s="1" t="s">
        <v>13</v>
      </c>
      <c r="E10" s="3">
        <v>0</v>
      </c>
      <c r="F10" s="3">
        <v>49.3</v>
      </c>
      <c r="G10" s="3">
        <v>0.33</v>
      </c>
      <c r="H10" s="3">
        <v>1.35</v>
      </c>
      <c r="I10" s="5">
        <v>0.27400000000000002</v>
      </c>
      <c r="J10" s="5">
        <v>0.315</v>
      </c>
      <c r="K10" s="3">
        <v>5</v>
      </c>
      <c r="L10">
        <f>((F10*J10*K10/12)+(G10*K10))*0.765</f>
        <v>6.2122781249999992</v>
      </c>
      <c r="M10">
        <f>ROUND(2.721*H10*L10,1)</f>
        <v>22.8</v>
      </c>
      <c r="N10">
        <f>ROUND((2.721*I10*L10)+(E10*K10),1)</f>
        <v>4.5999999999999996</v>
      </c>
      <c r="P10" s="3">
        <v>0</v>
      </c>
    </row>
    <row r="11" spans="1:16">
      <c r="A11" s="1">
        <v>218</v>
      </c>
      <c r="B11" s="1">
        <v>2130</v>
      </c>
      <c r="C11" s="1" t="s">
        <v>13</v>
      </c>
      <c r="E11" s="3">
        <v>0</v>
      </c>
      <c r="F11" s="3">
        <v>49.3</v>
      </c>
      <c r="G11" s="3">
        <v>0.33</v>
      </c>
      <c r="H11" s="3">
        <v>1.02</v>
      </c>
      <c r="I11" s="5">
        <v>0.19600000000000001</v>
      </c>
      <c r="J11" s="5">
        <v>0.26200000000000001</v>
      </c>
      <c r="K11" s="3">
        <v>10.46</v>
      </c>
      <c r="L11">
        <f>((F11*J11*K11/12)+(G11*K11))*0.765</f>
        <v>11.253738795</v>
      </c>
      <c r="M11">
        <f>ROUND(2.721*H11*L11,1)</f>
        <v>31.2</v>
      </c>
      <c r="N11">
        <f>ROUND((2.721*I11*L11)+(E11*K11),1)</f>
        <v>6</v>
      </c>
      <c r="P11" s="3">
        <v>0</v>
      </c>
    </row>
    <row r="12" spans="1:16">
      <c r="A12" s="1">
        <v>276</v>
      </c>
      <c r="B12" s="1">
        <v>2120</v>
      </c>
      <c r="C12" s="1" t="s">
        <v>13</v>
      </c>
      <c r="E12" s="3">
        <v>0</v>
      </c>
      <c r="F12" s="3">
        <v>49.3</v>
      </c>
      <c r="G12" s="3">
        <v>0.33</v>
      </c>
      <c r="H12" s="3">
        <v>1.02</v>
      </c>
      <c r="I12" s="5">
        <v>0.19600000000000001</v>
      </c>
      <c r="J12" s="5">
        <v>0.26200000000000001</v>
      </c>
      <c r="K12" s="3">
        <v>0.48</v>
      </c>
      <c r="L12">
        <f>((F12*J12*K12/12)+(G12*K12))*0.765</f>
        <v>0.5164239599999999</v>
      </c>
      <c r="M12">
        <f>ROUND(2.721*H12*L12,1)</f>
        <v>1.4</v>
      </c>
      <c r="N12">
        <f>ROUND((2.721*I12*L12)+(E12*K12),1)</f>
        <v>0.3</v>
      </c>
      <c r="P12" s="3">
        <v>0</v>
      </c>
    </row>
    <row r="13" spans="1:16">
      <c r="A13" s="1">
        <v>313</v>
      </c>
      <c r="B13" s="1">
        <v>2210</v>
      </c>
      <c r="C13" s="1" t="s">
        <v>13</v>
      </c>
      <c r="E13" s="3">
        <v>0</v>
      </c>
      <c r="F13" s="3">
        <v>49.3</v>
      </c>
      <c r="G13" s="3">
        <v>0.33</v>
      </c>
      <c r="H13" s="3">
        <v>1.35</v>
      </c>
      <c r="I13" s="5">
        <v>0.27400000000000002</v>
      </c>
      <c r="J13" s="5">
        <v>0.315</v>
      </c>
      <c r="K13" s="3">
        <v>5241.12</v>
      </c>
      <c r="L13">
        <f>((F13*J13*K13/12)+(G13*K13))*0.765</f>
        <v>6511.8590253000002</v>
      </c>
      <c r="M13">
        <f>ROUND(2.721*H13*L13,1)</f>
        <v>23920.3</v>
      </c>
      <c r="N13">
        <f>ROUND((2.721*I13*L13)+(E13*K13),1)</f>
        <v>4854.8999999999996</v>
      </c>
      <c r="O13" s="1" t="s">
        <v>17</v>
      </c>
      <c r="P13" s="3">
        <v>5924.53</v>
      </c>
    </row>
    <row r="14" spans="1:16">
      <c r="A14" s="1">
        <v>362</v>
      </c>
      <c r="B14" s="1">
        <v>2130</v>
      </c>
      <c r="C14" s="1" t="s">
        <v>13</v>
      </c>
      <c r="E14" s="3">
        <v>0</v>
      </c>
      <c r="F14" s="3">
        <v>49.3</v>
      </c>
      <c r="G14" s="3">
        <v>0.33</v>
      </c>
      <c r="H14" s="3">
        <v>1.02</v>
      </c>
      <c r="I14" s="5">
        <v>0.19600000000000001</v>
      </c>
      <c r="J14" s="5">
        <v>0.26200000000000001</v>
      </c>
      <c r="K14" s="3">
        <v>1.8</v>
      </c>
      <c r="L14">
        <f>((F14*J14*K14/12)+(G14*K14))*0.765</f>
        <v>1.9365898499999998</v>
      </c>
      <c r="M14">
        <f>ROUND(2.721*H14*L14,1)</f>
        <v>5.4</v>
      </c>
      <c r="N14">
        <f>ROUND((2.721*I14*L14)+(E14*K14),1)</f>
        <v>1</v>
      </c>
      <c r="P14" s="3">
        <v>0</v>
      </c>
    </row>
    <row r="15" spans="1:16">
      <c r="A15" s="1">
        <v>374</v>
      </c>
      <c r="B15" s="1">
        <v>2120</v>
      </c>
      <c r="C15" s="1" t="s">
        <v>13</v>
      </c>
      <c r="E15" s="3">
        <v>0</v>
      </c>
      <c r="F15" s="3">
        <v>49.3</v>
      </c>
      <c r="G15" s="3">
        <v>0.33</v>
      </c>
      <c r="H15" s="3">
        <v>1.02</v>
      </c>
      <c r="I15" s="5">
        <v>0.19600000000000001</v>
      </c>
      <c r="J15" s="5">
        <v>0.26200000000000001</v>
      </c>
      <c r="K15" s="3">
        <v>4.41</v>
      </c>
      <c r="L15">
        <f>((F15*J15*K15/12)+(G15*K15))*0.765</f>
        <v>4.7446451325000005</v>
      </c>
      <c r="M15">
        <f>ROUND(2.721*H15*L15,1)</f>
        <v>13.2</v>
      </c>
      <c r="N15">
        <f>ROUND((2.721*I15*L15)+(E15*K15),1)</f>
        <v>2.5</v>
      </c>
      <c r="P15" s="3">
        <v>0</v>
      </c>
    </row>
    <row r="16" spans="1:16">
      <c r="A16" s="1">
        <v>380</v>
      </c>
      <c r="B16" s="1">
        <v>2120</v>
      </c>
      <c r="C16" s="1" t="s">
        <v>13</v>
      </c>
      <c r="E16" s="3">
        <v>0</v>
      </c>
      <c r="F16" s="3">
        <v>49.3</v>
      </c>
      <c r="G16" s="3">
        <v>0.33</v>
      </c>
      <c r="H16" s="3">
        <v>1.02</v>
      </c>
      <c r="I16" s="5">
        <v>0.19600000000000001</v>
      </c>
      <c r="J16" s="5">
        <v>0.26200000000000001</v>
      </c>
      <c r="K16" s="3">
        <v>1.56</v>
      </c>
      <c r="L16">
        <f>((F16*J16*K16/12)+(G16*K16))*0.765</f>
        <v>1.6783778699999998</v>
      </c>
      <c r="M16">
        <f>ROUND(2.721*H16*L16,1)</f>
        <v>4.7</v>
      </c>
      <c r="N16">
        <f>ROUND((2.721*I16*L16)+(E16*K16),1)</f>
        <v>0.9</v>
      </c>
      <c r="P16" s="3">
        <v>0</v>
      </c>
    </row>
    <row r="17" spans="1:16">
      <c r="A17" s="1">
        <v>389</v>
      </c>
      <c r="B17" s="1">
        <v>2120</v>
      </c>
      <c r="C17" s="1" t="s">
        <v>13</v>
      </c>
      <c r="E17" s="3">
        <v>0</v>
      </c>
      <c r="F17" s="3">
        <v>49.3</v>
      </c>
      <c r="G17" s="3">
        <v>0.33</v>
      </c>
      <c r="H17" s="3">
        <v>1.02</v>
      </c>
      <c r="I17" s="5">
        <v>0.19600000000000001</v>
      </c>
      <c r="J17" s="5">
        <v>0.26200000000000001</v>
      </c>
      <c r="K17" s="3">
        <v>0.28999999999999998</v>
      </c>
      <c r="L17">
        <f>((F17*J17*K17/12)+(G17*K17))*0.765</f>
        <v>0.31200614249999997</v>
      </c>
      <c r="M17">
        <f>ROUND(2.721*H17*L17,1)</f>
        <v>0.9</v>
      </c>
      <c r="N17">
        <f>ROUND((2.721*I17*L17)+(E17*K17),1)</f>
        <v>0.2</v>
      </c>
      <c r="P17" s="3">
        <v>0</v>
      </c>
    </row>
    <row r="18" spans="1:16">
      <c r="A18" s="1">
        <v>1038</v>
      </c>
      <c r="B18" s="1">
        <v>2130</v>
      </c>
      <c r="C18" s="1" t="s">
        <v>13</v>
      </c>
      <c r="E18" s="3">
        <v>0</v>
      </c>
      <c r="F18" s="3">
        <v>49.3</v>
      </c>
      <c r="G18" s="3">
        <v>0.33</v>
      </c>
      <c r="H18" s="3">
        <v>1.02</v>
      </c>
      <c r="I18" s="5">
        <v>0.19600000000000001</v>
      </c>
      <c r="J18" s="5">
        <v>0.26200000000000001</v>
      </c>
      <c r="K18" s="3">
        <v>2.2599999999999998</v>
      </c>
      <c r="L18">
        <f>((F18*J18*K18/12)+(G18*K18))*0.765</f>
        <v>2.4314961449999997</v>
      </c>
      <c r="M18">
        <f>ROUND(2.721*H18*L18,1)</f>
        <v>6.7</v>
      </c>
      <c r="N18">
        <f>ROUND((2.721*I18*L18)+(E18*K18),1)</f>
        <v>1.3</v>
      </c>
      <c r="P18" s="3">
        <v>0</v>
      </c>
    </row>
    <row r="19" spans="1:16">
      <c r="A19" s="1">
        <v>1189</v>
      </c>
      <c r="B19" s="1">
        <v>2110</v>
      </c>
      <c r="C19" s="1" t="s">
        <v>13</v>
      </c>
      <c r="E19" s="3">
        <v>0</v>
      </c>
      <c r="F19" s="3">
        <v>49.3</v>
      </c>
      <c r="G19" s="3">
        <v>0.33</v>
      </c>
      <c r="H19" s="3">
        <v>1.35</v>
      </c>
      <c r="I19" s="5">
        <v>0.27400000000000002</v>
      </c>
      <c r="J19" s="5">
        <v>0.315</v>
      </c>
      <c r="K19" s="3">
        <v>0.01</v>
      </c>
      <c r="L19">
        <f>((F19*J19*K19/12)+(G19*K19))*0.765</f>
        <v>1.242455625E-2</v>
      </c>
      <c r="M19">
        <f>ROUND(2.721*H19*L19,1)</f>
        <v>0</v>
      </c>
      <c r="N19">
        <f>ROUND((2.721*I19*L19)+(E19*K19),1)</f>
        <v>0</v>
      </c>
      <c r="P19" s="3">
        <v>0</v>
      </c>
    </row>
    <row r="20" spans="1:16">
      <c r="A20" s="1">
        <v>1201</v>
      </c>
      <c r="B20" s="1">
        <v>2110</v>
      </c>
      <c r="C20" s="1" t="s">
        <v>13</v>
      </c>
      <c r="E20" s="3">
        <v>0</v>
      </c>
      <c r="F20" s="3">
        <v>49.3</v>
      </c>
      <c r="G20" s="3">
        <v>0.33</v>
      </c>
      <c r="H20" s="3">
        <v>1.35</v>
      </c>
      <c r="I20" s="5">
        <v>0.27400000000000002</v>
      </c>
      <c r="J20" s="5">
        <v>0.315</v>
      </c>
      <c r="K20" s="3">
        <v>40.17</v>
      </c>
      <c r="L20">
        <f>((F20*J20*K20/12)+(G20*K20))*0.765</f>
        <v>49.909442456249998</v>
      </c>
      <c r="M20">
        <f>ROUND(2.721*H20*L20,1)</f>
        <v>183.3</v>
      </c>
      <c r="N20">
        <f>ROUND((2.721*I20*L20)+(E20*K20),1)</f>
        <v>37.200000000000003</v>
      </c>
      <c r="P20" s="3">
        <v>0</v>
      </c>
    </row>
    <row r="21" spans="1:16">
      <c r="A21" s="1">
        <v>1204</v>
      </c>
      <c r="B21" s="1">
        <v>2210</v>
      </c>
      <c r="C21" s="1" t="s">
        <v>13</v>
      </c>
      <c r="E21" s="3">
        <v>0</v>
      </c>
      <c r="F21" s="3">
        <v>49.3</v>
      </c>
      <c r="G21" s="3">
        <v>0.33</v>
      </c>
      <c r="H21" s="3">
        <v>1.35</v>
      </c>
      <c r="I21" s="5">
        <v>0.27400000000000002</v>
      </c>
      <c r="J21" s="5">
        <v>0.315</v>
      </c>
      <c r="K21" s="3">
        <v>0.48</v>
      </c>
      <c r="L21">
        <f>((F21*J21*K21/12)+(G21*K21))*0.765</f>
        <v>0.59637869999999993</v>
      </c>
      <c r="M21">
        <f>ROUND(2.721*H21*L21,1)</f>
        <v>2.2000000000000002</v>
      </c>
      <c r="N21">
        <f>ROUND((2.721*I21*L21)+(E21*K21),1)</f>
        <v>0.4</v>
      </c>
      <c r="P21" s="3">
        <v>0</v>
      </c>
    </row>
    <row r="22" spans="1:16">
      <c r="M22" s="3">
        <f>SUM(M4:M21)</f>
        <v>62187.8</v>
      </c>
      <c r="N22" s="3">
        <f>SUM(N4:N21)</f>
        <v>12619.6</v>
      </c>
    </row>
  </sheetData>
  <sortState ref="A2:P19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Troup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2013-02-05T20:20:34Z</dcterms:created>
  <dcterms:modified xsi:type="dcterms:W3CDTF">2013-02-05T20:32:00Z</dcterms:modified>
</cp:coreProperties>
</file>