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" sheetId="2" r:id="rId2"/>
    <sheet name="Retention Calcs" sheetId="4" r:id="rId3"/>
    <sheet name="Heathcote" sheetId="3" r:id="rId4"/>
    <sheet name="Moore's Creek Phases 3 and 4" sheetId="5" r:id="rId5"/>
    <sheet name="Education" sheetId="10" r:id="rId6"/>
    <sheet name="Pinecrest Estates" sheetId="6" r:id="rId7"/>
    <sheet name="Virginia Avenue Outfall" sheetId="11" r:id="rId8"/>
  </sheets>
  <externalReferences>
    <externalReference r:id="rId9"/>
  </externalReferences>
  <definedNames>
    <definedName name="_xlnm._FilterDatabase" localSheetId="5" hidden="1">Education!$A$1:$J$799</definedName>
    <definedName name="_xlnm._FilterDatabase" localSheetId="7" hidden="1">'Virginia Avenue Outfall'!$A$1:$I$12</definedName>
    <definedName name="FLUCCS">[1]FLUCCS!$A$1:$B$500</definedName>
  </definedNames>
  <calcPr calcId="125725"/>
</workbook>
</file>

<file path=xl/calcChain.xml><?xml version="1.0" encoding="utf-8"?>
<calcChain xmlns="http://schemas.openxmlformats.org/spreadsheetml/2006/main">
  <c r="H8" i="1"/>
  <c r="E8"/>
  <c r="L800" i="10"/>
  <c r="M80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L2"/>
  <c r="K2"/>
  <c r="M2" s="1"/>
  <c r="H12" i="1"/>
  <c r="E12"/>
  <c r="D12"/>
  <c r="K12" i="11"/>
  <c r="L12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L2"/>
  <c r="M2" s="1"/>
  <c r="N2" l="1"/>
  <c r="H9" i="1" l="1"/>
  <c r="E9"/>
  <c r="D9"/>
  <c r="K5" i="6"/>
  <c r="L5"/>
  <c r="M5"/>
  <c r="N5"/>
  <c r="N3"/>
  <c r="N4"/>
  <c r="M3"/>
  <c r="M4"/>
  <c r="L3"/>
  <c r="L4"/>
  <c r="M2"/>
  <c r="L2"/>
  <c r="N2" s="1"/>
  <c r="B4" i="2"/>
  <c r="H3" i="1"/>
  <c r="E3"/>
  <c r="D3"/>
  <c r="K17" i="5"/>
  <c r="L17"/>
  <c r="M17"/>
  <c r="N17"/>
  <c r="N3"/>
  <c r="N4"/>
  <c r="N5"/>
  <c r="N6"/>
  <c r="N7"/>
  <c r="N8"/>
  <c r="N9"/>
  <c r="N10"/>
  <c r="N11"/>
  <c r="N12"/>
  <c r="N13"/>
  <c r="N14"/>
  <c r="N15"/>
  <c r="N16"/>
  <c r="M3"/>
  <c r="M4"/>
  <c r="M5"/>
  <c r="M6"/>
  <c r="M7"/>
  <c r="M8"/>
  <c r="M9"/>
  <c r="M10"/>
  <c r="M11"/>
  <c r="M12"/>
  <c r="M13"/>
  <c r="M14"/>
  <c r="M15"/>
  <c r="M16"/>
  <c r="L3"/>
  <c r="L4"/>
  <c r="L5"/>
  <c r="L6"/>
  <c r="L7"/>
  <c r="L8"/>
  <c r="L9"/>
  <c r="L10"/>
  <c r="L11"/>
  <c r="L12"/>
  <c r="L13"/>
  <c r="L14"/>
  <c r="L15"/>
  <c r="L16"/>
  <c r="M2"/>
  <c r="L2"/>
  <c r="N2" s="1"/>
  <c r="H2" i="1" l="1"/>
  <c r="E2"/>
  <c r="D2"/>
  <c r="G2"/>
  <c r="K12" i="3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L2"/>
  <c r="M2" s="1"/>
  <c r="N2" l="1"/>
  <c r="J11" i="1" l="1"/>
  <c r="J10"/>
  <c r="G10"/>
  <c r="G11"/>
  <c r="I11"/>
  <c r="F11"/>
  <c r="B3" i="4"/>
  <c r="G12" i="1" l="1"/>
  <c r="J12"/>
  <c r="J8"/>
  <c r="G8"/>
  <c r="I9"/>
  <c r="F9"/>
  <c r="G9" l="1"/>
  <c r="J9"/>
  <c r="J2" l="1"/>
  <c r="D14" i="2"/>
  <c r="D16" s="1"/>
  <c r="B14"/>
  <c r="B16" s="1"/>
  <c r="F16" l="1"/>
  <c r="D15"/>
  <c r="B15"/>
  <c r="B20"/>
  <c r="F12" i="1" s="1"/>
  <c r="B5" i="2"/>
  <c r="F15" l="1"/>
  <c r="B21"/>
  <c r="I12" i="1" s="1"/>
  <c r="B6" i="2"/>
  <c r="F3" i="1" s="1"/>
  <c r="G3" s="1"/>
  <c r="G17" s="1"/>
  <c r="G19" s="1"/>
  <c r="B7" i="2"/>
  <c r="I3" i="1" s="1"/>
  <c r="J3" s="1"/>
  <c r="J17" s="1"/>
  <c r="J19" s="1"/>
</calcChain>
</file>

<file path=xl/sharedStrings.xml><?xml version="1.0" encoding="utf-8"?>
<sst xmlns="http://schemas.openxmlformats.org/spreadsheetml/2006/main" count="1805" uniqueCount="96">
  <si>
    <t>Project Name</t>
  </si>
  <si>
    <t>Project Type</t>
  </si>
  <si>
    <t>Moore's Creek Retrofit - Phases 3 &amp; 4</t>
  </si>
  <si>
    <t>South Beach Baffle Boxes</t>
  </si>
  <si>
    <t>Moore's Creek Retrofit - 
Phase 2</t>
  </si>
  <si>
    <t>N/A</t>
  </si>
  <si>
    <t>Project Number</t>
  </si>
  <si>
    <t>FP-1</t>
  </si>
  <si>
    <t>FP-2</t>
  </si>
  <si>
    <t>FP-3</t>
  </si>
  <si>
    <t>FP-4</t>
  </si>
  <si>
    <t>FP-5</t>
  </si>
  <si>
    <t>FP-6</t>
  </si>
  <si>
    <t>FP-7</t>
  </si>
  <si>
    <t>Education and outreach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</si>
  <si>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</si>
  <si>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</si>
  <si>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</si>
  <si>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</si>
  <si>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</si>
  <si>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</si>
  <si>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</si>
  <si>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</si>
  <si>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</si>
  <si>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</si>
  <si>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</si>
  <si>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</si>
  <si>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Street sweeping</t>
  </si>
  <si>
    <t>Inlet cleaning</t>
  </si>
  <si>
    <t>2nd generation baffle boxes</t>
  </si>
  <si>
    <t>ppv prov</t>
  </si>
  <si>
    <t>ac-ft</t>
  </si>
  <si>
    <t>runoff</t>
  </si>
  <si>
    <t xml:space="preserve">residence time = </t>
  </si>
  <si>
    <t>(wet pond volume)/(annual runoff)</t>
  </si>
  <si>
    <t>TP efficiency</t>
  </si>
  <si>
    <t>TN efficiency</t>
  </si>
  <si>
    <t>residence time</t>
  </si>
  <si>
    <t>Wet detention</t>
  </si>
  <si>
    <t>FP-8</t>
  </si>
  <si>
    <t>FP-9</t>
  </si>
  <si>
    <t>FP-10</t>
  </si>
  <si>
    <t>FP-11</t>
  </si>
  <si>
    <t>Pinecrest Estates Drainage Improvements</t>
  </si>
  <si>
    <t>A1A Roadway Improvements</t>
  </si>
  <si>
    <t>2nd generation baffle box</t>
  </si>
  <si>
    <t>Jetty Park Improvements</t>
  </si>
  <si>
    <t>FP-12</t>
  </si>
  <si>
    <t>FP-13</t>
  </si>
  <si>
    <t>Virginia Avenue Outfall Canal</t>
  </si>
  <si>
    <t>Georgia Avenue Roadway Improvements</t>
  </si>
  <si>
    <t>Exfiltration trench</t>
  </si>
  <si>
    <t>Surfside Drainage</t>
  </si>
  <si>
    <t>Swales and exfiltration trench</t>
  </si>
  <si>
    <t>Heathcote Botanical Gardens Treatment Train</t>
  </si>
  <si>
    <t>Post</t>
  </si>
  <si>
    <t>Pre</t>
  </si>
  <si>
    <t>Diff</t>
  </si>
  <si>
    <t>retention</t>
  </si>
  <si>
    <t>inches</t>
  </si>
  <si>
    <t>efficiency</t>
  </si>
  <si>
    <t>HYDGRP</t>
  </si>
  <si>
    <t>NORTH FORK</t>
  </si>
  <si>
    <t>C/D</t>
  </si>
  <si>
    <t>Moore's Creek Retrofit</t>
  </si>
  <si>
    <t>A</t>
  </si>
  <si>
    <t>B/D</t>
  </si>
  <si>
    <t>Heathcote Treatment Train (PH 1 &amp; PH 2)</t>
  </si>
  <si>
    <t>A/D</t>
  </si>
  <si>
    <t>D</t>
  </si>
  <si>
    <t>Subbasin</t>
  </si>
  <si>
    <t>ROC</t>
  </si>
  <si>
    <t>Runoff Ac-ft</t>
  </si>
  <si>
    <t>TN lbs/yr</t>
  </si>
  <si>
    <t>TP lbs/yr</t>
  </si>
  <si>
    <t>Acres</t>
  </si>
  <si>
    <t>days</t>
  </si>
  <si>
    <t>outside of basin</t>
  </si>
  <si>
    <t>Stormwater education shows, pamphlets, presentations, storm drain stenciling, illicit discharge program</t>
  </si>
  <si>
    <t>Retention BMPs</t>
  </si>
  <si>
    <t>NAME</t>
  </si>
  <si>
    <t>Virginia Ave Treatment Area</t>
  </si>
  <si>
    <t>Street Sweeping - 8,00 CY</t>
  </si>
  <si>
    <t>Inlet Cleaning - 5,000 CY</t>
  </si>
  <si>
    <t>Alum</t>
  </si>
  <si>
    <t>LAND_COVER</t>
  </si>
  <si>
    <t>SLRWPP_WSH</t>
  </si>
  <si>
    <t>TP_ADD</t>
  </si>
  <si>
    <t>RAIN_IN</t>
  </si>
  <si>
    <t>BASEFLW_FT</t>
  </si>
  <si>
    <t>TN_EMC</t>
  </si>
  <si>
    <t>TP_EMC</t>
  </si>
  <si>
    <t>ACRES</t>
  </si>
  <si>
    <t>TP_Add</t>
  </si>
  <si>
    <t>Rain_in</t>
  </si>
  <si>
    <t>Baseflw_ft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</si>
</sst>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  <numFmt numFmtId="168" formatCode="0.00000000000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5" applyNumberFormat="0" applyAlignment="0" applyProtection="0"/>
    <xf numFmtId="0" fontId="17" fillId="8" borderId="6" applyNumberFormat="0" applyAlignment="0" applyProtection="0"/>
    <xf numFmtId="0" fontId="18" fillId="8" borderId="5" applyNumberFormat="0" applyAlignment="0" applyProtection="0"/>
    <xf numFmtId="0" fontId="19" fillId="0" borderId="7" applyNumberFormat="0" applyFill="0" applyAlignment="0" applyProtection="0"/>
    <xf numFmtId="0" fontId="20" fillId="9" borderId="8" applyNumberFormat="0" applyAlignment="0" applyProtection="0"/>
    <xf numFmtId="0" fontId="7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21" fillId="0" borderId="0" applyNumberFormat="0" applyFill="0" applyBorder="0" applyAlignment="0" applyProtection="0"/>
    <xf numFmtId="0" fontId="8" fillId="0" borderId="10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</cellStyleXfs>
  <cellXfs count="5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5" fillId="0" borderId="0" xfId="0" applyFont="1" applyBorder="1"/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65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8" fillId="0" borderId="0" xfId="0" applyFont="1"/>
    <xf numFmtId="165" fontId="0" fillId="0" borderId="0" xfId="0" applyNumberFormat="1"/>
    <xf numFmtId="0" fontId="7" fillId="0" borderId="0" xfId="0" applyFon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3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wrapText="1"/>
    </xf>
    <xf numFmtId="164" fontId="4" fillId="0" borderId="1" xfId="1" applyNumberFormat="1" applyFont="1" applyBorder="1" applyAlignment="1">
      <alignment horizontal="center" wrapText="1"/>
    </xf>
    <xf numFmtId="164" fontId="4" fillId="0" borderId="0" xfId="1" applyNumberFormat="1" applyFont="1" applyBorder="1" applyAlignment="1">
      <alignment horizontal="center" wrapText="1"/>
    </xf>
    <xf numFmtId="164" fontId="5" fillId="0" borderId="1" xfId="0" applyNumberFormat="1" applyFont="1" applyBorder="1" applyAlignment="1"/>
    <xf numFmtId="164" fontId="5" fillId="0" borderId="1" xfId="0" applyNumberFormat="1" applyFont="1" applyFill="1" applyBorder="1" applyAlignment="1"/>
    <xf numFmtId="165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/>
    <xf numFmtId="0" fontId="5" fillId="0" borderId="1" xfId="0" applyFont="1" applyBorder="1"/>
    <xf numFmtId="0" fontId="4" fillId="0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center" wrapText="1"/>
    </xf>
    <xf numFmtId="0" fontId="0" fillId="0" borderId="0" xfId="0"/>
    <xf numFmtId="1" fontId="23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1" fontId="0" fillId="0" borderId="0" xfId="0" applyNumberFormat="1"/>
    <xf numFmtId="2" fontId="0" fillId="0" borderId="0" xfId="0" applyNumberFormat="1"/>
    <xf numFmtId="1" fontId="0" fillId="0" borderId="0" xfId="0" applyNumberFormat="1"/>
    <xf numFmtId="2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  <xf numFmtId="168" fontId="0" fillId="0" borderId="0" xfId="0" applyNumberFormat="1"/>
  </cellXfs>
  <cellStyles count="49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4" builtinId="27" customBuiltin="1"/>
    <cellStyle name="Calculation" xfId="18" builtinId="22" customBuiltin="1"/>
    <cellStyle name="Check Cell" xfId="20" builtinId="23" customBuiltin="1"/>
    <cellStyle name="Comma 2" xfId="4"/>
    <cellStyle name="Explanatory Text" xfId="23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/>
    <cellStyle name="Normal 2" xfId="3"/>
    <cellStyle name="Normal 3" xfId="2"/>
    <cellStyle name="Normal 3 2" xfId="6"/>
    <cellStyle name="Normal 4" xfId="1"/>
    <cellStyle name="Normal 4 2" xfId="7"/>
    <cellStyle name="Normal 5" xfId="5"/>
    <cellStyle name="Note" xfId="22" builtinId="10" customBuiltin="1"/>
    <cellStyle name="Output" xfId="17" builtinId="21" customBuiltin="1"/>
    <cellStyle name="Title" xfId="8" builtinId="15" customBuiltin="1"/>
    <cellStyle name="Total" xfId="24" builtinId="25" customBuiltin="1"/>
    <cellStyle name="Warning Text" xfId="2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27"/>
  <sheetViews>
    <sheetView tabSelected="1" zoomScaleNormal="100" workbookViewId="0">
      <pane ySplit="1" topLeftCell="A2" activePane="bottomLeft" state="frozen"/>
      <selection pane="bottomLeft" activeCell="J19" sqref="J19"/>
    </sheetView>
  </sheetViews>
  <sheetFormatPr defaultRowHeight="12.75"/>
  <cols>
    <col min="1" max="1" width="9.140625" style="3"/>
    <col min="2" max="2" width="25.7109375" style="3" bestFit="1" customWidth="1"/>
    <col min="3" max="3" width="34.42578125" style="3" customWidth="1"/>
    <col min="4" max="4" width="14.140625" style="15" bestFit="1" customWidth="1"/>
    <col min="5" max="5" width="15" style="3" customWidth="1"/>
    <col min="6" max="6" width="14.140625" style="3" customWidth="1"/>
    <col min="7" max="7" width="11.42578125" style="3" customWidth="1"/>
    <col min="8" max="8" width="15" style="3" customWidth="1"/>
    <col min="9" max="9" width="13" style="3" customWidth="1"/>
    <col min="10" max="10" width="10" style="3" bestFit="1" customWidth="1"/>
    <col min="11" max="16384" width="9.140625" style="3"/>
  </cols>
  <sheetData>
    <row r="1" spans="1:10" ht="25.5">
      <c r="A1" s="1" t="s">
        <v>6</v>
      </c>
      <c r="B1" s="1" t="s">
        <v>0</v>
      </c>
      <c r="C1" s="1" t="s">
        <v>1</v>
      </c>
      <c r="D1" s="30" t="s">
        <v>15</v>
      </c>
      <c r="E1" s="4" t="s">
        <v>16</v>
      </c>
      <c r="F1" s="5" t="s">
        <v>17</v>
      </c>
      <c r="G1" s="6" t="s">
        <v>18</v>
      </c>
      <c r="H1" s="4" t="s">
        <v>19</v>
      </c>
      <c r="I1" s="5" t="s">
        <v>20</v>
      </c>
      <c r="J1" s="4" t="s">
        <v>21</v>
      </c>
    </row>
    <row r="2" spans="1:10" ht="25.5">
      <c r="A2" s="41" t="s">
        <v>7</v>
      </c>
      <c r="B2" s="41" t="s">
        <v>54</v>
      </c>
      <c r="C2" s="43" t="s">
        <v>84</v>
      </c>
      <c r="D2" s="31">
        <f>Heathcote!K12</f>
        <v>161.42999999999995</v>
      </c>
      <c r="E2" s="34">
        <f>Heathcote!M12</f>
        <v>700.00000000000011</v>
      </c>
      <c r="F2" s="18">
        <v>0.5</v>
      </c>
      <c r="G2" s="19">
        <f>ROUND(E2*F2,1)</f>
        <v>350</v>
      </c>
      <c r="H2" s="34">
        <f>Heathcote!N12</f>
        <v>160.40000000000003</v>
      </c>
      <c r="I2" s="18">
        <v>0.9</v>
      </c>
      <c r="J2" s="19">
        <f>ROUND(H2*I2,1)</f>
        <v>144.4</v>
      </c>
    </row>
    <row r="3" spans="1:10" ht="25.5">
      <c r="A3" s="41" t="s">
        <v>8</v>
      </c>
      <c r="B3" s="41" t="s">
        <v>2</v>
      </c>
      <c r="C3" s="41" t="s">
        <v>38</v>
      </c>
      <c r="D3" s="31">
        <f>'Moore''s Creek Phases 3 and 4'!K17</f>
        <v>71.849999999999994</v>
      </c>
      <c r="E3" s="35">
        <f>'Moore''s Creek Phases 3 and 4'!M17</f>
        <v>252</v>
      </c>
      <c r="F3" s="38">
        <f>'Wet Detention'!B6</f>
        <v>0.40500000000000003</v>
      </c>
      <c r="G3" s="37">
        <f>ROUND(E3*F3,1)</f>
        <v>102.1</v>
      </c>
      <c r="H3" s="39">
        <f>'Moore''s Creek Phases 3 and 4'!N17</f>
        <v>53.999999999999986</v>
      </c>
      <c r="I3" s="38">
        <f>'Wet Detention'!B7</f>
        <v>0.71299999999999997</v>
      </c>
      <c r="J3" s="37">
        <f>ROUND(H3*I3,1)</f>
        <v>38.5</v>
      </c>
    </row>
    <row r="4" spans="1:10">
      <c r="A4" s="41" t="s">
        <v>9</v>
      </c>
      <c r="B4" s="41" t="s">
        <v>3</v>
      </c>
      <c r="C4" s="41" t="s">
        <v>29</v>
      </c>
      <c r="D4" s="40" t="s">
        <v>77</v>
      </c>
      <c r="E4" s="34">
        <v>0</v>
      </c>
      <c r="F4" s="18">
        <v>0.1905</v>
      </c>
      <c r="G4" s="19">
        <v>0</v>
      </c>
      <c r="H4" s="34">
        <v>0</v>
      </c>
      <c r="I4" s="18">
        <v>0.155</v>
      </c>
      <c r="J4" s="19">
        <v>0</v>
      </c>
    </row>
    <row r="5" spans="1:10" ht="25.5">
      <c r="A5" s="42" t="s">
        <v>10</v>
      </c>
      <c r="B5" s="41" t="s">
        <v>4</v>
      </c>
      <c r="C5" s="41" t="s">
        <v>29</v>
      </c>
      <c r="D5" s="40" t="s">
        <v>77</v>
      </c>
      <c r="E5" s="34">
        <v>0</v>
      </c>
      <c r="F5" s="18">
        <v>0.1905</v>
      </c>
      <c r="G5" s="19">
        <v>0</v>
      </c>
      <c r="H5" s="34">
        <v>0</v>
      </c>
      <c r="I5" s="18">
        <v>0.155</v>
      </c>
      <c r="J5" s="19">
        <v>0</v>
      </c>
    </row>
    <row r="6" spans="1:10" s="7" customFormat="1">
      <c r="A6" s="41" t="s">
        <v>11</v>
      </c>
      <c r="B6" s="43" t="s">
        <v>82</v>
      </c>
      <c r="C6" s="41" t="s">
        <v>27</v>
      </c>
      <c r="D6" s="31" t="s">
        <v>5</v>
      </c>
      <c r="E6" s="31" t="s">
        <v>5</v>
      </c>
      <c r="F6" s="44" t="s">
        <v>5</v>
      </c>
      <c r="G6" s="37">
        <v>10326</v>
      </c>
      <c r="H6" s="31" t="s">
        <v>5</v>
      </c>
      <c r="I6" s="44" t="s">
        <v>5</v>
      </c>
      <c r="J6" s="37">
        <v>6621</v>
      </c>
    </row>
    <row r="7" spans="1:10">
      <c r="A7" s="41" t="s">
        <v>12</v>
      </c>
      <c r="B7" s="43" t="s">
        <v>83</v>
      </c>
      <c r="C7" s="41" t="s">
        <v>28</v>
      </c>
      <c r="D7" s="31" t="s">
        <v>5</v>
      </c>
      <c r="E7" s="31" t="s">
        <v>5</v>
      </c>
      <c r="F7" s="44" t="s">
        <v>5</v>
      </c>
      <c r="G7" s="37">
        <v>7784</v>
      </c>
      <c r="H7" s="31" t="s">
        <v>5</v>
      </c>
      <c r="I7" s="44" t="s">
        <v>5</v>
      </c>
      <c r="J7" s="37">
        <v>4780</v>
      </c>
    </row>
    <row r="8" spans="1:10" ht="51.75" customHeight="1">
      <c r="A8" s="41" t="s">
        <v>13</v>
      </c>
      <c r="B8" s="41" t="s">
        <v>78</v>
      </c>
      <c r="C8" s="41" t="s">
        <v>14</v>
      </c>
      <c r="D8" s="31" t="s">
        <v>5</v>
      </c>
      <c r="E8" s="35">
        <f>Education!L800</f>
        <v>17040.600000000006</v>
      </c>
      <c r="F8" s="36">
        <v>0.01</v>
      </c>
      <c r="G8" s="37">
        <f>ROUND(E8*F8,1)</f>
        <v>170.4</v>
      </c>
      <c r="H8" s="35">
        <f>Education!M800</f>
        <v>3878.9999999999991</v>
      </c>
      <c r="I8" s="36">
        <v>0.01</v>
      </c>
      <c r="J8" s="37">
        <f>ROUND(H8*I8,1)</f>
        <v>38.799999999999997</v>
      </c>
    </row>
    <row r="9" spans="1:10" ht="25.5">
      <c r="A9" s="42" t="s">
        <v>39</v>
      </c>
      <c r="B9" s="41" t="s">
        <v>43</v>
      </c>
      <c r="C9" s="42" t="s">
        <v>38</v>
      </c>
      <c r="D9" s="32">
        <f>'Pinecrest Estates'!K5</f>
        <v>0.02</v>
      </c>
      <c r="E9" s="34">
        <f>'Pinecrest Estates'!M5</f>
        <v>0.1</v>
      </c>
      <c r="F9" s="18">
        <f>'Wet Detention'!F15</f>
        <v>0</v>
      </c>
      <c r="G9" s="19">
        <f>ROUND(E9*F9,1)</f>
        <v>0</v>
      </c>
      <c r="H9" s="34">
        <f>'Pinecrest Estates'!N5</f>
        <v>0</v>
      </c>
      <c r="I9" s="18">
        <f>'Wet Detention'!F16</f>
        <v>1.0000000000000009E-3</v>
      </c>
      <c r="J9" s="19">
        <f>ROUND(H9*I9,1)</f>
        <v>0</v>
      </c>
    </row>
    <row r="10" spans="1:10">
      <c r="A10" s="42" t="s">
        <v>40</v>
      </c>
      <c r="B10" s="41" t="s">
        <v>44</v>
      </c>
      <c r="C10" s="42" t="s">
        <v>45</v>
      </c>
      <c r="D10" s="40" t="s">
        <v>77</v>
      </c>
      <c r="E10" s="34">
        <v>0</v>
      </c>
      <c r="F10" s="18">
        <v>0.1905</v>
      </c>
      <c r="G10" s="19">
        <f t="shared" ref="G10:G12" si="0">ROUND(E10*F10,1)</f>
        <v>0</v>
      </c>
      <c r="H10" s="34">
        <v>0</v>
      </c>
      <c r="I10" s="18">
        <v>0.155</v>
      </c>
      <c r="J10" s="19">
        <f>ROUND(H10*I10,1)</f>
        <v>0</v>
      </c>
    </row>
    <row r="11" spans="1:10">
      <c r="A11" s="41" t="s">
        <v>41</v>
      </c>
      <c r="B11" s="41" t="s">
        <v>46</v>
      </c>
      <c r="C11" s="43" t="s">
        <v>79</v>
      </c>
      <c r="D11" s="40" t="s">
        <v>77</v>
      </c>
      <c r="E11" s="35">
        <v>0</v>
      </c>
      <c r="F11" s="36">
        <f>'Retention Calcs'!B3</f>
        <v>0.74050000000000005</v>
      </c>
      <c r="G11" s="37">
        <f t="shared" si="0"/>
        <v>0</v>
      </c>
      <c r="H11" s="35">
        <v>0</v>
      </c>
      <c r="I11" s="36">
        <f>'Retention Calcs'!B3</f>
        <v>0.74050000000000005</v>
      </c>
      <c r="J11" s="37">
        <f>ROUND(H11*I11,1)</f>
        <v>0</v>
      </c>
    </row>
    <row r="12" spans="1:10">
      <c r="A12" s="41" t="s">
        <v>42</v>
      </c>
      <c r="B12" s="41" t="s">
        <v>49</v>
      </c>
      <c r="C12" s="41" t="s">
        <v>38</v>
      </c>
      <c r="D12" s="31">
        <f>'Virginia Avenue Outfall'!K12</f>
        <v>161.42999999999995</v>
      </c>
      <c r="E12" s="35">
        <f>'Virginia Avenue Outfall'!M12</f>
        <v>700.00000000000011</v>
      </c>
      <c r="F12" s="36">
        <f>'Wet Detention'!B20</f>
        <v>0.33299999999999996</v>
      </c>
      <c r="G12" s="37">
        <f t="shared" si="0"/>
        <v>233.1</v>
      </c>
      <c r="H12" s="35">
        <f>'Virginia Avenue Outfall'!N12</f>
        <v>160.40000000000003</v>
      </c>
      <c r="I12" s="36">
        <f>'Wet Detention'!B21</f>
        <v>0.61799999999999999</v>
      </c>
      <c r="J12" s="37">
        <f>ROUND(H12*I12,1)</f>
        <v>99.1</v>
      </c>
    </row>
    <row r="13" spans="1:10" ht="25.5">
      <c r="A13" s="42" t="s">
        <v>47</v>
      </c>
      <c r="B13" s="41" t="s">
        <v>50</v>
      </c>
      <c r="C13" s="42" t="s">
        <v>51</v>
      </c>
      <c r="D13" s="34" t="s">
        <v>77</v>
      </c>
      <c r="E13" s="40">
        <v>0</v>
      </c>
      <c r="F13" s="18">
        <v>0</v>
      </c>
      <c r="G13" s="19">
        <v>0</v>
      </c>
      <c r="H13" s="34">
        <v>0</v>
      </c>
      <c r="I13" s="18">
        <v>0</v>
      </c>
      <c r="J13" s="19">
        <v>0</v>
      </c>
    </row>
    <row r="14" spans="1:10">
      <c r="A14" s="42" t="s">
        <v>48</v>
      </c>
      <c r="B14" s="41" t="s">
        <v>52</v>
      </c>
      <c r="C14" s="42" t="s">
        <v>53</v>
      </c>
      <c r="D14" s="34" t="s">
        <v>77</v>
      </c>
      <c r="E14" s="40">
        <v>0</v>
      </c>
      <c r="F14" s="18">
        <v>0</v>
      </c>
      <c r="G14" s="19">
        <v>0</v>
      </c>
      <c r="H14" s="34">
        <v>0</v>
      </c>
      <c r="I14" s="18">
        <v>0</v>
      </c>
      <c r="J14" s="19">
        <v>0</v>
      </c>
    </row>
    <row r="15" spans="1:10">
      <c r="A15" s="2"/>
      <c r="B15" s="2"/>
      <c r="C15" s="2"/>
      <c r="D15" s="33"/>
    </row>
    <row r="16" spans="1:10" ht="15">
      <c r="A16" s="2"/>
      <c r="B16" s="2"/>
      <c r="C16" s="2"/>
      <c r="D16" s="33"/>
      <c r="F16" s="8"/>
      <c r="G16" s="9" t="s">
        <v>22</v>
      </c>
      <c r="H16" s="10"/>
      <c r="I16" s="11"/>
      <c r="J16" s="12" t="s">
        <v>23</v>
      </c>
    </row>
    <row r="17" spans="1:10">
      <c r="A17" s="2"/>
      <c r="B17" s="2"/>
      <c r="C17" s="2"/>
      <c r="D17" s="33"/>
      <c r="F17" s="13" t="s">
        <v>24</v>
      </c>
      <c r="G17" s="14">
        <f>SUM(G2:G14)</f>
        <v>18965.599999999999</v>
      </c>
      <c r="H17" s="15"/>
      <c r="I17" s="15"/>
      <c r="J17" s="16">
        <f>SUM(J2:J14)</f>
        <v>11721.8</v>
      </c>
    </row>
    <row r="18" spans="1:10">
      <c r="A18" s="2"/>
      <c r="B18" s="2"/>
      <c r="C18" s="2"/>
      <c r="D18" s="33"/>
      <c r="F18" s="13" t="s">
        <v>25</v>
      </c>
      <c r="G18" s="16">
        <v>6469</v>
      </c>
      <c r="H18" s="16"/>
      <c r="I18" s="16"/>
      <c r="J18" s="16">
        <v>2688</v>
      </c>
    </row>
    <row r="19" spans="1:10">
      <c r="A19" s="2"/>
      <c r="B19" s="2"/>
      <c r="C19" s="2"/>
      <c r="D19" s="33"/>
      <c r="F19" s="13" t="s">
        <v>26</v>
      </c>
      <c r="G19" s="17">
        <f>G17/G18</f>
        <v>2.9317668882362034</v>
      </c>
      <c r="H19" s="16"/>
      <c r="I19" s="16"/>
      <c r="J19" s="17">
        <f>J17/J18</f>
        <v>4.3607886904761903</v>
      </c>
    </row>
    <row r="20" spans="1:10">
      <c r="A20" s="2"/>
      <c r="B20" s="2"/>
      <c r="C20" s="2"/>
      <c r="D20" s="33"/>
    </row>
    <row r="21" spans="1:10">
      <c r="A21" s="2"/>
      <c r="B21" s="2"/>
      <c r="C21" s="2"/>
      <c r="D21" s="33"/>
    </row>
    <row r="22" spans="1:10">
      <c r="A22" s="2"/>
      <c r="B22" s="2"/>
      <c r="C22" s="2"/>
      <c r="D22" s="33"/>
    </row>
    <row r="23" spans="1:10">
      <c r="A23" s="2"/>
      <c r="B23" s="2"/>
      <c r="C23" s="2"/>
      <c r="D23" s="33"/>
    </row>
    <row r="24" spans="1:10">
      <c r="A24" s="2"/>
      <c r="B24" s="2"/>
      <c r="C24" s="2"/>
      <c r="D24" s="33"/>
    </row>
    <row r="25" spans="1:10">
      <c r="A25" s="2"/>
      <c r="B25" s="2"/>
      <c r="C25" s="2"/>
      <c r="D25" s="33"/>
    </row>
    <row r="26" spans="1:10">
      <c r="A26" s="2"/>
      <c r="B26" s="2"/>
      <c r="C26" s="2"/>
      <c r="D26" s="33"/>
    </row>
    <row r="27" spans="1:10">
      <c r="A27" s="2"/>
      <c r="B27" s="2"/>
      <c r="C27" s="2"/>
      <c r="D27" s="33"/>
    </row>
    <row r="28" spans="1:10">
      <c r="A28" s="2"/>
      <c r="B28" s="2"/>
      <c r="C28" s="2"/>
      <c r="D28" s="33"/>
    </row>
    <row r="29" spans="1:10">
      <c r="A29" s="2"/>
      <c r="B29" s="2"/>
      <c r="C29" s="2"/>
      <c r="D29" s="33"/>
    </row>
    <row r="30" spans="1:10">
      <c r="A30" s="2"/>
      <c r="B30" s="2"/>
      <c r="C30" s="2"/>
      <c r="D30" s="33"/>
    </row>
    <row r="31" spans="1:10">
      <c r="A31" s="2"/>
      <c r="B31" s="2"/>
      <c r="C31" s="2"/>
      <c r="D31" s="33"/>
    </row>
    <row r="32" spans="1:10">
      <c r="A32" s="2"/>
      <c r="B32" s="2"/>
      <c r="C32" s="2"/>
      <c r="D32" s="33"/>
    </row>
    <row r="33" spans="1:4">
      <c r="A33" s="2"/>
      <c r="B33" s="2"/>
      <c r="C33" s="2"/>
      <c r="D33" s="33"/>
    </row>
    <row r="34" spans="1:4">
      <c r="A34" s="2"/>
      <c r="B34" s="2"/>
      <c r="C34" s="2"/>
      <c r="D34" s="33"/>
    </row>
    <row r="35" spans="1:4">
      <c r="A35" s="2"/>
      <c r="B35" s="2"/>
      <c r="C35" s="2"/>
      <c r="D35" s="33"/>
    </row>
    <row r="36" spans="1:4">
      <c r="A36" s="2"/>
      <c r="B36" s="2"/>
      <c r="C36" s="2"/>
      <c r="D36" s="33"/>
    </row>
    <row r="37" spans="1:4">
      <c r="A37" s="2"/>
      <c r="B37" s="2"/>
      <c r="C37" s="2"/>
      <c r="D37" s="33"/>
    </row>
    <row r="38" spans="1:4">
      <c r="A38" s="2"/>
      <c r="B38" s="2"/>
      <c r="C38" s="2"/>
      <c r="D38" s="33"/>
    </row>
    <row r="39" spans="1:4">
      <c r="A39" s="2"/>
      <c r="B39" s="2"/>
      <c r="C39" s="2"/>
      <c r="D39" s="33"/>
    </row>
    <row r="40" spans="1:4">
      <c r="A40" s="2"/>
      <c r="B40" s="2"/>
      <c r="C40" s="2"/>
      <c r="D40" s="33"/>
    </row>
    <row r="41" spans="1:4">
      <c r="A41" s="2"/>
      <c r="B41" s="2"/>
      <c r="C41" s="2"/>
      <c r="D41" s="33"/>
    </row>
    <row r="42" spans="1:4">
      <c r="A42" s="2"/>
      <c r="B42" s="2"/>
      <c r="C42" s="2"/>
      <c r="D42" s="33"/>
    </row>
    <row r="43" spans="1:4">
      <c r="A43" s="2"/>
      <c r="B43" s="2"/>
      <c r="C43" s="2"/>
      <c r="D43" s="33"/>
    </row>
    <row r="44" spans="1:4">
      <c r="A44" s="2"/>
      <c r="B44" s="2"/>
      <c r="C44" s="2"/>
      <c r="D44" s="33"/>
    </row>
    <row r="45" spans="1:4">
      <c r="A45" s="2"/>
      <c r="B45" s="2"/>
      <c r="C45" s="2"/>
      <c r="D45" s="33"/>
    </row>
    <row r="46" spans="1:4">
      <c r="A46" s="2"/>
      <c r="B46" s="2"/>
      <c r="C46" s="2"/>
      <c r="D46" s="33"/>
    </row>
    <row r="47" spans="1:4">
      <c r="A47" s="2"/>
      <c r="B47" s="2"/>
      <c r="C47" s="2"/>
      <c r="D47" s="33"/>
    </row>
    <row r="48" spans="1:4">
      <c r="A48" s="2"/>
      <c r="B48" s="2"/>
      <c r="C48" s="2"/>
      <c r="D48" s="33"/>
    </row>
    <row r="49" spans="1:4">
      <c r="A49" s="2"/>
      <c r="B49" s="2"/>
      <c r="C49" s="2"/>
      <c r="D49" s="33"/>
    </row>
    <row r="50" spans="1:4">
      <c r="A50" s="2"/>
      <c r="B50" s="2"/>
      <c r="C50" s="2"/>
      <c r="D50" s="33"/>
    </row>
    <row r="51" spans="1:4">
      <c r="A51" s="2"/>
      <c r="B51" s="2"/>
      <c r="C51" s="2"/>
      <c r="D51" s="33"/>
    </row>
    <row r="52" spans="1:4">
      <c r="A52" s="2"/>
      <c r="B52" s="2"/>
      <c r="C52" s="2"/>
      <c r="D52" s="33"/>
    </row>
    <row r="53" spans="1:4">
      <c r="A53" s="2"/>
      <c r="B53" s="2"/>
      <c r="C53" s="2"/>
      <c r="D53" s="33"/>
    </row>
    <row r="54" spans="1:4">
      <c r="A54" s="2"/>
      <c r="B54" s="2"/>
      <c r="C54" s="2"/>
      <c r="D54" s="33"/>
    </row>
    <row r="55" spans="1:4">
      <c r="A55" s="2"/>
      <c r="B55" s="2"/>
      <c r="C55" s="2"/>
      <c r="D55" s="33"/>
    </row>
    <row r="56" spans="1:4">
      <c r="A56" s="2"/>
      <c r="B56" s="2"/>
      <c r="C56" s="2"/>
      <c r="D56" s="33"/>
    </row>
    <row r="57" spans="1:4">
      <c r="A57" s="2"/>
      <c r="B57" s="2"/>
      <c r="C57" s="2"/>
      <c r="D57" s="33"/>
    </row>
    <row r="58" spans="1:4">
      <c r="A58" s="2"/>
      <c r="B58" s="2"/>
      <c r="C58" s="2"/>
      <c r="D58" s="33"/>
    </row>
    <row r="59" spans="1:4">
      <c r="A59" s="2"/>
      <c r="B59" s="2"/>
      <c r="C59" s="2"/>
      <c r="D59" s="33"/>
    </row>
    <row r="60" spans="1:4">
      <c r="A60" s="2"/>
      <c r="B60" s="2"/>
      <c r="C60" s="2"/>
      <c r="D60" s="33"/>
    </row>
    <row r="61" spans="1:4">
      <c r="A61" s="2"/>
      <c r="B61" s="2"/>
      <c r="C61" s="2"/>
      <c r="D61" s="33"/>
    </row>
    <row r="62" spans="1:4">
      <c r="A62" s="2"/>
      <c r="B62" s="2"/>
      <c r="C62" s="2"/>
      <c r="D62" s="33"/>
    </row>
    <row r="63" spans="1:4">
      <c r="A63" s="2"/>
      <c r="B63" s="2"/>
      <c r="C63" s="2"/>
      <c r="D63" s="33"/>
    </row>
    <row r="64" spans="1:4">
      <c r="A64" s="2"/>
      <c r="B64" s="2"/>
      <c r="C64" s="2"/>
      <c r="D64" s="33"/>
    </row>
    <row r="65" spans="1:4">
      <c r="A65" s="2"/>
      <c r="B65" s="2"/>
      <c r="C65" s="2"/>
      <c r="D65" s="33"/>
    </row>
    <row r="66" spans="1:4">
      <c r="A66" s="2"/>
      <c r="B66" s="2"/>
      <c r="C66" s="2"/>
      <c r="D66" s="33"/>
    </row>
    <row r="67" spans="1:4">
      <c r="A67" s="2"/>
      <c r="B67" s="2"/>
      <c r="C67" s="2"/>
      <c r="D67" s="33"/>
    </row>
    <row r="68" spans="1:4">
      <c r="A68" s="2"/>
      <c r="B68" s="2"/>
      <c r="C68" s="2"/>
      <c r="D68" s="33"/>
    </row>
    <row r="69" spans="1:4">
      <c r="A69" s="2"/>
      <c r="B69" s="2"/>
      <c r="C69" s="2"/>
      <c r="D69" s="33"/>
    </row>
    <row r="70" spans="1:4">
      <c r="A70" s="2"/>
      <c r="B70" s="2"/>
      <c r="C70" s="2"/>
      <c r="D70" s="33"/>
    </row>
    <row r="71" spans="1:4">
      <c r="A71" s="2"/>
      <c r="B71" s="2"/>
      <c r="C71" s="2"/>
      <c r="D71" s="33"/>
    </row>
    <row r="72" spans="1:4">
      <c r="A72" s="2"/>
      <c r="B72" s="2"/>
      <c r="C72" s="2"/>
      <c r="D72" s="33"/>
    </row>
    <row r="73" spans="1:4">
      <c r="A73" s="2"/>
      <c r="B73" s="2"/>
      <c r="C73" s="2"/>
      <c r="D73" s="33"/>
    </row>
    <row r="74" spans="1:4">
      <c r="A74" s="2"/>
      <c r="B74" s="2"/>
      <c r="C74" s="2"/>
      <c r="D74" s="33"/>
    </row>
    <row r="75" spans="1:4">
      <c r="A75" s="2"/>
      <c r="B75" s="2"/>
      <c r="C75" s="2"/>
      <c r="D75" s="33"/>
    </row>
    <row r="76" spans="1:4">
      <c r="A76" s="2"/>
      <c r="B76" s="2"/>
      <c r="C76" s="2"/>
      <c r="D76" s="33"/>
    </row>
    <row r="77" spans="1:4">
      <c r="A77" s="2"/>
      <c r="B77" s="2"/>
      <c r="C77" s="2"/>
      <c r="D77" s="33"/>
    </row>
    <row r="78" spans="1:4">
      <c r="A78" s="2"/>
      <c r="B78" s="2"/>
      <c r="C78" s="2"/>
      <c r="D78" s="33"/>
    </row>
    <row r="79" spans="1:4">
      <c r="A79" s="2"/>
      <c r="B79" s="2"/>
      <c r="C79" s="2"/>
      <c r="D79" s="33"/>
    </row>
    <row r="80" spans="1:4">
      <c r="A80" s="2"/>
      <c r="B80" s="2"/>
      <c r="C80" s="2"/>
      <c r="D80" s="33"/>
    </row>
    <row r="81" spans="1:4">
      <c r="A81" s="2"/>
      <c r="B81" s="2"/>
      <c r="C81" s="2"/>
      <c r="D81" s="33"/>
    </row>
    <row r="82" spans="1:4">
      <c r="A82" s="2"/>
      <c r="B82" s="2"/>
      <c r="C82" s="2"/>
      <c r="D82" s="33"/>
    </row>
    <row r="83" spans="1:4">
      <c r="A83" s="2"/>
      <c r="B83" s="2"/>
      <c r="C83" s="2"/>
      <c r="D83" s="33"/>
    </row>
    <row r="84" spans="1:4">
      <c r="A84" s="2"/>
      <c r="B84" s="2"/>
      <c r="C84" s="2"/>
      <c r="D84" s="33"/>
    </row>
    <row r="85" spans="1:4">
      <c r="A85" s="2"/>
      <c r="B85" s="2"/>
      <c r="C85" s="2"/>
      <c r="D85" s="33"/>
    </row>
    <row r="86" spans="1:4">
      <c r="A86" s="2"/>
      <c r="B86" s="2"/>
      <c r="C86" s="2"/>
      <c r="D86" s="33"/>
    </row>
    <row r="87" spans="1:4">
      <c r="A87" s="2"/>
      <c r="B87" s="2"/>
      <c r="C87" s="2"/>
      <c r="D87" s="33"/>
    </row>
    <row r="88" spans="1:4">
      <c r="A88" s="2"/>
      <c r="B88" s="2"/>
      <c r="C88" s="2"/>
      <c r="D88" s="33"/>
    </row>
    <row r="89" spans="1:4">
      <c r="A89" s="2"/>
      <c r="B89" s="2"/>
      <c r="C89" s="2"/>
      <c r="D89" s="33"/>
    </row>
    <row r="90" spans="1:4">
      <c r="A90" s="2"/>
      <c r="B90" s="2"/>
      <c r="C90" s="2"/>
      <c r="D90" s="33"/>
    </row>
    <row r="91" spans="1:4">
      <c r="A91" s="2"/>
      <c r="B91" s="2"/>
      <c r="C91" s="2"/>
      <c r="D91" s="33"/>
    </row>
    <row r="92" spans="1:4">
      <c r="A92" s="2"/>
      <c r="B92" s="2"/>
      <c r="C92" s="2"/>
      <c r="D92" s="33"/>
    </row>
    <row r="93" spans="1:4">
      <c r="A93" s="2"/>
      <c r="B93" s="2"/>
      <c r="C93" s="2"/>
      <c r="D93" s="33"/>
    </row>
    <row r="94" spans="1:4">
      <c r="A94" s="2"/>
      <c r="B94" s="2"/>
      <c r="C94" s="2"/>
      <c r="D94" s="33"/>
    </row>
    <row r="95" spans="1:4">
      <c r="A95" s="2"/>
      <c r="B95" s="2"/>
      <c r="C95" s="2"/>
      <c r="D95" s="33"/>
    </row>
    <row r="96" spans="1:4">
      <c r="A96" s="2"/>
      <c r="B96" s="2"/>
      <c r="C96" s="2"/>
      <c r="D96" s="33"/>
    </row>
    <row r="97" spans="1:4">
      <c r="A97" s="2"/>
      <c r="B97" s="2"/>
      <c r="C97" s="2"/>
      <c r="D97" s="33"/>
    </row>
    <row r="98" spans="1:4">
      <c r="A98" s="2"/>
      <c r="B98" s="2"/>
      <c r="C98" s="2"/>
      <c r="D98" s="33"/>
    </row>
    <row r="99" spans="1:4">
      <c r="A99" s="2"/>
      <c r="B99" s="2"/>
      <c r="C99" s="2"/>
      <c r="D99" s="33"/>
    </row>
    <row r="100" spans="1:4">
      <c r="A100" s="2"/>
      <c r="B100" s="2"/>
      <c r="C100" s="2"/>
      <c r="D100" s="33"/>
    </row>
    <row r="101" spans="1:4">
      <c r="A101" s="2"/>
      <c r="B101" s="2"/>
      <c r="C101" s="2"/>
      <c r="D101" s="33"/>
    </row>
    <row r="102" spans="1:4">
      <c r="A102" s="2"/>
      <c r="B102" s="2"/>
      <c r="C102" s="2"/>
      <c r="D102" s="33"/>
    </row>
    <row r="103" spans="1:4">
      <c r="A103" s="2"/>
      <c r="B103" s="2"/>
      <c r="C103" s="2"/>
      <c r="D103" s="33"/>
    </row>
    <row r="104" spans="1:4">
      <c r="A104" s="2"/>
      <c r="B104" s="2"/>
      <c r="C104" s="2"/>
      <c r="D104" s="33"/>
    </row>
    <row r="105" spans="1:4">
      <c r="A105" s="2"/>
      <c r="B105" s="2"/>
      <c r="C105" s="2"/>
      <c r="D105" s="33"/>
    </row>
    <row r="106" spans="1:4">
      <c r="A106" s="2"/>
      <c r="B106" s="2"/>
      <c r="C106" s="2"/>
      <c r="D106" s="33"/>
    </row>
    <row r="107" spans="1:4">
      <c r="A107" s="2"/>
      <c r="B107" s="2"/>
      <c r="C107" s="2"/>
      <c r="D107" s="33"/>
    </row>
    <row r="108" spans="1:4">
      <c r="A108" s="2"/>
      <c r="B108" s="2"/>
      <c r="C108" s="2"/>
      <c r="D108" s="33"/>
    </row>
    <row r="109" spans="1:4">
      <c r="A109" s="2"/>
      <c r="B109" s="2"/>
      <c r="C109" s="2"/>
      <c r="D109" s="33"/>
    </row>
    <row r="110" spans="1:4">
      <c r="A110" s="2"/>
      <c r="B110" s="2"/>
      <c r="C110" s="2"/>
      <c r="D110" s="33"/>
    </row>
    <row r="111" spans="1:4">
      <c r="A111" s="2"/>
      <c r="B111" s="2"/>
      <c r="C111" s="2"/>
      <c r="D111" s="33"/>
    </row>
    <row r="112" spans="1:4">
      <c r="A112" s="2"/>
      <c r="B112" s="2"/>
      <c r="C112" s="2"/>
      <c r="D112" s="33"/>
    </row>
    <row r="113" spans="1:4">
      <c r="A113" s="2"/>
      <c r="B113" s="2"/>
      <c r="C113" s="2"/>
      <c r="D113" s="33"/>
    </row>
    <row r="114" spans="1:4">
      <c r="A114" s="2"/>
      <c r="B114" s="2"/>
      <c r="C114" s="2"/>
      <c r="D114" s="33"/>
    </row>
    <row r="115" spans="1:4">
      <c r="A115" s="2"/>
      <c r="B115" s="2"/>
      <c r="C115" s="2"/>
      <c r="D115" s="33"/>
    </row>
    <row r="116" spans="1:4">
      <c r="A116" s="2"/>
      <c r="B116" s="2"/>
      <c r="C116" s="2"/>
      <c r="D116" s="33"/>
    </row>
    <row r="117" spans="1:4">
      <c r="A117" s="2"/>
      <c r="B117" s="2"/>
      <c r="C117" s="2"/>
      <c r="D117" s="33"/>
    </row>
    <row r="118" spans="1:4">
      <c r="A118" s="2"/>
      <c r="B118" s="2"/>
      <c r="C118" s="2"/>
      <c r="D118" s="33"/>
    </row>
    <row r="119" spans="1:4">
      <c r="A119" s="2"/>
      <c r="B119" s="2"/>
      <c r="C119" s="2"/>
      <c r="D119" s="33"/>
    </row>
    <row r="120" spans="1:4">
      <c r="A120" s="2"/>
      <c r="B120" s="2"/>
      <c r="C120" s="2"/>
      <c r="D120" s="33"/>
    </row>
    <row r="121" spans="1:4">
      <c r="A121" s="2"/>
      <c r="B121" s="2"/>
      <c r="C121" s="2"/>
      <c r="D121" s="33"/>
    </row>
    <row r="122" spans="1:4">
      <c r="A122" s="2"/>
      <c r="B122" s="2"/>
      <c r="C122" s="2"/>
      <c r="D122" s="33"/>
    </row>
    <row r="123" spans="1:4">
      <c r="A123" s="2"/>
      <c r="B123" s="2"/>
      <c r="C123" s="2"/>
      <c r="D123" s="33"/>
    </row>
    <row r="124" spans="1:4">
      <c r="A124" s="2"/>
      <c r="B124" s="2"/>
      <c r="C124" s="2"/>
      <c r="D124" s="33"/>
    </row>
    <row r="125" spans="1:4">
      <c r="A125" s="2"/>
      <c r="B125" s="2"/>
      <c r="C125" s="2"/>
      <c r="D125" s="33"/>
    </row>
    <row r="126" spans="1:4">
      <c r="A126" s="2"/>
      <c r="B126" s="2"/>
      <c r="C126" s="2"/>
      <c r="D126" s="33"/>
    </row>
    <row r="127" spans="1:4">
      <c r="A127" s="2"/>
      <c r="B127" s="2"/>
      <c r="C127" s="2"/>
      <c r="D127" s="33"/>
    </row>
    <row r="128" spans="1:4">
      <c r="A128" s="2"/>
      <c r="B128" s="2"/>
      <c r="C128" s="2"/>
      <c r="D128" s="33"/>
    </row>
    <row r="129" spans="1:4">
      <c r="A129" s="2"/>
      <c r="B129" s="2"/>
      <c r="C129" s="2"/>
      <c r="D129" s="33"/>
    </row>
    <row r="130" spans="1:4">
      <c r="A130" s="2"/>
      <c r="B130" s="2"/>
      <c r="C130" s="2"/>
      <c r="D130" s="33"/>
    </row>
    <row r="131" spans="1:4">
      <c r="A131" s="2"/>
      <c r="B131" s="2"/>
      <c r="C131" s="2"/>
      <c r="D131" s="33"/>
    </row>
    <row r="132" spans="1:4">
      <c r="A132" s="2"/>
      <c r="B132" s="2"/>
      <c r="C132" s="2"/>
      <c r="D132" s="33"/>
    </row>
    <row r="133" spans="1:4">
      <c r="A133" s="2"/>
      <c r="B133" s="2"/>
      <c r="C133" s="2"/>
      <c r="D133" s="33"/>
    </row>
    <row r="134" spans="1:4">
      <c r="A134" s="2"/>
      <c r="B134" s="2"/>
      <c r="C134" s="2"/>
      <c r="D134" s="33"/>
    </row>
    <row r="135" spans="1:4">
      <c r="A135" s="2"/>
      <c r="B135" s="2"/>
      <c r="C135" s="2"/>
      <c r="D135" s="33"/>
    </row>
    <row r="136" spans="1:4">
      <c r="A136" s="2"/>
      <c r="B136" s="2"/>
      <c r="C136" s="2"/>
      <c r="D136" s="33"/>
    </row>
    <row r="137" spans="1:4">
      <c r="A137" s="2"/>
      <c r="B137" s="2"/>
      <c r="C137" s="2"/>
      <c r="D137" s="33"/>
    </row>
    <row r="138" spans="1:4">
      <c r="A138" s="2"/>
      <c r="B138" s="2"/>
      <c r="C138" s="2"/>
      <c r="D138" s="33"/>
    </row>
    <row r="139" spans="1:4">
      <c r="A139" s="2"/>
      <c r="B139" s="2"/>
      <c r="C139" s="2"/>
      <c r="D139" s="33"/>
    </row>
    <row r="140" spans="1:4">
      <c r="A140" s="2"/>
      <c r="B140" s="2"/>
      <c r="C140" s="2"/>
      <c r="D140" s="33"/>
    </row>
    <row r="141" spans="1:4">
      <c r="A141" s="2"/>
      <c r="B141" s="2"/>
      <c r="C141" s="2"/>
      <c r="D141" s="33"/>
    </row>
    <row r="142" spans="1:4">
      <c r="A142" s="2"/>
      <c r="B142" s="2"/>
      <c r="C142" s="2"/>
      <c r="D142" s="33"/>
    </row>
    <row r="143" spans="1:4">
      <c r="A143" s="2"/>
      <c r="B143" s="2"/>
      <c r="C143" s="2"/>
      <c r="D143" s="33"/>
    </row>
    <row r="144" spans="1:4">
      <c r="A144" s="2"/>
      <c r="B144" s="2"/>
      <c r="C144" s="2"/>
      <c r="D144" s="33"/>
    </row>
    <row r="145" spans="1:4">
      <c r="A145" s="2"/>
      <c r="B145" s="2"/>
      <c r="C145" s="2"/>
      <c r="D145" s="33"/>
    </row>
    <row r="146" spans="1:4">
      <c r="A146" s="2"/>
      <c r="B146" s="2"/>
      <c r="C146" s="2"/>
      <c r="D146" s="33"/>
    </row>
    <row r="147" spans="1:4">
      <c r="A147" s="2"/>
      <c r="B147" s="2"/>
      <c r="C147" s="2"/>
      <c r="D147" s="33"/>
    </row>
    <row r="148" spans="1:4">
      <c r="A148" s="2"/>
      <c r="B148" s="2"/>
      <c r="C148" s="2"/>
      <c r="D148" s="33"/>
    </row>
    <row r="149" spans="1:4">
      <c r="A149" s="2"/>
      <c r="B149" s="2"/>
      <c r="C149" s="2"/>
      <c r="D149" s="33"/>
    </row>
    <row r="150" spans="1:4">
      <c r="A150" s="2"/>
      <c r="B150" s="2"/>
      <c r="C150" s="2"/>
      <c r="D150" s="33"/>
    </row>
    <row r="151" spans="1:4">
      <c r="A151" s="2"/>
      <c r="B151" s="2"/>
      <c r="C151" s="2"/>
      <c r="D151" s="33"/>
    </row>
    <row r="152" spans="1:4">
      <c r="A152" s="2"/>
      <c r="B152" s="2"/>
      <c r="C152" s="2"/>
      <c r="D152" s="33"/>
    </row>
    <row r="153" spans="1:4">
      <c r="A153" s="2"/>
      <c r="B153" s="2"/>
      <c r="C153" s="2"/>
      <c r="D153" s="33"/>
    </row>
    <row r="154" spans="1:4">
      <c r="A154" s="2"/>
      <c r="B154" s="2"/>
      <c r="C154" s="2"/>
      <c r="D154" s="33"/>
    </row>
    <row r="155" spans="1:4">
      <c r="A155" s="2"/>
      <c r="B155" s="2"/>
      <c r="C155" s="2"/>
      <c r="D155" s="33"/>
    </row>
    <row r="156" spans="1:4">
      <c r="A156" s="2"/>
      <c r="B156" s="2"/>
      <c r="C156" s="2"/>
      <c r="D156" s="33"/>
    </row>
    <row r="157" spans="1:4">
      <c r="A157" s="2"/>
      <c r="B157" s="2"/>
      <c r="C157" s="2"/>
      <c r="D157" s="33"/>
    </row>
    <row r="158" spans="1:4">
      <c r="A158" s="2"/>
      <c r="B158" s="2"/>
      <c r="C158" s="2"/>
      <c r="D158" s="33"/>
    </row>
    <row r="159" spans="1:4">
      <c r="A159" s="2"/>
      <c r="B159" s="2"/>
      <c r="C159" s="2"/>
      <c r="D159" s="33"/>
    </row>
    <row r="160" spans="1:4">
      <c r="A160" s="2"/>
      <c r="B160" s="2"/>
      <c r="C160" s="2"/>
      <c r="D160" s="33"/>
    </row>
    <row r="161" spans="1:4">
      <c r="A161" s="2"/>
      <c r="B161" s="2"/>
      <c r="C161" s="2"/>
      <c r="D161" s="33"/>
    </row>
    <row r="162" spans="1:4">
      <c r="A162" s="2"/>
      <c r="B162" s="2"/>
      <c r="C162" s="2"/>
      <c r="D162" s="33"/>
    </row>
    <row r="163" spans="1:4">
      <c r="A163" s="2"/>
      <c r="B163" s="2"/>
      <c r="C163" s="2"/>
      <c r="D163" s="33"/>
    </row>
    <row r="164" spans="1:4">
      <c r="A164" s="2"/>
      <c r="B164" s="2"/>
      <c r="C164" s="2"/>
      <c r="D164" s="33"/>
    </row>
    <row r="165" spans="1:4">
      <c r="A165" s="2"/>
      <c r="B165" s="2"/>
      <c r="C165" s="2"/>
      <c r="D165" s="33"/>
    </row>
    <row r="166" spans="1:4">
      <c r="A166" s="2"/>
      <c r="B166" s="2"/>
      <c r="C166" s="2"/>
      <c r="D166" s="33"/>
    </row>
    <row r="167" spans="1:4">
      <c r="A167" s="2"/>
      <c r="B167" s="2"/>
      <c r="C167" s="2"/>
      <c r="D167" s="33"/>
    </row>
    <row r="168" spans="1:4">
      <c r="A168" s="2"/>
      <c r="B168" s="2"/>
      <c r="C168" s="2"/>
      <c r="D168" s="33"/>
    </row>
    <row r="169" spans="1:4">
      <c r="A169" s="2"/>
      <c r="B169" s="2"/>
      <c r="C169" s="2"/>
      <c r="D169" s="33"/>
    </row>
    <row r="170" spans="1:4">
      <c r="A170" s="2"/>
      <c r="B170" s="2"/>
      <c r="C170" s="2"/>
      <c r="D170" s="33"/>
    </row>
    <row r="171" spans="1:4">
      <c r="A171" s="2"/>
      <c r="B171" s="2"/>
      <c r="C171" s="2"/>
      <c r="D171" s="33"/>
    </row>
    <row r="172" spans="1:4">
      <c r="A172" s="2"/>
      <c r="B172" s="2"/>
      <c r="C172" s="2"/>
      <c r="D172" s="33"/>
    </row>
    <row r="173" spans="1:4">
      <c r="A173" s="2"/>
      <c r="B173" s="2"/>
      <c r="C173" s="2"/>
      <c r="D173" s="33"/>
    </row>
    <row r="174" spans="1:4">
      <c r="A174" s="2"/>
      <c r="B174" s="2"/>
      <c r="C174" s="2"/>
      <c r="D174" s="33"/>
    </row>
    <row r="175" spans="1:4">
      <c r="A175" s="2"/>
      <c r="B175" s="2"/>
      <c r="C175" s="2"/>
      <c r="D175" s="33"/>
    </row>
    <row r="176" spans="1:4">
      <c r="A176" s="2"/>
      <c r="B176" s="2"/>
      <c r="C176" s="2"/>
      <c r="D176" s="33"/>
    </row>
    <row r="177" spans="1:4">
      <c r="A177" s="2"/>
      <c r="B177" s="2"/>
      <c r="C177" s="2"/>
      <c r="D177" s="33"/>
    </row>
    <row r="178" spans="1:4">
      <c r="A178" s="2"/>
      <c r="B178" s="2"/>
      <c r="C178" s="2"/>
      <c r="D178" s="33"/>
    </row>
    <row r="179" spans="1:4">
      <c r="A179" s="2"/>
      <c r="B179" s="2"/>
      <c r="C179" s="2"/>
      <c r="D179" s="33"/>
    </row>
    <row r="180" spans="1:4">
      <c r="A180" s="2"/>
      <c r="B180" s="2"/>
      <c r="C180" s="2"/>
      <c r="D180" s="33"/>
    </row>
    <row r="181" spans="1:4">
      <c r="A181" s="2"/>
      <c r="B181" s="2"/>
      <c r="C181" s="2"/>
      <c r="D181" s="33"/>
    </row>
    <row r="182" spans="1:4">
      <c r="A182" s="2"/>
      <c r="B182" s="2"/>
      <c r="C182" s="2"/>
      <c r="D182" s="33"/>
    </row>
    <row r="183" spans="1:4">
      <c r="A183" s="2"/>
      <c r="B183" s="2"/>
      <c r="C183" s="2"/>
      <c r="D183" s="33"/>
    </row>
    <row r="184" spans="1:4">
      <c r="A184" s="2"/>
      <c r="B184" s="2"/>
      <c r="C184" s="2"/>
      <c r="D184" s="33"/>
    </row>
    <row r="185" spans="1:4">
      <c r="A185" s="2"/>
      <c r="B185" s="2"/>
      <c r="C185" s="2"/>
      <c r="D185" s="33"/>
    </row>
    <row r="186" spans="1:4">
      <c r="A186" s="2"/>
      <c r="B186" s="2"/>
      <c r="C186" s="2"/>
      <c r="D186" s="33"/>
    </row>
    <row r="187" spans="1:4">
      <c r="A187" s="2"/>
      <c r="B187" s="2"/>
      <c r="C187" s="2"/>
      <c r="D187" s="33"/>
    </row>
    <row r="188" spans="1:4">
      <c r="A188" s="2"/>
      <c r="B188" s="2"/>
      <c r="C188" s="2"/>
      <c r="D188" s="33"/>
    </row>
    <row r="189" spans="1:4">
      <c r="A189" s="2"/>
      <c r="B189" s="2"/>
      <c r="C189" s="2"/>
      <c r="D189" s="33"/>
    </row>
    <row r="190" spans="1:4">
      <c r="A190" s="2"/>
      <c r="B190" s="2"/>
      <c r="C190" s="2"/>
      <c r="D190" s="33"/>
    </row>
    <row r="191" spans="1:4">
      <c r="A191" s="2"/>
      <c r="B191" s="2"/>
      <c r="C191" s="2"/>
      <c r="D191" s="33"/>
    </row>
    <row r="192" spans="1:4">
      <c r="A192" s="2"/>
      <c r="B192" s="2"/>
      <c r="C192" s="2"/>
      <c r="D192" s="33"/>
    </row>
    <row r="193" spans="1:4">
      <c r="A193" s="2"/>
      <c r="B193" s="2"/>
      <c r="C193" s="2"/>
      <c r="D193" s="33"/>
    </row>
    <row r="194" spans="1:4">
      <c r="A194" s="2"/>
      <c r="B194" s="2"/>
      <c r="C194" s="2"/>
      <c r="D194" s="33"/>
    </row>
    <row r="195" spans="1:4">
      <c r="A195" s="2"/>
      <c r="B195" s="2"/>
      <c r="C195" s="2"/>
      <c r="D195" s="33"/>
    </row>
    <row r="196" spans="1:4">
      <c r="A196" s="2"/>
      <c r="B196" s="2"/>
      <c r="C196" s="2"/>
      <c r="D196" s="33"/>
    </row>
    <row r="197" spans="1:4">
      <c r="A197" s="2"/>
      <c r="B197" s="2"/>
      <c r="C197" s="2"/>
      <c r="D197" s="33"/>
    </row>
    <row r="198" spans="1:4">
      <c r="A198" s="2"/>
      <c r="B198" s="2"/>
      <c r="C198" s="2"/>
      <c r="D198" s="33"/>
    </row>
    <row r="199" spans="1:4">
      <c r="A199" s="2"/>
      <c r="B199" s="2"/>
      <c r="C199" s="2"/>
      <c r="D199" s="33"/>
    </row>
    <row r="200" spans="1:4">
      <c r="A200" s="2"/>
      <c r="B200" s="2"/>
      <c r="C200" s="2"/>
      <c r="D200" s="33"/>
    </row>
    <row r="201" spans="1:4">
      <c r="A201" s="2"/>
      <c r="B201" s="2"/>
      <c r="C201" s="2"/>
      <c r="D201" s="33"/>
    </row>
    <row r="202" spans="1:4">
      <c r="A202" s="2"/>
      <c r="B202" s="2"/>
      <c r="C202" s="2"/>
      <c r="D202" s="33"/>
    </row>
    <row r="203" spans="1:4">
      <c r="A203" s="2"/>
      <c r="B203" s="2"/>
      <c r="C203" s="2"/>
      <c r="D203" s="33"/>
    </row>
    <row r="204" spans="1:4">
      <c r="A204" s="2"/>
      <c r="B204" s="2"/>
      <c r="C204" s="2"/>
      <c r="D204" s="33"/>
    </row>
    <row r="205" spans="1:4">
      <c r="A205" s="2"/>
      <c r="B205" s="2"/>
      <c r="C205" s="2"/>
      <c r="D205" s="33"/>
    </row>
    <row r="206" spans="1:4">
      <c r="A206" s="2"/>
      <c r="B206" s="2"/>
      <c r="C206" s="2"/>
      <c r="D206" s="33"/>
    </row>
    <row r="207" spans="1:4">
      <c r="A207" s="2"/>
      <c r="B207" s="2"/>
      <c r="C207" s="2"/>
      <c r="D207" s="33"/>
    </row>
    <row r="208" spans="1:4">
      <c r="A208" s="2"/>
      <c r="B208" s="2"/>
      <c r="C208" s="2"/>
      <c r="D208" s="33"/>
    </row>
    <row r="209" spans="1:4">
      <c r="A209" s="2"/>
      <c r="B209" s="2"/>
      <c r="C209" s="2"/>
      <c r="D209" s="33"/>
    </row>
    <row r="210" spans="1:4">
      <c r="A210" s="2"/>
      <c r="B210" s="2"/>
      <c r="C210" s="2"/>
      <c r="D210" s="33"/>
    </row>
    <row r="211" spans="1:4">
      <c r="A211" s="2"/>
      <c r="B211" s="2"/>
      <c r="C211" s="2"/>
      <c r="D211" s="33"/>
    </row>
    <row r="212" spans="1:4">
      <c r="A212" s="2"/>
      <c r="B212" s="2"/>
      <c r="C212" s="2"/>
      <c r="D212" s="33"/>
    </row>
    <row r="213" spans="1:4">
      <c r="A213" s="2"/>
      <c r="B213" s="2"/>
      <c r="C213" s="2"/>
      <c r="D213" s="33"/>
    </row>
    <row r="214" spans="1:4">
      <c r="A214" s="2"/>
      <c r="B214" s="2"/>
      <c r="C214" s="2"/>
      <c r="D214" s="33"/>
    </row>
    <row r="215" spans="1:4">
      <c r="A215" s="2"/>
      <c r="B215" s="2"/>
      <c r="C215" s="2"/>
      <c r="D215" s="33"/>
    </row>
    <row r="216" spans="1:4">
      <c r="A216" s="2"/>
      <c r="B216" s="2"/>
      <c r="C216" s="2"/>
      <c r="D216" s="33"/>
    </row>
    <row r="217" spans="1:4">
      <c r="A217" s="2"/>
      <c r="B217" s="2"/>
      <c r="C217" s="2"/>
      <c r="D217" s="33"/>
    </row>
    <row r="218" spans="1:4">
      <c r="A218" s="2"/>
      <c r="B218" s="2"/>
      <c r="C218" s="2"/>
      <c r="D218" s="33"/>
    </row>
    <row r="219" spans="1:4">
      <c r="A219" s="2"/>
      <c r="B219" s="2"/>
      <c r="C219" s="2"/>
      <c r="D219" s="33"/>
    </row>
    <row r="220" spans="1:4">
      <c r="A220" s="2"/>
      <c r="B220" s="2"/>
      <c r="C220" s="2"/>
      <c r="D220" s="33"/>
    </row>
    <row r="221" spans="1:4">
      <c r="A221" s="2"/>
      <c r="B221" s="2"/>
      <c r="C221" s="2"/>
      <c r="D221" s="33"/>
    </row>
    <row r="222" spans="1:4">
      <c r="A222" s="2"/>
      <c r="B222" s="2"/>
      <c r="C222" s="2"/>
      <c r="D222" s="33"/>
    </row>
    <row r="223" spans="1:4">
      <c r="A223" s="2"/>
      <c r="B223" s="2"/>
      <c r="C223" s="2"/>
      <c r="D223" s="33"/>
    </row>
    <row r="224" spans="1:4">
      <c r="A224" s="2"/>
      <c r="B224" s="2"/>
      <c r="C224" s="2"/>
      <c r="D224" s="33"/>
    </row>
    <row r="225" spans="1:4">
      <c r="A225" s="2"/>
      <c r="B225" s="2"/>
      <c r="C225" s="2"/>
      <c r="D225" s="33"/>
    </row>
    <row r="226" spans="1:4">
      <c r="A226" s="2"/>
      <c r="B226" s="2"/>
      <c r="C226" s="2"/>
      <c r="D226" s="33"/>
    </row>
    <row r="227" spans="1:4">
      <c r="A227" s="2"/>
      <c r="B227" s="2"/>
      <c r="C227" s="2"/>
      <c r="D227" s="33"/>
    </row>
    <row r="228" spans="1:4">
      <c r="A228" s="2"/>
      <c r="B228" s="2"/>
      <c r="C228" s="2"/>
      <c r="D228" s="33"/>
    </row>
    <row r="229" spans="1:4">
      <c r="A229" s="2"/>
      <c r="B229" s="2"/>
      <c r="C229" s="2"/>
      <c r="D229" s="33"/>
    </row>
    <row r="230" spans="1:4">
      <c r="A230" s="2"/>
      <c r="B230" s="2"/>
      <c r="C230" s="2"/>
      <c r="D230" s="33"/>
    </row>
    <row r="231" spans="1:4">
      <c r="A231" s="2"/>
      <c r="B231" s="2"/>
      <c r="C231" s="2"/>
      <c r="D231" s="33"/>
    </row>
    <row r="232" spans="1:4">
      <c r="A232" s="2"/>
      <c r="B232" s="2"/>
      <c r="C232" s="2"/>
      <c r="D232" s="33"/>
    </row>
    <row r="233" spans="1:4">
      <c r="A233" s="2"/>
      <c r="B233" s="2"/>
      <c r="C233" s="2"/>
      <c r="D233" s="33"/>
    </row>
    <row r="234" spans="1:4">
      <c r="A234" s="2"/>
      <c r="B234" s="2"/>
      <c r="C234" s="2"/>
      <c r="D234" s="33"/>
    </row>
    <row r="235" spans="1:4">
      <c r="A235" s="2"/>
      <c r="B235" s="2"/>
      <c r="C235" s="2"/>
      <c r="D235" s="33"/>
    </row>
    <row r="236" spans="1:4">
      <c r="A236" s="2"/>
      <c r="B236" s="2"/>
      <c r="C236" s="2"/>
      <c r="D236" s="33"/>
    </row>
    <row r="237" spans="1:4">
      <c r="A237" s="2"/>
      <c r="B237" s="2"/>
      <c r="C237" s="2"/>
      <c r="D237" s="33"/>
    </row>
    <row r="238" spans="1:4">
      <c r="A238" s="2"/>
      <c r="B238" s="2"/>
      <c r="C238" s="2"/>
      <c r="D238" s="33"/>
    </row>
    <row r="239" spans="1:4">
      <c r="A239" s="2"/>
      <c r="B239" s="2"/>
      <c r="C239" s="2"/>
      <c r="D239" s="33"/>
    </row>
    <row r="240" spans="1:4">
      <c r="A240" s="2"/>
      <c r="B240" s="2"/>
      <c r="C240" s="2"/>
      <c r="D240" s="33"/>
    </row>
    <row r="241" spans="1:4">
      <c r="A241" s="2"/>
      <c r="B241" s="2"/>
      <c r="C241" s="2"/>
      <c r="D241" s="33"/>
    </row>
    <row r="242" spans="1:4">
      <c r="A242" s="2"/>
      <c r="B242" s="2"/>
      <c r="C242" s="2"/>
      <c r="D242" s="33"/>
    </row>
    <row r="243" spans="1:4">
      <c r="A243" s="2"/>
      <c r="B243" s="2"/>
      <c r="C243" s="2"/>
      <c r="D243" s="33"/>
    </row>
    <row r="244" spans="1:4">
      <c r="A244" s="2"/>
      <c r="B244" s="2"/>
      <c r="C244" s="2"/>
      <c r="D244" s="33"/>
    </row>
    <row r="245" spans="1:4">
      <c r="A245" s="2"/>
      <c r="B245" s="2"/>
      <c r="C245" s="2"/>
      <c r="D245" s="33"/>
    </row>
    <row r="246" spans="1:4">
      <c r="A246" s="2"/>
      <c r="B246" s="2"/>
      <c r="C246" s="2"/>
      <c r="D246" s="33"/>
    </row>
    <row r="247" spans="1:4">
      <c r="A247" s="2"/>
      <c r="B247" s="2"/>
      <c r="C247" s="2"/>
      <c r="D247" s="33"/>
    </row>
    <row r="248" spans="1:4">
      <c r="A248" s="2"/>
      <c r="B248" s="2"/>
      <c r="C248" s="2"/>
      <c r="D248" s="33"/>
    </row>
    <row r="249" spans="1:4">
      <c r="A249" s="2"/>
      <c r="B249" s="2"/>
      <c r="C249" s="2"/>
      <c r="D249" s="33"/>
    </row>
    <row r="250" spans="1:4">
      <c r="A250" s="2"/>
      <c r="B250" s="2"/>
      <c r="C250" s="2"/>
      <c r="D250" s="33"/>
    </row>
    <row r="251" spans="1:4">
      <c r="A251" s="2"/>
      <c r="B251" s="2"/>
      <c r="C251" s="2"/>
      <c r="D251" s="33"/>
    </row>
    <row r="252" spans="1:4">
      <c r="A252" s="2"/>
      <c r="B252" s="2"/>
      <c r="C252" s="2"/>
      <c r="D252" s="33"/>
    </row>
    <row r="253" spans="1:4">
      <c r="A253" s="2"/>
      <c r="B253" s="2"/>
      <c r="C253" s="2"/>
      <c r="D253" s="33"/>
    </row>
    <row r="254" spans="1:4">
      <c r="A254" s="2"/>
      <c r="B254" s="2"/>
      <c r="C254" s="2"/>
      <c r="D254" s="33"/>
    </row>
    <row r="255" spans="1:4">
      <c r="A255" s="2"/>
      <c r="B255" s="2"/>
      <c r="C255" s="2"/>
      <c r="D255" s="33"/>
    </row>
    <row r="256" spans="1:4">
      <c r="A256" s="2"/>
      <c r="B256" s="2"/>
      <c r="C256" s="2"/>
      <c r="D256" s="33"/>
    </row>
    <row r="257" spans="1:4">
      <c r="A257" s="2"/>
      <c r="B257" s="2"/>
      <c r="C257" s="2"/>
      <c r="D257" s="33"/>
    </row>
    <row r="258" spans="1:4">
      <c r="A258" s="2"/>
      <c r="B258" s="2"/>
      <c r="C258" s="2"/>
      <c r="D258" s="33"/>
    </row>
    <row r="259" spans="1:4">
      <c r="A259" s="2"/>
      <c r="B259" s="2"/>
      <c r="C259" s="2"/>
      <c r="D259" s="33"/>
    </row>
    <row r="260" spans="1:4">
      <c r="A260" s="2"/>
      <c r="B260" s="2"/>
      <c r="C260" s="2"/>
      <c r="D260" s="33"/>
    </row>
    <row r="261" spans="1:4">
      <c r="A261" s="2"/>
      <c r="B261" s="2"/>
      <c r="C261" s="2"/>
      <c r="D261" s="33"/>
    </row>
    <row r="262" spans="1:4">
      <c r="A262" s="2"/>
      <c r="B262" s="2"/>
      <c r="C262" s="2"/>
      <c r="D262" s="33"/>
    </row>
    <row r="263" spans="1:4">
      <c r="A263" s="2"/>
      <c r="B263" s="2"/>
      <c r="C263" s="2"/>
      <c r="D263" s="33"/>
    </row>
    <row r="264" spans="1:4">
      <c r="A264" s="2"/>
      <c r="B264" s="2"/>
      <c r="C264" s="2"/>
      <c r="D264" s="33"/>
    </row>
    <row r="265" spans="1:4">
      <c r="A265" s="2"/>
      <c r="B265" s="2"/>
      <c r="C265" s="2"/>
      <c r="D265" s="33"/>
    </row>
    <row r="266" spans="1:4">
      <c r="A266" s="2"/>
      <c r="B266" s="2"/>
      <c r="C266" s="2"/>
      <c r="D266" s="33"/>
    </row>
    <row r="267" spans="1:4">
      <c r="A267" s="2"/>
      <c r="B267" s="2"/>
      <c r="C267" s="2"/>
      <c r="D267" s="33"/>
    </row>
    <row r="268" spans="1:4">
      <c r="A268" s="2"/>
      <c r="B268" s="2"/>
      <c r="C268" s="2"/>
      <c r="D268" s="33"/>
    </row>
    <row r="269" spans="1:4">
      <c r="A269" s="2"/>
      <c r="B269" s="2"/>
      <c r="C269" s="2"/>
      <c r="D269" s="33"/>
    </row>
    <row r="270" spans="1:4">
      <c r="A270" s="2"/>
      <c r="B270" s="2"/>
      <c r="C270" s="2"/>
      <c r="D270" s="33"/>
    </row>
    <row r="271" spans="1:4">
      <c r="A271" s="2"/>
      <c r="B271" s="2"/>
      <c r="C271" s="2"/>
      <c r="D271" s="33"/>
    </row>
    <row r="272" spans="1:4">
      <c r="A272" s="2"/>
      <c r="B272" s="2"/>
      <c r="C272" s="2"/>
      <c r="D272" s="33"/>
    </row>
    <row r="273" spans="1:4">
      <c r="A273" s="2"/>
      <c r="B273" s="2"/>
      <c r="C273" s="2"/>
      <c r="D273" s="33"/>
    </row>
    <row r="274" spans="1:4">
      <c r="A274" s="2"/>
      <c r="B274" s="2"/>
      <c r="C274" s="2"/>
      <c r="D274" s="33"/>
    </row>
    <row r="275" spans="1:4">
      <c r="A275" s="2"/>
      <c r="B275" s="2"/>
      <c r="C275" s="2"/>
      <c r="D275" s="33"/>
    </row>
    <row r="276" spans="1:4">
      <c r="A276" s="2"/>
      <c r="B276" s="2"/>
      <c r="C276" s="2"/>
      <c r="D276" s="33"/>
    </row>
    <row r="277" spans="1:4">
      <c r="A277" s="2"/>
      <c r="B277" s="2"/>
      <c r="C277" s="2"/>
      <c r="D277" s="33"/>
    </row>
    <row r="278" spans="1:4">
      <c r="A278" s="2"/>
      <c r="B278" s="2"/>
      <c r="C278" s="2"/>
      <c r="D278" s="33"/>
    </row>
    <row r="279" spans="1:4">
      <c r="A279" s="2"/>
      <c r="B279" s="2"/>
      <c r="C279" s="2"/>
      <c r="D279" s="33"/>
    </row>
    <row r="280" spans="1:4">
      <c r="A280" s="2"/>
      <c r="B280" s="2"/>
      <c r="C280" s="2"/>
      <c r="D280" s="33"/>
    </row>
    <row r="281" spans="1:4">
      <c r="A281" s="2"/>
      <c r="B281" s="2"/>
      <c r="C281" s="2"/>
      <c r="D281" s="33"/>
    </row>
    <row r="282" spans="1:4">
      <c r="A282" s="2"/>
      <c r="B282" s="2"/>
      <c r="C282" s="2"/>
      <c r="D282" s="33"/>
    </row>
    <row r="283" spans="1:4">
      <c r="A283" s="2"/>
      <c r="B283" s="2"/>
      <c r="C283" s="2"/>
      <c r="D283" s="33"/>
    </row>
    <row r="284" spans="1:4">
      <c r="A284" s="2"/>
      <c r="B284" s="2"/>
      <c r="C284" s="2"/>
      <c r="D284" s="33"/>
    </row>
    <row r="285" spans="1:4">
      <c r="A285" s="2"/>
      <c r="B285" s="2"/>
      <c r="C285" s="2"/>
      <c r="D285" s="33"/>
    </row>
    <row r="286" spans="1:4">
      <c r="A286" s="2"/>
      <c r="B286" s="2"/>
      <c r="C286" s="2"/>
      <c r="D286" s="33"/>
    </row>
    <row r="287" spans="1:4">
      <c r="A287" s="2"/>
      <c r="B287" s="2"/>
      <c r="C287" s="2"/>
      <c r="D287" s="33"/>
    </row>
    <row r="288" spans="1:4">
      <c r="A288" s="2"/>
      <c r="B288" s="2"/>
      <c r="C288" s="2"/>
      <c r="D288" s="33"/>
    </row>
    <row r="289" spans="1:4">
      <c r="A289" s="2"/>
      <c r="B289" s="2"/>
      <c r="C289" s="2"/>
      <c r="D289" s="33"/>
    </row>
    <row r="290" spans="1:4">
      <c r="A290" s="2"/>
      <c r="B290" s="2"/>
      <c r="C290" s="2"/>
      <c r="D290" s="33"/>
    </row>
    <row r="291" spans="1:4">
      <c r="A291" s="2"/>
      <c r="B291" s="2"/>
      <c r="C291" s="2"/>
      <c r="D291" s="33"/>
    </row>
    <row r="292" spans="1:4">
      <c r="A292" s="2"/>
      <c r="B292" s="2"/>
      <c r="C292" s="2"/>
      <c r="D292" s="33"/>
    </row>
    <row r="293" spans="1:4">
      <c r="A293" s="2"/>
      <c r="B293" s="2"/>
      <c r="C293" s="2"/>
      <c r="D293" s="33"/>
    </row>
    <row r="294" spans="1:4">
      <c r="A294" s="2"/>
      <c r="B294" s="2"/>
      <c r="C294" s="2"/>
      <c r="D294" s="33"/>
    </row>
    <row r="295" spans="1:4">
      <c r="A295" s="2"/>
      <c r="B295" s="2"/>
      <c r="C295" s="2"/>
      <c r="D295" s="33"/>
    </row>
    <row r="296" spans="1:4">
      <c r="A296" s="2"/>
      <c r="B296" s="2"/>
      <c r="C296" s="2"/>
      <c r="D296" s="33"/>
    </row>
    <row r="297" spans="1:4">
      <c r="A297" s="2"/>
      <c r="B297" s="2"/>
      <c r="C297" s="2"/>
      <c r="D297" s="33"/>
    </row>
    <row r="298" spans="1:4">
      <c r="A298" s="2"/>
      <c r="B298" s="2"/>
      <c r="C298" s="2"/>
      <c r="D298" s="33"/>
    </row>
    <row r="299" spans="1:4">
      <c r="A299" s="2"/>
      <c r="B299" s="2"/>
      <c r="C299" s="2"/>
      <c r="D299" s="33"/>
    </row>
    <row r="300" spans="1:4">
      <c r="A300" s="2"/>
      <c r="B300" s="2"/>
      <c r="C300" s="2"/>
      <c r="D300" s="33"/>
    </row>
    <row r="301" spans="1:4">
      <c r="A301" s="2"/>
      <c r="B301" s="2"/>
      <c r="C301" s="2"/>
      <c r="D301" s="33"/>
    </row>
    <row r="302" spans="1:4">
      <c r="A302" s="2"/>
      <c r="B302" s="2"/>
      <c r="C302" s="2"/>
      <c r="D302" s="33"/>
    </row>
    <row r="303" spans="1:4">
      <c r="A303" s="2"/>
      <c r="B303" s="2"/>
      <c r="C303" s="2"/>
      <c r="D303" s="33"/>
    </row>
    <row r="304" spans="1:4">
      <c r="A304" s="2"/>
      <c r="B304" s="2"/>
      <c r="C304" s="2"/>
      <c r="D304" s="33"/>
    </row>
    <row r="305" spans="1:4">
      <c r="A305" s="2"/>
      <c r="B305" s="2"/>
      <c r="C305" s="2"/>
      <c r="D305" s="33"/>
    </row>
    <row r="306" spans="1:4">
      <c r="A306" s="2"/>
      <c r="B306" s="2"/>
      <c r="C306" s="2"/>
      <c r="D306" s="33"/>
    </row>
    <row r="307" spans="1:4">
      <c r="A307" s="2"/>
      <c r="B307" s="2"/>
      <c r="C307" s="2"/>
      <c r="D307" s="33"/>
    </row>
    <row r="308" spans="1:4">
      <c r="A308" s="2"/>
      <c r="B308" s="2"/>
      <c r="C308" s="2"/>
      <c r="D308" s="33"/>
    </row>
    <row r="309" spans="1:4">
      <c r="A309" s="2"/>
      <c r="B309" s="2"/>
      <c r="C309" s="2"/>
      <c r="D309" s="33"/>
    </row>
    <row r="310" spans="1:4">
      <c r="A310" s="2"/>
      <c r="B310" s="2"/>
      <c r="C310" s="2"/>
      <c r="D310" s="33"/>
    </row>
    <row r="311" spans="1:4">
      <c r="A311" s="2"/>
      <c r="B311" s="2"/>
      <c r="C311" s="2"/>
      <c r="D311" s="33"/>
    </row>
    <row r="312" spans="1:4">
      <c r="A312" s="2"/>
      <c r="B312" s="2"/>
      <c r="C312" s="2"/>
      <c r="D312" s="33"/>
    </row>
    <row r="313" spans="1:4">
      <c r="A313" s="2"/>
      <c r="B313" s="2"/>
      <c r="C313" s="2"/>
      <c r="D313" s="33"/>
    </row>
    <row r="314" spans="1:4">
      <c r="A314" s="2"/>
      <c r="B314" s="2"/>
      <c r="C314" s="2"/>
      <c r="D314" s="33"/>
    </row>
    <row r="315" spans="1:4">
      <c r="A315" s="2"/>
      <c r="B315" s="2"/>
      <c r="C315" s="2"/>
      <c r="D315" s="33"/>
    </row>
    <row r="316" spans="1:4">
      <c r="A316" s="2"/>
      <c r="B316" s="2"/>
      <c r="C316" s="2"/>
      <c r="D316" s="33"/>
    </row>
    <row r="317" spans="1:4">
      <c r="A317" s="2"/>
      <c r="B317" s="2"/>
      <c r="C317" s="2"/>
      <c r="D317" s="33"/>
    </row>
    <row r="318" spans="1:4">
      <c r="A318" s="2"/>
      <c r="B318" s="2"/>
      <c r="C318" s="2"/>
      <c r="D318" s="33"/>
    </row>
    <row r="319" spans="1:4">
      <c r="A319" s="2"/>
      <c r="B319" s="2"/>
      <c r="C319" s="2"/>
      <c r="D319" s="33"/>
    </row>
    <row r="320" spans="1:4">
      <c r="A320" s="2"/>
      <c r="B320" s="2"/>
      <c r="C320" s="2"/>
      <c r="D320" s="33"/>
    </row>
    <row r="321" spans="1:4">
      <c r="A321" s="2"/>
      <c r="B321" s="2"/>
      <c r="C321" s="2"/>
      <c r="D321" s="33"/>
    </row>
    <row r="322" spans="1:4">
      <c r="A322" s="2"/>
      <c r="B322" s="2"/>
      <c r="C322" s="2"/>
      <c r="D322" s="33"/>
    </row>
    <row r="323" spans="1:4">
      <c r="A323" s="2"/>
      <c r="B323" s="2"/>
      <c r="C323" s="2"/>
      <c r="D323" s="33"/>
    </row>
    <row r="324" spans="1:4">
      <c r="A324" s="2"/>
      <c r="B324" s="2"/>
      <c r="C324" s="2"/>
      <c r="D324" s="33"/>
    </row>
    <row r="325" spans="1:4">
      <c r="A325" s="2"/>
      <c r="B325" s="2"/>
      <c r="C325" s="2"/>
      <c r="D325" s="33"/>
    </row>
    <row r="326" spans="1:4">
      <c r="A326" s="2"/>
      <c r="B326" s="2"/>
      <c r="C326" s="2"/>
      <c r="D326" s="33"/>
    </row>
    <row r="327" spans="1:4">
      <c r="A327" s="2"/>
      <c r="B327" s="2"/>
      <c r="C327" s="2"/>
      <c r="D327" s="33"/>
    </row>
    <row r="328" spans="1:4">
      <c r="A328" s="2"/>
      <c r="B328" s="2"/>
      <c r="C328" s="2"/>
      <c r="D328" s="33"/>
    </row>
    <row r="329" spans="1:4">
      <c r="A329" s="2"/>
      <c r="B329" s="2"/>
      <c r="C329" s="2"/>
      <c r="D329" s="33"/>
    </row>
    <row r="330" spans="1:4">
      <c r="A330" s="2"/>
      <c r="B330" s="2"/>
      <c r="C330" s="2"/>
      <c r="D330" s="33"/>
    </row>
    <row r="331" spans="1:4">
      <c r="A331" s="2"/>
      <c r="B331" s="2"/>
      <c r="C331" s="2"/>
      <c r="D331" s="33"/>
    </row>
    <row r="332" spans="1:4">
      <c r="A332" s="2"/>
      <c r="B332" s="2"/>
      <c r="C332" s="2"/>
      <c r="D332" s="33"/>
    </row>
    <row r="333" spans="1:4">
      <c r="A333" s="2"/>
      <c r="B333" s="2"/>
      <c r="C333" s="2"/>
      <c r="D333" s="33"/>
    </row>
    <row r="334" spans="1:4">
      <c r="A334" s="2"/>
      <c r="B334" s="2"/>
      <c r="C334" s="2"/>
      <c r="D334" s="33"/>
    </row>
    <row r="335" spans="1:4">
      <c r="A335" s="2"/>
      <c r="B335" s="2"/>
      <c r="C335" s="2"/>
      <c r="D335" s="33"/>
    </row>
    <row r="336" spans="1:4">
      <c r="A336" s="2"/>
      <c r="B336" s="2"/>
      <c r="C336" s="2"/>
      <c r="D336" s="33"/>
    </row>
    <row r="337" spans="1:4">
      <c r="A337" s="2"/>
      <c r="B337" s="2"/>
      <c r="C337" s="2"/>
      <c r="D337" s="33"/>
    </row>
    <row r="338" spans="1:4">
      <c r="A338" s="2"/>
      <c r="B338" s="2"/>
      <c r="C338" s="2"/>
      <c r="D338" s="33"/>
    </row>
    <row r="339" spans="1:4">
      <c r="A339" s="2"/>
      <c r="B339" s="2"/>
      <c r="C339" s="2"/>
      <c r="D339" s="33"/>
    </row>
    <row r="340" spans="1:4">
      <c r="A340" s="2"/>
      <c r="B340" s="2"/>
      <c r="C340" s="2"/>
      <c r="D340" s="33"/>
    </row>
    <row r="341" spans="1:4">
      <c r="A341" s="2"/>
      <c r="B341" s="2"/>
      <c r="C341" s="2"/>
      <c r="D341" s="33"/>
    </row>
    <row r="342" spans="1:4">
      <c r="A342" s="2"/>
      <c r="B342" s="2"/>
      <c r="C342" s="2"/>
      <c r="D342" s="33"/>
    </row>
    <row r="343" spans="1:4">
      <c r="A343" s="2"/>
      <c r="B343" s="2"/>
      <c r="C343" s="2"/>
      <c r="D343" s="33"/>
    </row>
    <row r="344" spans="1:4">
      <c r="A344" s="2"/>
      <c r="B344" s="2"/>
      <c r="C344" s="2"/>
      <c r="D344" s="33"/>
    </row>
    <row r="345" spans="1:4">
      <c r="A345" s="2"/>
      <c r="B345" s="2"/>
      <c r="C345" s="2"/>
      <c r="D345" s="33"/>
    </row>
    <row r="346" spans="1:4">
      <c r="A346" s="2"/>
      <c r="B346" s="2"/>
      <c r="C346" s="2"/>
      <c r="D346" s="33"/>
    </row>
    <row r="347" spans="1:4">
      <c r="A347" s="2"/>
      <c r="B347" s="2"/>
      <c r="C347" s="2"/>
      <c r="D347" s="33"/>
    </row>
    <row r="348" spans="1:4">
      <c r="A348" s="2"/>
      <c r="B348" s="2"/>
      <c r="C348" s="2"/>
      <c r="D348" s="33"/>
    </row>
    <row r="349" spans="1:4">
      <c r="A349" s="2"/>
      <c r="B349" s="2"/>
      <c r="C349" s="2"/>
      <c r="D349" s="33"/>
    </row>
    <row r="350" spans="1:4">
      <c r="A350" s="2"/>
      <c r="B350" s="2"/>
      <c r="C350" s="2"/>
      <c r="D350" s="33"/>
    </row>
    <row r="351" spans="1:4">
      <c r="A351" s="2"/>
      <c r="B351" s="2"/>
      <c r="C351" s="2"/>
      <c r="D351" s="33"/>
    </row>
    <row r="352" spans="1:4">
      <c r="A352" s="2"/>
      <c r="B352" s="2"/>
      <c r="C352" s="2"/>
      <c r="D352" s="33"/>
    </row>
    <row r="353" spans="1:4">
      <c r="A353" s="2"/>
      <c r="B353" s="2"/>
      <c r="C353" s="2"/>
      <c r="D353" s="33"/>
    </row>
    <row r="354" spans="1:4">
      <c r="A354" s="2"/>
      <c r="B354" s="2"/>
      <c r="C354" s="2"/>
      <c r="D354" s="33"/>
    </row>
    <row r="355" spans="1:4">
      <c r="A355" s="2"/>
      <c r="B355" s="2"/>
      <c r="C355" s="2"/>
      <c r="D355" s="33"/>
    </row>
    <row r="356" spans="1:4">
      <c r="A356" s="2"/>
      <c r="B356" s="2"/>
      <c r="C356" s="2"/>
      <c r="D356" s="33"/>
    </row>
    <row r="357" spans="1:4">
      <c r="A357" s="2"/>
      <c r="B357" s="2"/>
      <c r="C357" s="2"/>
      <c r="D357" s="33"/>
    </row>
    <row r="358" spans="1:4">
      <c r="A358" s="2"/>
      <c r="B358" s="2"/>
      <c r="C358" s="2"/>
      <c r="D358" s="33"/>
    </row>
    <row r="359" spans="1:4">
      <c r="A359" s="2"/>
      <c r="B359" s="2"/>
      <c r="C359" s="2"/>
      <c r="D359" s="33"/>
    </row>
    <row r="360" spans="1:4">
      <c r="A360" s="2"/>
      <c r="B360" s="2"/>
      <c r="C360" s="2"/>
      <c r="D360" s="33"/>
    </row>
    <row r="361" spans="1:4">
      <c r="A361" s="2"/>
      <c r="B361" s="2"/>
      <c r="C361" s="2"/>
      <c r="D361" s="33"/>
    </row>
    <row r="362" spans="1:4">
      <c r="A362" s="2"/>
      <c r="B362" s="2"/>
      <c r="C362" s="2"/>
      <c r="D362" s="33"/>
    </row>
    <row r="363" spans="1:4">
      <c r="A363" s="2"/>
      <c r="B363" s="2"/>
      <c r="C363" s="2"/>
      <c r="D363" s="33"/>
    </row>
    <row r="364" spans="1:4">
      <c r="A364" s="2"/>
      <c r="B364" s="2"/>
      <c r="C364" s="2"/>
      <c r="D364" s="33"/>
    </row>
    <row r="365" spans="1:4">
      <c r="A365" s="2"/>
      <c r="B365" s="2"/>
      <c r="C365" s="2"/>
      <c r="D365" s="33"/>
    </row>
    <row r="366" spans="1:4">
      <c r="A366" s="2"/>
      <c r="B366" s="2"/>
      <c r="C366" s="2"/>
      <c r="D366" s="33"/>
    </row>
    <row r="367" spans="1:4">
      <c r="A367" s="2"/>
      <c r="B367" s="2"/>
      <c r="C367" s="2"/>
      <c r="D367" s="33"/>
    </row>
    <row r="368" spans="1:4">
      <c r="A368" s="2"/>
      <c r="B368" s="2"/>
      <c r="C368" s="2"/>
      <c r="D368" s="33"/>
    </row>
    <row r="369" spans="1:4">
      <c r="A369" s="2"/>
      <c r="B369" s="2"/>
      <c r="C369" s="2"/>
      <c r="D369" s="33"/>
    </row>
    <row r="370" spans="1:4">
      <c r="A370" s="2"/>
      <c r="B370" s="2"/>
      <c r="C370" s="2"/>
      <c r="D370" s="33"/>
    </row>
    <row r="371" spans="1:4">
      <c r="A371" s="2"/>
      <c r="B371" s="2"/>
      <c r="C371" s="2"/>
      <c r="D371" s="33"/>
    </row>
    <row r="372" spans="1:4">
      <c r="A372" s="2"/>
      <c r="B372" s="2"/>
      <c r="C372" s="2"/>
      <c r="D372" s="33"/>
    </row>
    <row r="373" spans="1:4">
      <c r="A373" s="2"/>
      <c r="B373" s="2"/>
      <c r="C373" s="2"/>
      <c r="D373" s="33"/>
    </row>
    <row r="374" spans="1:4">
      <c r="A374" s="2"/>
      <c r="B374" s="2"/>
      <c r="C374" s="2"/>
      <c r="D374" s="33"/>
    </row>
    <row r="375" spans="1:4">
      <c r="A375" s="2"/>
      <c r="B375" s="2"/>
      <c r="C375" s="2"/>
      <c r="D375" s="33"/>
    </row>
    <row r="376" spans="1:4">
      <c r="A376" s="2"/>
      <c r="B376" s="2"/>
      <c r="C376" s="2"/>
      <c r="D376" s="33"/>
    </row>
    <row r="377" spans="1:4">
      <c r="A377" s="2"/>
      <c r="B377" s="2"/>
      <c r="C377" s="2"/>
      <c r="D377" s="33"/>
    </row>
    <row r="378" spans="1:4">
      <c r="A378" s="2"/>
      <c r="B378" s="2"/>
      <c r="C378" s="2"/>
      <c r="D378" s="33"/>
    </row>
    <row r="379" spans="1:4">
      <c r="A379" s="2"/>
      <c r="B379" s="2"/>
      <c r="C379" s="2"/>
      <c r="D379" s="33"/>
    </row>
    <row r="380" spans="1:4">
      <c r="A380" s="2"/>
      <c r="B380" s="2"/>
      <c r="C380" s="2"/>
      <c r="D380" s="33"/>
    </row>
    <row r="381" spans="1:4">
      <c r="A381" s="2"/>
      <c r="B381" s="2"/>
      <c r="C381" s="2"/>
      <c r="D381" s="33"/>
    </row>
    <row r="382" spans="1:4">
      <c r="A382" s="2"/>
      <c r="B382" s="2"/>
      <c r="C382" s="2"/>
      <c r="D382" s="33"/>
    </row>
    <row r="383" spans="1:4">
      <c r="A383" s="2"/>
      <c r="B383" s="2"/>
      <c r="C383" s="2"/>
      <c r="D383" s="33"/>
    </row>
    <row r="384" spans="1:4">
      <c r="A384" s="2"/>
      <c r="B384" s="2"/>
      <c r="C384" s="2"/>
      <c r="D384" s="33"/>
    </row>
    <row r="385" spans="1:4">
      <c r="A385" s="2"/>
      <c r="B385" s="2"/>
      <c r="C385" s="2"/>
      <c r="D385" s="33"/>
    </row>
    <row r="386" spans="1:4">
      <c r="A386" s="2"/>
      <c r="B386" s="2"/>
      <c r="C386" s="2"/>
      <c r="D386" s="33"/>
    </row>
    <row r="387" spans="1:4">
      <c r="A387" s="2"/>
      <c r="B387" s="2"/>
      <c r="C387" s="2"/>
      <c r="D387" s="33"/>
    </row>
    <row r="388" spans="1:4">
      <c r="A388" s="2"/>
      <c r="B388" s="2"/>
      <c r="C388" s="2"/>
      <c r="D388" s="33"/>
    </row>
    <row r="389" spans="1:4">
      <c r="A389" s="2"/>
      <c r="B389" s="2"/>
      <c r="C389" s="2"/>
      <c r="D389" s="33"/>
    </row>
    <row r="390" spans="1:4">
      <c r="A390" s="2"/>
      <c r="B390" s="2"/>
      <c r="C390" s="2"/>
      <c r="D390" s="33"/>
    </row>
    <row r="391" spans="1:4">
      <c r="A391" s="2"/>
      <c r="B391" s="2"/>
      <c r="C391" s="2"/>
      <c r="D391" s="33"/>
    </row>
    <row r="392" spans="1:4">
      <c r="A392" s="2"/>
      <c r="B392" s="2"/>
      <c r="C392" s="2"/>
      <c r="D392" s="33"/>
    </row>
    <row r="393" spans="1:4">
      <c r="A393" s="2"/>
      <c r="B393" s="2"/>
      <c r="C393" s="2"/>
      <c r="D393" s="33"/>
    </row>
    <row r="394" spans="1:4">
      <c r="A394" s="2"/>
      <c r="B394" s="2"/>
      <c r="C394" s="2"/>
      <c r="D394" s="33"/>
    </row>
    <row r="395" spans="1:4">
      <c r="A395" s="2"/>
      <c r="B395" s="2"/>
      <c r="C395" s="2"/>
      <c r="D395" s="33"/>
    </row>
    <row r="396" spans="1:4">
      <c r="A396" s="2"/>
      <c r="B396" s="2"/>
      <c r="C396" s="2"/>
      <c r="D396" s="33"/>
    </row>
    <row r="397" spans="1:4">
      <c r="A397" s="2"/>
      <c r="B397" s="2"/>
      <c r="C397" s="2"/>
      <c r="D397" s="33"/>
    </row>
    <row r="398" spans="1:4">
      <c r="A398" s="2"/>
      <c r="B398" s="2"/>
      <c r="C398" s="2"/>
      <c r="D398" s="33"/>
    </row>
    <row r="399" spans="1:4">
      <c r="A399" s="2"/>
      <c r="B399" s="2"/>
      <c r="C399" s="2"/>
      <c r="D399" s="33"/>
    </row>
    <row r="400" spans="1:4">
      <c r="A400" s="2"/>
      <c r="B400" s="2"/>
      <c r="C400" s="2"/>
      <c r="D400" s="33"/>
    </row>
    <row r="401" spans="1:4">
      <c r="A401" s="2"/>
      <c r="B401" s="2"/>
      <c r="C401" s="2"/>
      <c r="D401" s="33"/>
    </row>
    <row r="402" spans="1:4">
      <c r="A402" s="2"/>
      <c r="B402" s="2"/>
      <c r="C402" s="2"/>
      <c r="D402" s="33"/>
    </row>
    <row r="403" spans="1:4">
      <c r="A403" s="2"/>
      <c r="B403" s="2"/>
      <c r="C403" s="2"/>
      <c r="D403" s="33"/>
    </row>
    <row r="404" spans="1:4">
      <c r="A404" s="2"/>
      <c r="B404" s="2"/>
      <c r="C404" s="2"/>
      <c r="D404" s="33"/>
    </row>
    <row r="405" spans="1:4">
      <c r="A405" s="2"/>
      <c r="B405" s="2"/>
      <c r="C405" s="2"/>
      <c r="D405" s="33"/>
    </row>
    <row r="406" spans="1:4">
      <c r="A406" s="2"/>
      <c r="B406" s="2"/>
      <c r="C406" s="2"/>
      <c r="D406" s="33"/>
    </row>
    <row r="407" spans="1:4">
      <c r="A407" s="2"/>
      <c r="B407" s="2"/>
      <c r="C407" s="2"/>
      <c r="D407" s="33"/>
    </row>
    <row r="408" spans="1:4">
      <c r="A408" s="2"/>
      <c r="B408" s="2"/>
      <c r="C408" s="2"/>
      <c r="D408" s="33"/>
    </row>
    <row r="409" spans="1:4">
      <c r="A409" s="2"/>
      <c r="B409" s="2"/>
      <c r="C409" s="2"/>
      <c r="D409" s="33"/>
    </row>
    <row r="410" spans="1:4">
      <c r="A410" s="2"/>
      <c r="B410" s="2"/>
      <c r="C410" s="2"/>
      <c r="D410" s="33"/>
    </row>
    <row r="411" spans="1:4">
      <c r="A411" s="2"/>
      <c r="B411" s="2"/>
      <c r="C411" s="2"/>
      <c r="D411" s="33"/>
    </row>
    <row r="412" spans="1:4">
      <c r="A412" s="2"/>
      <c r="B412" s="2"/>
      <c r="C412" s="2"/>
      <c r="D412" s="33"/>
    </row>
    <row r="413" spans="1:4">
      <c r="A413" s="2"/>
      <c r="B413" s="2"/>
      <c r="C413" s="2"/>
      <c r="D413" s="33"/>
    </row>
    <row r="414" spans="1:4">
      <c r="A414" s="2"/>
      <c r="B414" s="2"/>
      <c r="C414" s="2"/>
      <c r="D414" s="33"/>
    </row>
    <row r="415" spans="1:4">
      <c r="A415" s="2"/>
      <c r="B415" s="2"/>
      <c r="C415" s="2"/>
      <c r="D415" s="33"/>
    </row>
    <row r="416" spans="1:4">
      <c r="A416" s="2"/>
      <c r="B416" s="2"/>
      <c r="C416" s="2"/>
      <c r="D416" s="33"/>
    </row>
    <row r="417" spans="1:4">
      <c r="A417" s="2"/>
      <c r="B417" s="2"/>
      <c r="C417" s="2"/>
      <c r="D417" s="33"/>
    </row>
    <row r="418" spans="1:4">
      <c r="A418" s="2"/>
      <c r="B418" s="2"/>
      <c r="C418" s="2"/>
      <c r="D418" s="33"/>
    </row>
    <row r="419" spans="1:4">
      <c r="A419" s="2"/>
      <c r="B419" s="2"/>
      <c r="C419" s="2"/>
      <c r="D419" s="33"/>
    </row>
    <row r="420" spans="1:4">
      <c r="A420" s="2"/>
      <c r="B420" s="2"/>
      <c r="C420" s="2"/>
      <c r="D420" s="33"/>
    </row>
    <row r="421" spans="1:4">
      <c r="A421" s="2"/>
      <c r="B421" s="2"/>
      <c r="C421" s="2"/>
      <c r="D421" s="33"/>
    </row>
    <row r="422" spans="1:4">
      <c r="A422" s="2"/>
      <c r="B422" s="2"/>
      <c r="C422" s="2"/>
      <c r="D422" s="33"/>
    </row>
    <row r="423" spans="1:4">
      <c r="A423" s="2"/>
      <c r="B423" s="2"/>
      <c r="C423" s="2"/>
      <c r="D423" s="33"/>
    </row>
    <row r="424" spans="1:4">
      <c r="A424" s="2"/>
      <c r="B424" s="2"/>
      <c r="C424" s="2"/>
      <c r="D424" s="33"/>
    </row>
    <row r="425" spans="1:4">
      <c r="A425" s="2"/>
      <c r="B425" s="2"/>
      <c r="C425" s="2"/>
      <c r="D425" s="33"/>
    </row>
    <row r="426" spans="1:4">
      <c r="A426" s="2"/>
      <c r="B426" s="2"/>
      <c r="C426" s="2"/>
      <c r="D426" s="33"/>
    </row>
    <row r="427" spans="1:4">
      <c r="A427" s="2"/>
      <c r="B427" s="2"/>
      <c r="C427" s="2"/>
      <c r="D427" s="33"/>
    </row>
    <row r="428" spans="1:4">
      <c r="A428" s="2"/>
      <c r="B428" s="2"/>
      <c r="C428" s="2"/>
      <c r="D428" s="33"/>
    </row>
    <row r="429" spans="1:4">
      <c r="A429" s="2"/>
      <c r="B429" s="2"/>
      <c r="C429" s="2"/>
      <c r="D429" s="33"/>
    </row>
    <row r="430" spans="1:4">
      <c r="A430" s="2"/>
      <c r="B430" s="2"/>
      <c r="C430" s="2"/>
      <c r="D430" s="33"/>
    </row>
    <row r="431" spans="1:4">
      <c r="A431" s="2"/>
      <c r="B431" s="2"/>
      <c r="C431" s="2"/>
      <c r="D431" s="33"/>
    </row>
    <row r="432" spans="1:4">
      <c r="A432" s="2"/>
      <c r="B432" s="2"/>
      <c r="C432" s="2"/>
      <c r="D432" s="33"/>
    </row>
    <row r="433" spans="1:4">
      <c r="A433" s="2"/>
      <c r="B433" s="2"/>
      <c r="C433" s="2"/>
      <c r="D433" s="33"/>
    </row>
    <row r="434" spans="1:4">
      <c r="A434" s="2"/>
      <c r="B434" s="2"/>
      <c r="C434" s="2"/>
      <c r="D434" s="33"/>
    </row>
    <row r="435" spans="1:4">
      <c r="A435" s="2"/>
      <c r="B435" s="2"/>
      <c r="C435" s="2"/>
      <c r="D435" s="33"/>
    </row>
    <row r="436" spans="1:4">
      <c r="A436" s="2"/>
      <c r="B436" s="2"/>
      <c r="C436" s="2"/>
      <c r="D436" s="33"/>
    </row>
    <row r="437" spans="1:4">
      <c r="A437" s="2"/>
      <c r="B437" s="2"/>
      <c r="C437" s="2"/>
      <c r="D437" s="33"/>
    </row>
    <row r="438" spans="1:4">
      <c r="A438" s="2"/>
      <c r="B438" s="2"/>
      <c r="C438" s="2"/>
      <c r="D438" s="33"/>
    </row>
    <row r="439" spans="1:4">
      <c r="A439" s="2"/>
      <c r="B439" s="2"/>
      <c r="C439" s="2"/>
      <c r="D439" s="33"/>
    </row>
    <row r="440" spans="1:4">
      <c r="A440" s="2"/>
      <c r="B440" s="2"/>
      <c r="C440" s="2"/>
      <c r="D440" s="33"/>
    </row>
    <row r="441" spans="1:4">
      <c r="A441" s="2"/>
      <c r="B441" s="2"/>
      <c r="C441" s="2"/>
      <c r="D441" s="33"/>
    </row>
    <row r="442" spans="1:4">
      <c r="A442" s="2"/>
      <c r="B442" s="2"/>
      <c r="C442" s="2"/>
      <c r="D442" s="33"/>
    </row>
    <row r="443" spans="1:4">
      <c r="A443" s="2"/>
      <c r="B443" s="2"/>
      <c r="C443" s="2"/>
      <c r="D443" s="33"/>
    </row>
    <row r="444" spans="1:4">
      <c r="A444" s="2"/>
      <c r="B444" s="2"/>
      <c r="C444" s="2"/>
      <c r="D444" s="33"/>
    </row>
    <row r="445" spans="1:4">
      <c r="A445" s="2"/>
      <c r="B445" s="2"/>
      <c r="C445" s="2"/>
      <c r="D445" s="33"/>
    </row>
    <row r="446" spans="1:4">
      <c r="A446" s="2"/>
      <c r="B446" s="2"/>
      <c r="C446" s="2"/>
      <c r="D446" s="33"/>
    </row>
    <row r="447" spans="1:4">
      <c r="A447" s="2"/>
      <c r="B447" s="2"/>
      <c r="C447" s="2"/>
      <c r="D447" s="33"/>
    </row>
    <row r="448" spans="1:4">
      <c r="A448" s="2"/>
      <c r="B448" s="2"/>
      <c r="C448" s="2"/>
      <c r="D448" s="33"/>
    </row>
    <row r="449" spans="1:4">
      <c r="A449" s="2"/>
      <c r="B449" s="2"/>
      <c r="C449" s="2"/>
      <c r="D449" s="33"/>
    </row>
    <row r="450" spans="1:4">
      <c r="A450" s="2"/>
      <c r="B450" s="2"/>
      <c r="C450" s="2"/>
      <c r="D450" s="33"/>
    </row>
    <row r="451" spans="1:4">
      <c r="A451" s="2"/>
      <c r="B451" s="2"/>
      <c r="C451" s="2"/>
      <c r="D451" s="33"/>
    </row>
    <row r="452" spans="1:4">
      <c r="A452" s="2"/>
      <c r="B452" s="2"/>
      <c r="C452" s="2"/>
      <c r="D452" s="33"/>
    </row>
    <row r="453" spans="1:4">
      <c r="A453" s="2"/>
      <c r="B453" s="2"/>
      <c r="C453" s="2"/>
      <c r="D453" s="33"/>
    </row>
    <row r="454" spans="1:4">
      <c r="A454" s="2"/>
      <c r="B454" s="2"/>
      <c r="C454" s="2"/>
      <c r="D454" s="33"/>
    </row>
    <row r="455" spans="1:4">
      <c r="A455" s="2"/>
      <c r="B455" s="2"/>
      <c r="C455" s="2"/>
      <c r="D455" s="33"/>
    </row>
    <row r="456" spans="1:4">
      <c r="A456" s="2"/>
      <c r="B456" s="2"/>
      <c r="C456" s="2"/>
      <c r="D456" s="33"/>
    </row>
    <row r="457" spans="1:4">
      <c r="A457" s="2"/>
      <c r="B457" s="2"/>
      <c r="C457" s="2"/>
      <c r="D457" s="33"/>
    </row>
    <row r="458" spans="1:4">
      <c r="A458" s="2"/>
      <c r="B458" s="2"/>
      <c r="C458" s="2"/>
      <c r="D458" s="33"/>
    </row>
    <row r="459" spans="1:4">
      <c r="A459" s="2"/>
      <c r="B459" s="2"/>
      <c r="C459" s="2"/>
      <c r="D459" s="33"/>
    </row>
    <row r="460" spans="1:4">
      <c r="A460" s="2"/>
      <c r="B460" s="2"/>
      <c r="C460" s="2"/>
      <c r="D460" s="33"/>
    </row>
    <row r="461" spans="1:4">
      <c r="A461" s="2"/>
      <c r="B461" s="2"/>
      <c r="C461" s="2"/>
      <c r="D461" s="33"/>
    </row>
    <row r="462" spans="1:4">
      <c r="A462" s="2"/>
      <c r="B462" s="2"/>
      <c r="C462" s="2"/>
      <c r="D462" s="33"/>
    </row>
    <row r="463" spans="1:4">
      <c r="A463" s="2"/>
      <c r="B463" s="2"/>
      <c r="C463" s="2"/>
      <c r="D463" s="33"/>
    </row>
    <row r="464" spans="1:4">
      <c r="A464" s="2"/>
      <c r="B464" s="2"/>
      <c r="C464" s="2"/>
      <c r="D464" s="33"/>
    </row>
    <row r="465" spans="1:4">
      <c r="A465" s="2"/>
      <c r="B465" s="2"/>
      <c r="C465" s="2"/>
      <c r="D465" s="33"/>
    </row>
    <row r="466" spans="1:4">
      <c r="A466" s="2"/>
      <c r="B466" s="2"/>
      <c r="C466" s="2"/>
      <c r="D466" s="33"/>
    </row>
    <row r="467" spans="1:4">
      <c r="A467" s="2"/>
      <c r="B467" s="2"/>
      <c r="C467" s="2"/>
      <c r="D467" s="33"/>
    </row>
    <row r="468" spans="1:4">
      <c r="A468" s="2"/>
      <c r="B468" s="2"/>
      <c r="C468" s="2"/>
      <c r="D468" s="33"/>
    </row>
    <row r="469" spans="1:4">
      <c r="A469" s="2"/>
      <c r="B469" s="2"/>
      <c r="C469" s="2"/>
      <c r="D469" s="33"/>
    </row>
    <row r="470" spans="1:4">
      <c r="A470" s="2"/>
      <c r="B470" s="2"/>
      <c r="C470" s="2"/>
      <c r="D470" s="33"/>
    </row>
    <row r="471" spans="1:4">
      <c r="A471" s="2"/>
      <c r="B471" s="2"/>
      <c r="C471" s="2"/>
      <c r="D471" s="33"/>
    </row>
    <row r="472" spans="1:4">
      <c r="A472" s="2"/>
      <c r="B472" s="2"/>
      <c r="C472" s="2"/>
      <c r="D472" s="33"/>
    </row>
    <row r="473" spans="1:4">
      <c r="A473" s="2"/>
      <c r="B473" s="2"/>
      <c r="C473" s="2"/>
      <c r="D473" s="33"/>
    </row>
    <row r="474" spans="1:4">
      <c r="A474" s="2"/>
      <c r="B474" s="2"/>
      <c r="C474" s="2"/>
      <c r="D474" s="33"/>
    </row>
    <row r="475" spans="1:4">
      <c r="A475" s="2"/>
      <c r="B475" s="2"/>
      <c r="C475" s="2"/>
      <c r="D475" s="33"/>
    </row>
    <row r="476" spans="1:4">
      <c r="A476" s="2"/>
      <c r="B476" s="2"/>
      <c r="C476" s="2"/>
      <c r="D476" s="33"/>
    </row>
    <row r="477" spans="1:4">
      <c r="A477" s="2"/>
      <c r="B477" s="2"/>
      <c r="C477" s="2"/>
      <c r="D477" s="33"/>
    </row>
    <row r="478" spans="1:4">
      <c r="A478" s="2"/>
      <c r="B478" s="2"/>
      <c r="C478" s="2"/>
      <c r="D478" s="33"/>
    </row>
    <row r="479" spans="1:4">
      <c r="A479" s="2"/>
      <c r="B479" s="2"/>
      <c r="C479" s="2"/>
      <c r="D479" s="33"/>
    </row>
    <row r="480" spans="1:4">
      <c r="A480" s="2"/>
      <c r="B480" s="2"/>
      <c r="C480" s="2"/>
      <c r="D480" s="33"/>
    </row>
    <row r="481" spans="1:4">
      <c r="A481" s="2"/>
      <c r="B481" s="2"/>
      <c r="C481" s="2"/>
      <c r="D481" s="33"/>
    </row>
    <row r="482" spans="1:4">
      <c r="A482" s="2"/>
      <c r="B482" s="2"/>
      <c r="C482" s="2"/>
      <c r="D482" s="33"/>
    </row>
    <row r="483" spans="1:4">
      <c r="A483" s="2"/>
      <c r="B483" s="2"/>
      <c r="C483" s="2"/>
      <c r="D483" s="33"/>
    </row>
    <row r="484" spans="1:4">
      <c r="A484" s="2"/>
      <c r="B484" s="2"/>
      <c r="C484" s="2"/>
      <c r="D484" s="33"/>
    </row>
    <row r="485" spans="1:4">
      <c r="A485" s="2"/>
      <c r="B485" s="2"/>
      <c r="C485" s="2"/>
      <c r="D485" s="33"/>
    </row>
    <row r="486" spans="1:4">
      <c r="A486" s="2"/>
      <c r="B486" s="2"/>
      <c r="C486" s="2"/>
      <c r="D486" s="33"/>
    </row>
    <row r="487" spans="1:4">
      <c r="A487" s="2"/>
      <c r="B487" s="2"/>
      <c r="C487" s="2"/>
      <c r="D487" s="33"/>
    </row>
    <row r="488" spans="1:4">
      <c r="A488" s="2"/>
      <c r="B488" s="2"/>
      <c r="C488" s="2"/>
      <c r="D488" s="33"/>
    </row>
    <row r="489" spans="1:4">
      <c r="A489" s="2"/>
      <c r="B489" s="2"/>
      <c r="C489" s="2"/>
      <c r="D489" s="33"/>
    </row>
    <row r="490" spans="1:4">
      <c r="A490" s="2"/>
      <c r="B490" s="2"/>
      <c r="C490" s="2"/>
      <c r="D490" s="33"/>
    </row>
    <row r="491" spans="1:4">
      <c r="A491" s="2"/>
      <c r="B491" s="2"/>
      <c r="C491" s="2"/>
      <c r="D491" s="33"/>
    </row>
    <row r="492" spans="1:4">
      <c r="A492" s="2"/>
      <c r="B492" s="2"/>
      <c r="C492" s="2"/>
      <c r="D492" s="33"/>
    </row>
    <row r="493" spans="1:4">
      <c r="A493" s="2"/>
      <c r="B493" s="2"/>
      <c r="C493" s="2"/>
      <c r="D493" s="33"/>
    </row>
    <row r="494" spans="1:4">
      <c r="A494" s="2"/>
      <c r="B494" s="2"/>
      <c r="C494" s="2"/>
      <c r="D494" s="33"/>
    </row>
    <row r="495" spans="1:4">
      <c r="A495" s="2"/>
      <c r="B495" s="2"/>
      <c r="C495" s="2"/>
      <c r="D495" s="33"/>
    </row>
    <row r="496" spans="1:4">
      <c r="A496" s="2"/>
      <c r="B496" s="2"/>
      <c r="C496" s="2"/>
      <c r="D496" s="33"/>
    </row>
    <row r="497" spans="1:4">
      <c r="A497" s="2"/>
      <c r="B497" s="2"/>
      <c r="C497" s="2"/>
      <c r="D497" s="33"/>
    </row>
    <row r="498" spans="1:4">
      <c r="A498" s="2"/>
      <c r="B498" s="2"/>
      <c r="C498" s="2"/>
      <c r="D498" s="33"/>
    </row>
    <row r="499" spans="1:4">
      <c r="A499" s="2"/>
      <c r="B499" s="2"/>
      <c r="C499" s="2"/>
      <c r="D499" s="33"/>
    </row>
    <row r="500" spans="1:4">
      <c r="A500" s="2"/>
      <c r="B500" s="2"/>
      <c r="C500" s="2"/>
      <c r="D500" s="33"/>
    </row>
    <row r="501" spans="1:4">
      <c r="A501" s="2"/>
      <c r="B501" s="2"/>
      <c r="C501" s="2"/>
      <c r="D501" s="33"/>
    </row>
    <row r="502" spans="1:4">
      <c r="A502" s="2"/>
      <c r="B502" s="2"/>
      <c r="C502" s="2"/>
      <c r="D502" s="33"/>
    </row>
    <row r="503" spans="1:4">
      <c r="A503" s="2"/>
      <c r="B503" s="2"/>
      <c r="C503" s="2"/>
      <c r="D503" s="33"/>
    </row>
    <row r="504" spans="1:4">
      <c r="A504" s="2"/>
      <c r="B504" s="2"/>
      <c r="C504" s="2"/>
      <c r="D504" s="33"/>
    </row>
    <row r="505" spans="1:4">
      <c r="A505" s="2"/>
      <c r="B505" s="2"/>
      <c r="C505" s="2"/>
      <c r="D505" s="33"/>
    </row>
    <row r="506" spans="1:4">
      <c r="A506" s="2"/>
      <c r="B506" s="2"/>
      <c r="C506" s="2"/>
      <c r="D506" s="33"/>
    </row>
    <row r="507" spans="1:4">
      <c r="A507" s="2"/>
      <c r="B507" s="2"/>
      <c r="C507" s="2"/>
      <c r="D507" s="33"/>
    </row>
    <row r="508" spans="1:4">
      <c r="A508" s="2"/>
      <c r="B508" s="2"/>
      <c r="C508" s="2"/>
      <c r="D508" s="33"/>
    </row>
    <row r="509" spans="1:4">
      <c r="A509" s="2"/>
      <c r="B509" s="2"/>
      <c r="C509" s="2"/>
      <c r="D509" s="33"/>
    </row>
    <row r="510" spans="1:4">
      <c r="A510" s="2"/>
      <c r="B510" s="2"/>
      <c r="C510" s="2"/>
      <c r="D510" s="33"/>
    </row>
    <row r="511" spans="1:4">
      <c r="A511" s="2"/>
      <c r="B511" s="2"/>
      <c r="C511" s="2"/>
      <c r="D511" s="33"/>
    </row>
    <row r="512" spans="1:4">
      <c r="A512" s="2"/>
      <c r="B512" s="2"/>
      <c r="C512" s="2"/>
      <c r="D512" s="33"/>
    </row>
    <row r="513" spans="1:4">
      <c r="A513" s="2"/>
      <c r="B513" s="2"/>
      <c r="C513" s="2"/>
      <c r="D513" s="33"/>
    </row>
    <row r="514" spans="1:4">
      <c r="A514" s="2"/>
      <c r="B514" s="2"/>
      <c r="C514" s="2"/>
      <c r="D514" s="33"/>
    </row>
    <row r="515" spans="1:4">
      <c r="A515" s="2"/>
      <c r="B515" s="2"/>
      <c r="C515" s="2"/>
      <c r="D515" s="33"/>
    </row>
    <row r="516" spans="1:4">
      <c r="A516" s="2"/>
      <c r="B516" s="2"/>
      <c r="C516" s="2"/>
      <c r="D516" s="33"/>
    </row>
    <row r="517" spans="1:4">
      <c r="A517" s="2"/>
      <c r="B517" s="2"/>
      <c r="C517" s="2"/>
      <c r="D517" s="33"/>
    </row>
    <row r="518" spans="1:4">
      <c r="A518" s="2"/>
      <c r="B518" s="2"/>
      <c r="C518" s="2"/>
      <c r="D518" s="33"/>
    </row>
    <row r="519" spans="1:4">
      <c r="A519" s="2"/>
      <c r="B519" s="2"/>
      <c r="C519" s="2"/>
      <c r="D519" s="33"/>
    </row>
    <row r="520" spans="1:4">
      <c r="A520" s="2"/>
      <c r="B520" s="2"/>
      <c r="C520" s="2"/>
      <c r="D520" s="33"/>
    </row>
    <row r="521" spans="1:4">
      <c r="A521" s="2"/>
      <c r="B521" s="2"/>
      <c r="C521" s="2"/>
      <c r="D521" s="33"/>
    </row>
    <row r="522" spans="1:4">
      <c r="A522" s="2"/>
      <c r="B522" s="2"/>
      <c r="C522" s="2"/>
      <c r="D522" s="33"/>
    </row>
    <row r="523" spans="1:4">
      <c r="A523" s="2"/>
      <c r="B523" s="2"/>
      <c r="C523" s="2"/>
      <c r="D523" s="33"/>
    </row>
    <row r="524" spans="1:4">
      <c r="A524" s="2"/>
      <c r="B524" s="2"/>
      <c r="C524" s="2"/>
      <c r="D524" s="33"/>
    </row>
    <row r="525" spans="1:4">
      <c r="A525" s="2"/>
      <c r="B525" s="2"/>
      <c r="C525" s="2"/>
      <c r="D525" s="33"/>
    </row>
    <row r="526" spans="1:4">
      <c r="A526" s="2"/>
      <c r="B526" s="2"/>
      <c r="C526" s="2"/>
      <c r="D526" s="33"/>
    </row>
    <row r="527" spans="1:4">
      <c r="A527" s="2"/>
      <c r="B527" s="2"/>
      <c r="C527" s="2"/>
      <c r="D527" s="33"/>
    </row>
    <row r="528" spans="1:4">
      <c r="A528" s="2"/>
      <c r="B528" s="2"/>
      <c r="C528" s="2"/>
      <c r="D528" s="33"/>
    </row>
    <row r="529" spans="1:4">
      <c r="A529" s="2"/>
      <c r="B529" s="2"/>
      <c r="C529" s="2"/>
      <c r="D529" s="33"/>
    </row>
    <row r="530" spans="1:4">
      <c r="A530" s="2"/>
      <c r="B530" s="2"/>
      <c r="C530" s="2"/>
      <c r="D530" s="33"/>
    </row>
    <row r="531" spans="1:4">
      <c r="A531" s="2"/>
      <c r="B531" s="2"/>
      <c r="C531" s="2"/>
      <c r="D531" s="33"/>
    </row>
    <row r="532" spans="1:4">
      <c r="A532" s="2"/>
      <c r="B532" s="2"/>
      <c r="C532" s="2"/>
      <c r="D532" s="33"/>
    </row>
    <row r="533" spans="1:4">
      <c r="A533" s="2"/>
      <c r="B533" s="2"/>
      <c r="C533" s="2"/>
      <c r="D533" s="33"/>
    </row>
    <row r="534" spans="1:4">
      <c r="A534" s="2"/>
      <c r="B534" s="2"/>
      <c r="C534" s="2"/>
      <c r="D534" s="33"/>
    </row>
    <row r="535" spans="1:4">
      <c r="A535" s="2"/>
      <c r="B535" s="2"/>
      <c r="C535" s="2"/>
      <c r="D535" s="33"/>
    </row>
    <row r="536" spans="1:4">
      <c r="A536" s="2"/>
      <c r="B536" s="2"/>
      <c r="C536" s="2"/>
      <c r="D536" s="33"/>
    </row>
    <row r="537" spans="1:4">
      <c r="A537" s="2"/>
      <c r="B537" s="2"/>
      <c r="C537" s="2"/>
      <c r="D537" s="33"/>
    </row>
    <row r="538" spans="1:4">
      <c r="A538" s="2"/>
      <c r="B538" s="2"/>
      <c r="C538" s="2"/>
      <c r="D538" s="33"/>
    </row>
    <row r="539" spans="1:4">
      <c r="A539" s="2"/>
      <c r="B539" s="2"/>
      <c r="C539" s="2"/>
      <c r="D539" s="33"/>
    </row>
    <row r="540" spans="1:4">
      <c r="A540" s="2"/>
      <c r="B540" s="2"/>
      <c r="C540" s="2"/>
      <c r="D540" s="33"/>
    </row>
    <row r="541" spans="1:4">
      <c r="A541" s="2"/>
      <c r="B541" s="2"/>
      <c r="C541" s="2"/>
      <c r="D541" s="33"/>
    </row>
    <row r="542" spans="1:4">
      <c r="A542" s="2"/>
      <c r="B542" s="2"/>
      <c r="C542" s="2"/>
      <c r="D542" s="33"/>
    </row>
    <row r="543" spans="1:4">
      <c r="A543" s="2"/>
      <c r="B543" s="2"/>
      <c r="C543" s="2"/>
      <c r="D543" s="33"/>
    </row>
    <row r="544" spans="1:4">
      <c r="A544" s="2"/>
      <c r="B544" s="2"/>
      <c r="C544" s="2"/>
      <c r="D544" s="33"/>
    </row>
    <row r="545" spans="1:4">
      <c r="A545" s="2"/>
      <c r="B545" s="2"/>
      <c r="C545" s="2"/>
      <c r="D545" s="33"/>
    </row>
    <row r="546" spans="1:4">
      <c r="A546" s="2"/>
      <c r="B546" s="2"/>
      <c r="C546" s="2"/>
      <c r="D546" s="33"/>
    </row>
    <row r="547" spans="1:4">
      <c r="A547" s="2"/>
      <c r="B547" s="2"/>
      <c r="C547" s="2"/>
      <c r="D547" s="33"/>
    </row>
    <row r="548" spans="1:4">
      <c r="A548" s="2"/>
      <c r="B548" s="2"/>
      <c r="C548" s="2"/>
      <c r="D548" s="33"/>
    </row>
    <row r="549" spans="1:4">
      <c r="A549" s="2"/>
      <c r="B549" s="2"/>
      <c r="C549" s="2"/>
      <c r="D549" s="33"/>
    </row>
    <row r="550" spans="1:4">
      <c r="A550" s="2"/>
      <c r="B550" s="2"/>
      <c r="C550" s="2"/>
      <c r="D550" s="33"/>
    </row>
    <row r="551" spans="1:4">
      <c r="A551" s="2"/>
      <c r="B551" s="2"/>
      <c r="C551" s="2"/>
      <c r="D551" s="33"/>
    </row>
    <row r="552" spans="1:4">
      <c r="A552" s="2"/>
      <c r="B552" s="2"/>
      <c r="C552" s="2"/>
      <c r="D552" s="33"/>
    </row>
    <row r="553" spans="1:4">
      <c r="A553" s="2"/>
      <c r="B553" s="2"/>
      <c r="C553" s="2"/>
      <c r="D553" s="33"/>
    </row>
    <row r="554" spans="1:4">
      <c r="A554" s="2"/>
      <c r="B554" s="2"/>
      <c r="C554" s="2"/>
      <c r="D554" s="33"/>
    </row>
    <row r="555" spans="1:4">
      <c r="A555" s="2"/>
      <c r="B555" s="2"/>
      <c r="C555" s="2"/>
      <c r="D555" s="33"/>
    </row>
    <row r="556" spans="1:4">
      <c r="A556" s="2"/>
      <c r="B556" s="2"/>
      <c r="C556" s="2"/>
      <c r="D556" s="33"/>
    </row>
    <row r="557" spans="1:4">
      <c r="A557" s="2"/>
      <c r="B557" s="2"/>
      <c r="C557" s="2"/>
      <c r="D557" s="33"/>
    </row>
    <row r="558" spans="1:4">
      <c r="A558" s="2"/>
      <c r="B558" s="2"/>
      <c r="C558" s="2"/>
      <c r="D558" s="33"/>
    </row>
    <row r="559" spans="1:4">
      <c r="A559" s="2"/>
      <c r="B559" s="2"/>
      <c r="C559" s="2"/>
      <c r="D559" s="33"/>
    </row>
    <row r="560" spans="1:4">
      <c r="A560" s="2"/>
      <c r="B560" s="2"/>
      <c r="C560" s="2"/>
      <c r="D560" s="33"/>
    </row>
    <row r="561" spans="1:4">
      <c r="A561" s="2"/>
      <c r="B561" s="2"/>
      <c r="C561" s="2"/>
      <c r="D561" s="33"/>
    </row>
    <row r="562" spans="1:4">
      <c r="A562" s="2"/>
      <c r="B562" s="2"/>
      <c r="C562" s="2"/>
      <c r="D562" s="33"/>
    </row>
    <row r="563" spans="1:4">
      <c r="A563" s="2"/>
      <c r="B563" s="2"/>
      <c r="C563" s="2"/>
      <c r="D563" s="33"/>
    </row>
    <row r="564" spans="1:4">
      <c r="A564" s="2"/>
      <c r="B564" s="2"/>
      <c r="C564" s="2"/>
      <c r="D564" s="33"/>
    </row>
    <row r="565" spans="1:4">
      <c r="A565" s="2"/>
      <c r="B565" s="2"/>
      <c r="C565" s="2"/>
      <c r="D565" s="33"/>
    </row>
    <row r="566" spans="1:4">
      <c r="A566" s="2"/>
      <c r="B566" s="2"/>
      <c r="C566" s="2"/>
      <c r="D566" s="33"/>
    </row>
    <row r="567" spans="1:4">
      <c r="A567" s="2"/>
      <c r="B567" s="2"/>
      <c r="C567" s="2"/>
      <c r="D567" s="33"/>
    </row>
    <row r="568" spans="1:4">
      <c r="A568" s="2"/>
      <c r="B568" s="2"/>
      <c r="C568" s="2"/>
      <c r="D568" s="33"/>
    </row>
    <row r="569" spans="1:4">
      <c r="A569" s="2"/>
      <c r="B569" s="2"/>
      <c r="C569" s="2"/>
      <c r="D569" s="33"/>
    </row>
    <row r="570" spans="1:4">
      <c r="A570" s="2"/>
      <c r="B570" s="2"/>
      <c r="C570" s="2"/>
      <c r="D570" s="33"/>
    </row>
    <row r="571" spans="1:4">
      <c r="A571" s="2"/>
      <c r="B571" s="2"/>
      <c r="C571" s="2"/>
      <c r="D571" s="33"/>
    </row>
    <row r="572" spans="1:4">
      <c r="A572" s="2"/>
      <c r="B572" s="2"/>
      <c r="C572" s="2"/>
      <c r="D572" s="33"/>
    </row>
    <row r="573" spans="1:4">
      <c r="A573" s="2"/>
      <c r="B573" s="2"/>
      <c r="C573" s="2"/>
      <c r="D573" s="33"/>
    </row>
    <row r="574" spans="1:4">
      <c r="A574" s="2"/>
      <c r="B574" s="2"/>
      <c r="C574" s="2"/>
      <c r="D574" s="33"/>
    </row>
    <row r="575" spans="1:4">
      <c r="A575" s="2"/>
      <c r="B575" s="2"/>
      <c r="C575" s="2"/>
      <c r="D575" s="33"/>
    </row>
    <row r="576" spans="1:4">
      <c r="A576" s="2"/>
      <c r="B576" s="2"/>
      <c r="C576" s="2"/>
      <c r="D576" s="33"/>
    </row>
    <row r="577" spans="1:4">
      <c r="A577" s="2"/>
      <c r="B577" s="2"/>
      <c r="C577" s="2"/>
      <c r="D577" s="33"/>
    </row>
    <row r="578" spans="1:4">
      <c r="A578" s="2"/>
      <c r="B578" s="2"/>
      <c r="C578" s="2"/>
      <c r="D578" s="33"/>
    </row>
    <row r="579" spans="1:4">
      <c r="A579" s="2"/>
      <c r="B579" s="2"/>
      <c r="C579" s="2"/>
      <c r="D579" s="33"/>
    </row>
    <row r="580" spans="1:4">
      <c r="A580" s="2"/>
      <c r="B580" s="2"/>
      <c r="C580" s="2"/>
      <c r="D580" s="33"/>
    </row>
    <row r="581" spans="1:4">
      <c r="A581" s="2"/>
      <c r="B581" s="2"/>
      <c r="C581" s="2"/>
      <c r="D581" s="33"/>
    </row>
    <row r="582" spans="1:4">
      <c r="A582" s="2"/>
      <c r="B582" s="2"/>
      <c r="C582" s="2"/>
      <c r="D582" s="33"/>
    </row>
    <row r="583" spans="1:4">
      <c r="A583" s="2"/>
      <c r="B583" s="2"/>
      <c r="C583" s="2"/>
      <c r="D583" s="33"/>
    </row>
    <row r="584" spans="1:4">
      <c r="A584" s="2"/>
      <c r="B584" s="2"/>
      <c r="C584" s="2"/>
      <c r="D584" s="33"/>
    </row>
    <row r="585" spans="1:4">
      <c r="A585" s="2"/>
      <c r="B585" s="2"/>
      <c r="C585" s="2"/>
      <c r="D585" s="33"/>
    </row>
    <row r="586" spans="1:4">
      <c r="A586" s="2"/>
      <c r="B586" s="2"/>
      <c r="C586" s="2"/>
      <c r="D586" s="33"/>
    </row>
    <row r="587" spans="1:4">
      <c r="A587" s="2"/>
      <c r="B587" s="2"/>
      <c r="C587" s="2"/>
      <c r="D587" s="33"/>
    </row>
    <row r="588" spans="1:4">
      <c r="A588" s="2"/>
      <c r="B588" s="2"/>
      <c r="C588" s="2"/>
      <c r="D588" s="33"/>
    </row>
    <row r="589" spans="1:4">
      <c r="A589" s="2"/>
      <c r="B589" s="2"/>
      <c r="C589" s="2"/>
      <c r="D589" s="33"/>
    </row>
    <row r="590" spans="1:4">
      <c r="A590" s="2"/>
      <c r="B590" s="2"/>
      <c r="C590" s="2"/>
      <c r="D590" s="33"/>
    </row>
    <row r="591" spans="1:4">
      <c r="A591" s="2"/>
      <c r="B591" s="2"/>
      <c r="C591" s="2"/>
      <c r="D591" s="33"/>
    </row>
    <row r="592" spans="1:4">
      <c r="A592" s="2"/>
      <c r="B592" s="2"/>
      <c r="C592" s="2"/>
      <c r="D592" s="33"/>
    </row>
    <row r="593" spans="1:4">
      <c r="A593" s="2"/>
      <c r="B593" s="2"/>
      <c r="C593" s="2"/>
      <c r="D593" s="33"/>
    </row>
    <row r="594" spans="1:4">
      <c r="A594" s="2"/>
      <c r="B594" s="2"/>
      <c r="C594" s="2"/>
      <c r="D594" s="33"/>
    </row>
    <row r="595" spans="1:4">
      <c r="A595" s="2"/>
      <c r="B595" s="2"/>
      <c r="C595" s="2"/>
      <c r="D595" s="33"/>
    </row>
    <row r="596" spans="1:4">
      <c r="A596" s="2"/>
      <c r="B596" s="2"/>
      <c r="C596" s="2"/>
      <c r="D596" s="33"/>
    </row>
    <row r="597" spans="1:4">
      <c r="A597" s="2"/>
      <c r="B597" s="2"/>
      <c r="C597" s="2"/>
      <c r="D597" s="33"/>
    </row>
    <row r="598" spans="1:4">
      <c r="A598" s="2"/>
      <c r="B598" s="2"/>
      <c r="C598" s="2"/>
      <c r="D598" s="33"/>
    </row>
    <row r="599" spans="1:4">
      <c r="A599" s="2"/>
      <c r="B599" s="2"/>
      <c r="C599" s="2"/>
      <c r="D599" s="33"/>
    </row>
    <row r="600" spans="1:4">
      <c r="A600" s="2"/>
      <c r="B600" s="2"/>
      <c r="C600" s="2"/>
      <c r="D600" s="33"/>
    </row>
    <row r="601" spans="1:4">
      <c r="A601" s="2"/>
      <c r="B601" s="2"/>
      <c r="C601" s="2"/>
      <c r="D601" s="33"/>
    </row>
    <row r="602" spans="1:4">
      <c r="A602" s="2"/>
      <c r="B602" s="2"/>
      <c r="C602" s="2"/>
      <c r="D602" s="33"/>
    </row>
    <row r="603" spans="1:4">
      <c r="A603" s="2"/>
      <c r="B603" s="2"/>
      <c r="C603" s="2"/>
      <c r="D603" s="33"/>
    </row>
    <row r="604" spans="1:4">
      <c r="A604" s="2"/>
      <c r="B604" s="2"/>
      <c r="C604" s="2"/>
      <c r="D604" s="33"/>
    </row>
    <row r="605" spans="1:4">
      <c r="A605" s="2"/>
      <c r="B605" s="2"/>
      <c r="C605" s="2"/>
      <c r="D605" s="33"/>
    </row>
    <row r="606" spans="1:4">
      <c r="A606" s="2"/>
      <c r="B606" s="2"/>
      <c r="C606" s="2"/>
      <c r="D606" s="33"/>
    </row>
    <row r="607" spans="1:4">
      <c r="A607" s="2"/>
      <c r="B607" s="2"/>
      <c r="C607" s="2"/>
      <c r="D607" s="33"/>
    </row>
    <row r="608" spans="1:4">
      <c r="A608" s="2"/>
      <c r="B608" s="2"/>
      <c r="C608" s="2"/>
      <c r="D608" s="33"/>
    </row>
    <row r="609" spans="1:4">
      <c r="A609" s="2"/>
      <c r="B609" s="2"/>
      <c r="C609" s="2"/>
      <c r="D609" s="33"/>
    </row>
    <row r="610" spans="1:4">
      <c r="A610" s="2"/>
      <c r="B610" s="2"/>
      <c r="C610" s="2"/>
      <c r="D610" s="33"/>
    </row>
    <row r="611" spans="1:4">
      <c r="A611" s="2"/>
      <c r="B611" s="2"/>
      <c r="C611" s="2"/>
      <c r="D611" s="33"/>
    </row>
    <row r="612" spans="1:4">
      <c r="A612" s="2"/>
      <c r="B612" s="2"/>
      <c r="C612" s="2"/>
      <c r="D612" s="33"/>
    </row>
    <row r="613" spans="1:4">
      <c r="A613" s="2"/>
      <c r="B613" s="2"/>
      <c r="C613" s="2"/>
      <c r="D613" s="33"/>
    </row>
    <row r="614" spans="1:4">
      <c r="A614" s="2"/>
      <c r="B614" s="2"/>
      <c r="C614" s="2"/>
      <c r="D614" s="33"/>
    </row>
    <row r="615" spans="1:4">
      <c r="A615" s="2"/>
      <c r="B615" s="2"/>
      <c r="C615" s="2"/>
      <c r="D615" s="33"/>
    </row>
    <row r="616" spans="1:4">
      <c r="A616" s="2"/>
      <c r="B616" s="2"/>
      <c r="C616" s="2"/>
      <c r="D616" s="33"/>
    </row>
    <row r="617" spans="1:4">
      <c r="A617" s="2"/>
      <c r="B617" s="2"/>
      <c r="C617" s="2"/>
      <c r="D617" s="33"/>
    </row>
    <row r="618" spans="1:4">
      <c r="A618" s="2"/>
      <c r="B618" s="2"/>
      <c r="C618" s="2"/>
      <c r="D618" s="33"/>
    </row>
    <row r="619" spans="1:4">
      <c r="A619" s="2"/>
      <c r="B619" s="2"/>
      <c r="C619" s="2"/>
      <c r="D619" s="33"/>
    </row>
    <row r="620" spans="1:4">
      <c r="A620" s="2"/>
      <c r="B620" s="2"/>
      <c r="C620" s="2"/>
      <c r="D620" s="33"/>
    </row>
    <row r="621" spans="1:4">
      <c r="A621" s="2"/>
      <c r="B621" s="2"/>
      <c r="C621" s="2"/>
      <c r="D621" s="33"/>
    </row>
    <row r="622" spans="1:4">
      <c r="A622" s="2"/>
      <c r="B622" s="2"/>
      <c r="C622" s="2"/>
      <c r="D622" s="33"/>
    </row>
    <row r="623" spans="1:4">
      <c r="A623" s="2"/>
      <c r="B623" s="2"/>
      <c r="C623" s="2"/>
      <c r="D623" s="33"/>
    </row>
    <row r="624" spans="1:4">
      <c r="A624" s="2"/>
      <c r="B624" s="2"/>
      <c r="C624" s="2"/>
      <c r="D624" s="33"/>
    </row>
    <row r="625" spans="1:4">
      <c r="A625" s="2"/>
      <c r="B625" s="2"/>
      <c r="C625" s="2"/>
      <c r="D625" s="33"/>
    </row>
    <row r="626" spans="1:4">
      <c r="A626" s="2"/>
      <c r="B626" s="2"/>
      <c r="C626" s="2"/>
      <c r="D626" s="33"/>
    </row>
    <row r="627" spans="1:4">
      <c r="A627" s="2"/>
      <c r="B627" s="2"/>
      <c r="C627" s="2"/>
      <c r="D627" s="33"/>
    </row>
    <row r="628" spans="1:4">
      <c r="A628" s="2"/>
      <c r="B628" s="2"/>
      <c r="C628" s="2"/>
      <c r="D628" s="33"/>
    </row>
    <row r="629" spans="1:4">
      <c r="A629" s="2"/>
      <c r="B629" s="2"/>
      <c r="C629" s="2"/>
      <c r="D629" s="33"/>
    </row>
    <row r="630" spans="1:4">
      <c r="A630" s="2"/>
      <c r="B630" s="2"/>
      <c r="C630" s="2"/>
      <c r="D630" s="33"/>
    </row>
    <row r="631" spans="1:4">
      <c r="A631" s="2"/>
      <c r="B631" s="2"/>
      <c r="C631" s="2"/>
      <c r="D631" s="33"/>
    </row>
    <row r="632" spans="1:4">
      <c r="A632" s="2"/>
      <c r="B632" s="2"/>
      <c r="C632" s="2"/>
      <c r="D632" s="33"/>
    </row>
    <row r="633" spans="1:4">
      <c r="A633" s="2"/>
      <c r="B633" s="2"/>
      <c r="C633" s="2"/>
      <c r="D633" s="33"/>
    </row>
    <row r="634" spans="1:4">
      <c r="A634" s="2"/>
      <c r="B634" s="2"/>
      <c r="C634" s="2"/>
      <c r="D634" s="33"/>
    </row>
    <row r="635" spans="1:4">
      <c r="A635" s="2"/>
      <c r="B635" s="2"/>
      <c r="C635" s="2"/>
      <c r="D635" s="33"/>
    </row>
    <row r="636" spans="1:4">
      <c r="A636" s="2"/>
      <c r="B636" s="2"/>
      <c r="C636" s="2"/>
      <c r="D636" s="33"/>
    </row>
    <row r="637" spans="1:4">
      <c r="A637" s="2"/>
      <c r="B637" s="2"/>
      <c r="C637" s="2"/>
      <c r="D637" s="33"/>
    </row>
    <row r="638" spans="1:4">
      <c r="A638" s="2"/>
      <c r="B638" s="2"/>
      <c r="C638" s="2"/>
      <c r="D638" s="33"/>
    </row>
    <row r="639" spans="1:4">
      <c r="A639" s="2"/>
      <c r="B639" s="2"/>
      <c r="C639" s="2"/>
      <c r="D639" s="33"/>
    </row>
    <row r="640" spans="1:4">
      <c r="A640" s="2"/>
      <c r="B640" s="2"/>
      <c r="C640" s="2"/>
      <c r="D640" s="33"/>
    </row>
    <row r="641" spans="1:4">
      <c r="A641" s="2"/>
      <c r="B641" s="2"/>
      <c r="C641" s="2"/>
      <c r="D641" s="33"/>
    </row>
    <row r="642" spans="1:4">
      <c r="A642" s="2"/>
      <c r="B642" s="2"/>
      <c r="C642" s="2"/>
      <c r="D642" s="33"/>
    </row>
    <row r="643" spans="1:4">
      <c r="A643" s="2"/>
      <c r="B643" s="2"/>
      <c r="C643" s="2"/>
      <c r="D643" s="33"/>
    </row>
    <row r="644" spans="1:4">
      <c r="A644" s="2"/>
      <c r="B644" s="2"/>
      <c r="C644" s="2"/>
      <c r="D644" s="33"/>
    </row>
    <row r="645" spans="1:4">
      <c r="A645" s="2"/>
      <c r="B645" s="2"/>
      <c r="C645" s="2"/>
      <c r="D645" s="33"/>
    </row>
    <row r="646" spans="1:4">
      <c r="A646" s="2"/>
      <c r="B646" s="2"/>
      <c r="C646" s="2"/>
      <c r="D646" s="33"/>
    </row>
    <row r="647" spans="1:4">
      <c r="A647" s="2"/>
      <c r="B647" s="2"/>
      <c r="C647" s="2"/>
      <c r="D647" s="33"/>
    </row>
    <row r="648" spans="1:4">
      <c r="A648" s="2"/>
      <c r="B648" s="2"/>
      <c r="C648" s="2"/>
      <c r="D648" s="33"/>
    </row>
    <row r="649" spans="1:4">
      <c r="A649" s="2"/>
      <c r="B649" s="2"/>
      <c r="C649" s="2"/>
      <c r="D649" s="33"/>
    </row>
    <row r="650" spans="1:4">
      <c r="A650" s="2"/>
      <c r="B650" s="2"/>
      <c r="C650" s="2"/>
      <c r="D650" s="33"/>
    </row>
    <row r="651" spans="1:4">
      <c r="A651" s="2"/>
      <c r="B651" s="2"/>
      <c r="C651" s="2"/>
      <c r="D651" s="33"/>
    </row>
    <row r="652" spans="1:4">
      <c r="A652" s="2"/>
      <c r="B652" s="2"/>
      <c r="C652" s="2"/>
      <c r="D652" s="33"/>
    </row>
    <row r="653" spans="1:4">
      <c r="A653" s="2"/>
      <c r="B653" s="2"/>
      <c r="C653" s="2"/>
      <c r="D653" s="33"/>
    </row>
    <row r="654" spans="1:4">
      <c r="A654" s="2"/>
      <c r="B654" s="2"/>
      <c r="C654" s="2"/>
      <c r="D654" s="33"/>
    </row>
    <row r="655" spans="1:4">
      <c r="A655" s="2"/>
      <c r="B655" s="2"/>
      <c r="C655" s="2"/>
      <c r="D655" s="33"/>
    </row>
    <row r="656" spans="1:4">
      <c r="A656" s="2"/>
      <c r="B656" s="2"/>
      <c r="C656" s="2"/>
      <c r="D656" s="33"/>
    </row>
    <row r="657" spans="1:4">
      <c r="A657" s="2"/>
      <c r="B657" s="2"/>
      <c r="C657" s="2"/>
      <c r="D657" s="33"/>
    </row>
    <row r="658" spans="1:4">
      <c r="A658" s="2"/>
      <c r="B658" s="2"/>
      <c r="C658" s="2"/>
      <c r="D658" s="33"/>
    </row>
    <row r="659" spans="1:4">
      <c r="A659" s="2"/>
      <c r="B659" s="2"/>
      <c r="C659" s="2"/>
      <c r="D659" s="33"/>
    </row>
    <row r="660" spans="1:4">
      <c r="A660" s="2"/>
      <c r="B660" s="2"/>
      <c r="C660" s="2"/>
      <c r="D660" s="33"/>
    </row>
    <row r="661" spans="1:4">
      <c r="A661" s="2"/>
      <c r="B661" s="2"/>
      <c r="C661" s="2"/>
      <c r="D661" s="33"/>
    </row>
    <row r="662" spans="1:4">
      <c r="A662" s="2"/>
      <c r="B662" s="2"/>
      <c r="C662" s="2"/>
      <c r="D662" s="33"/>
    </row>
    <row r="663" spans="1:4">
      <c r="A663" s="2"/>
      <c r="B663" s="2"/>
      <c r="C663" s="2"/>
      <c r="D663" s="33"/>
    </row>
    <row r="664" spans="1:4">
      <c r="A664" s="2"/>
      <c r="B664" s="2"/>
      <c r="C664" s="2"/>
      <c r="D664" s="33"/>
    </row>
    <row r="665" spans="1:4">
      <c r="A665" s="2"/>
      <c r="B665" s="2"/>
      <c r="C665" s="2"/>
      <c r="D665" s="33"/>
    </row>
    <row r="666" spans="1:4">
      <c r="A666" s="2"/>
      <c r="B666" s="2"/>
      <c r="C666" s="2"/>
      <c r="D666" s="33"/>
    </row>
    <row r="667" spans="1:4">
      <c r="A667" s="2"/>
      <c r="B667" s="2"/>
      <c r="C667" s="2"/>
      <c r="D667" s="33"/>
    </row>
    <row r="668" spans="1:4">
      <c r="A668" s="2"/>
      <c r="B668" s="2"/>
      <c r="C668" s="2"/>
      <c r="D668" s="33"/>
    </row>
    <row r="669" spans="1:4">
      <c r="A669" s="2"/>
      <c r="B669" s="2"/>
      <c r="C669" s="2"/>
      <c r="D669" s="33"/>
    </row>
    <row r="670" spans="1:4">
      <c r="A670" s="2"/>
      <c r="B670" s="2"/>
      <c r="C670" s="2"/>
      <c r="D670" s="33"/>
    </row>
    <row r="671" spans="1:4">
      <c r="A671" s="2"/>
      <c r="B671" s="2"/>
      <c r="C671" s="2"/>
      <c r="D671" s="33"/>
    </row>
    <row r="672" spans="1:4">
      <c r="A672" s="2"/>
      <c r="B672" s="2"/>
      <c r="C672" s="2"/>
      <c r="D672" s="33"/>
    </row>
    <row r="673" spans="1:4">
      <c r="A673" s="2"/>
      <c r="B673" s="2"/>
      <c r="C673" s="2"/>
      <c r="D673" s="33"/>
    </row>
    <row r="674" spans="1:4">
      <c r="A674" s="2"/>
      <c r="B674" s="2"/>
      <c r="C674" s="2"/>
      <c r="D674" s="33"/>
    </row>
    <row r="675" spans="1:4">
      <c r="A675" s="2"/>
      <c r="B675" s="2"/>
      <c r="C675" s="2"/>
      <c r="D675" s="33"/>
    </row>
    <row r="676" spans="1:4">
      <c r="A676" s="2"/>
      <c r="B676" s="2"/>
      <c r="C676" s="2"/>
      <c r="D676" s="33"/>
    </row>
    <row r="677" spans="1:4">
      <c r="A677" s="2"/>
      <c r="B677" s="2"/>
      <c r="C677" s="2"/>
      <c r="D677" s="33"/>
    </row>
    <row r="678" spans="1:4">
      <c r="A678" s="2"/>
      <c r="B678" s="2"/>
      <c r="C678" s="2"/>
      <c r="D678" s="33"/>
    </row>
    <row r="679" spans="1:4">
      <c r="A679" s="2"/>
      <c r="B679" s="2"/>
      <c r="C679" s="2"/>
      <c r="D679" s="33"/>
    </row>
    <row r="680" spans="1:4">
      <c r="A680" s="2"/>
      <c r="B680" s="2"/>
      <c r="C680" s="2"/>
      <c r="D680" s="33"/>
    </row>
    <row r="681" spans="1:4">
      <c r="A681" s="2"/>
      <c r="B681" s="2"/>
      <c r="C681" s="2"/>
      <c r="D681" s="33"/>
    </row>
    <row r="682" spans="1:4">
      <c r="A682" s="2"/>
      <c r="B682" s="2"/>
      <c r="C682" s="2"/>
      <c r="D682" s="33"/>
    </row>
    <row r="683" spans="1:4">
      <c r="A683" s="2"/>
      <c r="B683" s="2"/>
      <c r="C683" s="2"/>
      <c r="D683" s="33"/>
    </row>
    <row r="684" spans="1:4">
      <c r="A684" s="2"/>
      <c r="B684" s="2"/>
      <c r="C684" s="2"/>
      <c r="D684" s="33"/>
    </row>
    <row r="685" spans="1:4">
      <c r="A685" s="2"/>
      <c r="B685" s="2"/>
      <c r="C685" s="2"/>
      <c r="D685" s="33"/>
    </row>
    <row r="686" spans="1:4">
      <c r="A686" s="2"/>
      <c r="B686" s="2"/>
      <c r="C686" s="2"/>
      <c r="D686" s="33"/>
    </row>
    <row r="687" spans="1:4">
      <c r="A687" s="2"/>
      <c r="B687" s="2"/>
      <c r="C687" s="2"/>
      <c r="D687" s="33"/>
    </row>
    <row r="688" spans="1:4">
      <c r="A688" s="2"/>
      <c r="B688" s="2"/>
      <c r="C688" s="2"/>
      <c r="D688" s="33"/>
    </row>
    <row r="689" spans="1:4">
      <c r="A689" s="2"/>
      <c r="B689" s="2"/>
      <c r="C689" s="2"/>
      <c r="D689" s="33"/>
    </row>
    <row r="690" spans="1:4">
      <c r="A690" s="2"/>
      <c r="B690" s="2"/>
      <c r="C690" s="2"/>
      <c r="D690" s="33"/>
    </row>
    <row r="691" spans="1:4">
      <c r="A691" s="2"/>
      <c r="B691" s="2"/>
      <c r="C691" s="2"/>
      <c r="D691" s="33"/>
    </row>
    <row r="692" spans="1:4">
      <c r="A692" s="2"/>
      <c r="B692" s="2"/>
      <c r="C692" s="2"/>
      <c r="D692" s="33"/>
    </row>
    <row r="693" spans="1:4">
      <c r="A693" s="2"/>
      <c r="B693" s="2"/>
      <c r="C693" s="2"/>
      <c r="D693" s="33"/>
    </row>
    <row r="694" spans="1:4">
      <c r="A694" s="2"/>
      <c r="B694" s="2"/>
      <c r="C694" s="2"/>
      <c r="D694" s="33"/>
    </row>
    <row r="695" spans="1:4">
      <c r="A695" s="2"/>
      <c r="B695" s="2"/>
      <c r="C695" s="2"/>
      <c r="D695" s="33"/>
    </row>
    <row r="696" spans="1:4">
      <c r="A696" s="2"/>
      <c r="B696" s="2"/>
      <c r="C696" s="2"/>
      <c r="D696" s="33"/>
    </row>
    <row r="697" spans="1:4">
      <c r="A697" s="2"/>
      <c r="B697" s="2"/>
      <c r="C697" s="2"/>
      <c r="D697" s="33"/>
    </row>
    <row r="698" spans="1:4">
      <c r="A698" s="2"/>
      <c r="B698" s="2"/>
      <c r="C698" s="2"/>
      <c r="D698" s="33"/>
    </row>
    <row r="699" spans="1:4">
      <c r="A699" s="2"/>
      <c r="B699" s="2"/>
      <c r="C699" s="2"/>
      <c r="D699" s="33"/>
    </row>
    <row r="700" spans="1:4">
      <c r="A700" s="2"/>
      <c r="B700" s="2"/>
      <c r="C700" s="2"/>
      <c r="D700" s="33"/>
    </row>
    <row r="701" spans="1:4">
      <c r="A701" s="2"/>
      <c r="B701" s="2"/>
      <c r="C701" s="2"/>
      <c r="D701" s="33"/>
    </row>
    <row r="702" spans="1:4">
      <c r="A702" s="2"/>
      <c r="B702" s="2"/>
      <c r="C702" s="2"/>
      <c r="D702" s="33"/>
    </row>
    <row r="703" spans="1:4">
      <c r="A703" s="2"/>
      <c r="B703" s="2"/>
      <c r="C703" s="2"/>
      <c r="D703" s="33"/>
    </row>
    <row r="704" spans="1:4">
      <c r="A704" s="2"/>
      <c r="B704" s="2"/>
      <c r="C704" s="2"/>
      <c r="D704" s="33"/>
    </row>
    <row r="705" spans="1:4">
      <c r="A705" s="2"/>
      <c r="B705" s="2"/>
      <c r="C705" s="2"/>
      <c r="D705" s="33"/>
    </row>
    <row r="706" spans="1:4">
      <c r="A706" s="2"/>
      <c r="B706" s="2"/>
      <c r="C706" s="2"/>
      <c r="D706" s="33"/>
    </row>
    <row r="707" spans="1:4">
      <c r="A707" s="2"/>
      <c r="B707" s="2"/>
      <c r="C707" s="2"/>
      <c r="D707" s="33"/>
    </row>
    <row r="708" spans="1:4">
      <c r="A708" s="2"/>
      <c r="B708" s="2"/>
      <c r="C708" s="2"/>
      <c r="D708" s="33"/>
    </row>
    <row r="709" spans="1:4">
      <c r="A709" s="2"/>
      <c r="B709" s="2"/>
      <c r="C709" s="2"/>
      <c r="D709" s="33"/>
    </row>
    <row r="710" spans="1:4">
      <c r="A710" s="2"/>
      <c r="B710" s="2"/>
      <c r="C710" s="2"/>
      <c r="D710" s="33"/>
    </row>
    <row r="711" spans="1:4">
      <c r="A711" s="2"/>
      <c r="B711" s="2"/>
      <c r="C711" s="2"/>
      <c r="D711" s="33"/>
    </row>
    <row r="712" spans="1:4">
      <c r="A712" s="2"/>
      <c r="B712" s="2"/>
      <c r="C712" s="2"/>
      <c r="D712" s="33"/>
    </row>
    <row r="713" spans="1:4">
      <c r="A713" s="2"/>
      <c r="B713" s="2"/>
      <c r="C713" s="2"/>
      <c r="D713" s="33"/>
    </row>
    <row r="714" spans="1:4">
      <c r="A714" s="2"/>
      <c r="B714" s="2"/>
      <c r="C714" s="2"/>
      <c r="D714" s="33"/>
    </row>
    <row r="715" spans="1:4">
      <c r="A715" s="2"/>
      <c r="B715" s="2"/>
      <c r="C715" s="2"/>
      <c r="D715" s="33"/>
    </row>
    <row r="716" spans="1:4">
      <c r="A716" s="2"/>
      <c r="B716" s="2"/>
      <c r="C716" s="2"/>
      <c r="D716" s="33"/>
    </row>
    <row r="717" spans="1:4">
      <c r="A717" s="2"/>
      <c r="B717" s="2"/>
      <c r="C717" s="2"/>
      <c r="D717" s="33"/>
    </row>
    <row r="718" spans="1:4">
      <c r="A718" s="2"/>
      <c r="B718" s="2"/>
      <c r="C718" s="2"/>
      <c r="D718" s="33"/>
    </row>
    <row r="719" spans="1:4">
      <c r="A719" s="2"/>
      <c r="B719" s="2"/>
      <c r="C719" s="2"/>
      <c r="D719" s="33"/>
    </row>
    <row r="720" spans="1:4">
      <c r="A720" s="2"/>
      <c r="B720" s="2"/>
      <c r="C720" s="2"/>
      <c r="D720" s="33"/>
    </row>
    <row r="721" spans="1:4">
      <c r="A721" s="2"/>
      <c r="B721" s="2"/>
      <c r="C721" s="2"/>
      <c r="D721" s="33"/>
    </row>
    <row r="722" spans="1:4">
      <c r="A722" s="2"/>
      <c r="B722" s="2"/>
      <c r="C722" s="2"/>
      <c r="D722" s="33"/>
    </row>
    <row r="723" spans="1:4">
      <c r="A723" s="2"/>
      <c r="B723" s="2"/>
      <c r="C723" s="2"/>
      <c r="D723" s="33"/>
    </row>
    <row r="724" spans="1:4">
      <c r="A724" s="2"/>
      <c r="B724" s="2"/>
      <c r="C724" s="2"/>
      <c r="D724" s="33"/>
    </row>
    <row r="725" spans="1:4">
      <c r="A725" s="2"/>
      <c r="B725" s="2"/>
      <c r="C725" s="2"/>
      <c r="D725" s="33"/>
    </row>
    <row r="726" spans="1:4">
      <c r="A726" s="2"/>
      <c r="B726" s="2"/>
      <c r="C726" s="2"/>
      <c r="D726" s="33"/>
    </row>
    <row r="727" spans="1:4">
      <c r="A727" s="2"/>
      <c r="B727" s="2"/>
      <c r="C727" s="2"/>
      <c r="D727" s="33"/>
    </row>
    <row r="728" spans="1:4">
      <c r="A728" s="2"/>
      <c r="B728" s="2"/>
      <c r="C728" s="2"/>
      <c r="D728" s="33"/>
    </row>
    <row r="729" spans="1:4">
      <c r="A729" s="2"/>
      <c r="B729" s="2"/>
      <c r="C729" s="2"/>
      <c r="D729" s="33"/>
    </row>
    <row r="730" spans="1:4">
      <c r="A730" s="2"/>
      <c r="B730" s="2"/>
      <c r="C730" s="2"/>
      <c r="D730" s="33"/>
    </row>
    <row r="731" spans="1:4">
      <c r="A731" s="2"/>
      <c r="B731" s="2"/>
      <c r="C731" s="2"/>
      <c r="D731" s="33"/>
    </row>
    <row r="732" spans="1:4">
      <c r="A732" s="2"/>
      <c r="B732" s="2"/>
      <c r="C732" s="2"/>
      <c r="D732" s="33"/>
    </row>
    <row r="733" spans="1:4">
      <c r="A733" s="2"/>
      <c r="B733" s="2"/>
      <c r="C733" s="2"/>
      <c r="D733" s="33"/>
    </row>
    <row r="734" spans="1:4">
      <c r="A734" s="2"/>
      <c r="B734" s="2"/>
      <c r="C734" s="2"/>
      <c r="D734" s="33"/>
    </row>
    <row r="735" spans="1:4">
      <c r="A735" s="2"/>
      <c r="B735" s="2"/>
      <c r="C735" s="2"/>
      <c r="D735" s="33"/>
    </row>
    <row r="736" spans="1:4">
      <c r="A736" s="2"/>
      <c r="B736" s="2"/>
      <c r="C736" s="2"/>
      <c r="D736" s="33"/>
    </row>
    <row r="737" spans="1:4">
      <c r="A737" s="2"/>
      <c r="B737" s="2"/>
      <c r="C737" s="2"/>
      <c r="D737" s="33"/>
    </row>
    <row r="738" spans="1:4">
      <c r="A738" s="2"/>
      <c r="B738" s="2"/>
      <c r="C738" s="2"/>
      <c r="D738" s="33"/>
    </row>
    <row r="739" spans="1:4">
      <c r="A739" s="2"/>
      <c r="B739" s="2"/>
      <c r="C739" s="2"/>
      <c r="D739" s="33"/>
    </row>
    <row r="740" spans="1:4">
      <c r="A740" s="2"/>
      <c r="B740" s="2"/>
      <c r="C740" s="2"/>
      <c r="D740" s="33"/>
    </row>
    <row r="741" spans="1:4">
      <c r="A741" s="2"/>
      <c r="B741" s="2"/>
      <c r="C741" s="2"/>
      <c r="D741" s="33"/>
    </row>
    <row r="742" spans="1:4">
      <c r="A742" s="2"/>
      <c r="B742" s="2"/>
      <c r="C742" s="2"/>
      <c r="D742" s="33"/>
    </row>
    <row r="743" spans="1:4">
      <c r="A743" s="2"/>
      <c r="B743" s="2"/>
      <c r="C743" s="2"/>
      <c r="D743" s="33"/>
    </row>
    <row r="744" spans="1:4">
      <c r="A744" s="2"/>
      <c r="B744" s="2"/>
      <c r="C744" s="2"/>
      <c r="D744" s="33"/>
    </row>
    <row r="745" spans="1:4">
      <c r="A745" s="2"/>
      <c r="B745" s="2"/>
      <c r="C745" s="2"/>
      <c r="D745" s="33"/>
    </row>
    <row r="746" spans="1:4">
      <c r="A746" s="2"/>
      <c r="B746" s="2"/>
      <c r="C746" s="2"/>
      <c r="D746" s="33"/>
    </row>
    <row r="747" spans="1:4">
      <c r="A747" s="2"/>
      <c r="B747" s="2"/>
      <c r="C747" s="2"/>
      <c r="D747" s="33"/>
    </row>
    <row r="748" spans="1:4">
      <c r="A748" s="2"/>
      <c r="B748" s="2"/>
      <c r="C748" s="2"/>
      <c r="D748" s="33"/>
    </row>
    <row r="749" spans="1:4">
      <c r="A749" s="2"/>
      <c r="B749" s="2"/>
      <c r="C749" s="2"/>
      <c r="D749" s="33"/>
    </row>
    <row r="750" spans="1:4">
      <c r="A750" s="2"/>
      <c r="B750" s="2"/>
      <c r="C750" s="2"/>
      <c r="D750" s="33"/>
    </row>
    <row r="751" spans="1:4">
      <c r="A751" s="2"/>
      <c r="B751" s="2"/>
      <c r="C751" s="2"/>
      <c r="D751" s="33"/>
    </row>
    <row r="752" spans="1:4">
      <c r="A752" s="2"/>
      <c r="B752" s="2"/>
      <c r="C752" s="2"/>
      <c r="D752" s="33"/>
    </row>
    <row r="753" spans="1:4">
      <c r="A753" s="2"/>
      <c r="B753" s="2"/>
      <c r="C753" s="2"/>
      <c r="D753" s="33"/>
    </row>
    <row r="754" spans="1:4">
      <c r="A754" s="2"/>
      <c r="B754" s="2"/>
      <c r="C754" s="2"/>
      <c r="D754" s="33"/>
    </row>
    <row r="755" spans="1:4">
      <c r="A755" s="2"/>
      <c r="B755" s="2"/>
      <c r="C755" s="2"/>
      <c r="D755" s="33"/>
    </row>
    <row r="756" spans="1:4">
      <c r="A756" s="2"/>
      <c r="B756" s="2"/>
      <c r="C756" s="2"/>
      <c r="D756" s="33"/>
    </row>
    <row r="757" spans="1:4">
      <c r="A757" s="2"/>
      <c r="B757" s="2"/>
      <c r="C757" s="2"/>
      <c r="D757" s="33"/>
    </row>
    <row r="758" spans="1:4">
      <c r="A758" s="2"/>
      <c r="B758" s="2"/>
      <c r="C758" s="2"/>
      <c r="D758" s="33"/>
    </row>
    <row r="759" spans="1:4">
      <c r="A759" s="2"/>
      <c r="B759" s="2"/>
      <c r="C759" s="2"/>
      <c r="D759" s="33"/>
    </row>
    <row r="760" spans="1:4">
      <c r="A760" s="2"/>
      <c r="B760" s="2"/>
      <c r="C760" s="2"/>
      <c r="D760" s="33"/>
    </row>
    <row r="761" spans="1:4">
      <c r="A761" s="2"/>
      <c r="B761" s="2"/>
      <c r="C761" s="2"/>
      <c r="D761" s="33"/>
    </row>
    <row r="762" spans="1:4">
      <c r="A762" s="2"/>
      <c r="B762" s="2"/>
      <c r="C762" s="2"/>
      <c r="D762" s="33"/>
    </row>
    <row r="763" spans="1:4">
      <c r="A763" s="2"/>
      <c r="B763" s="2"/>
      <c r="C763" s="2"/>
      <c r="D763" s="33"/>
    </row>
    <row r="764" spans="1:4">
      <c r="A764" s="2"/>
      <c r="B764" s="2"/>
      <c r="C764" s="2"/>
      <c r="D764" s="33"/>
    </row>
    <row r="765" spans="1:4">
      <c r="A765" s="2"/>
      <c r="B765" s="2"/>
      <c r="C765" s="2"/>
      <c r="D765" s="33"/>
    </row>
    <row r="766" spans="1:4">
      <c r="A766" s="2"/>
      <c r="B766" s="2"/>
      <c r="C766" s="2"/>
      <c r="D766" s="33"/>
    </row>
    <row r="767" spans="1:4">
      <c r="A767" s="2"/>
      <c r="B767" s="2"/>
      <c r="C767" s="2"/>
      <c r="D767" s="33"/>
    </row>
    <row r="768" spans="1:4">
      <c r="A768" s="2"/>
      <c r="B768" s="2"/>
      <c r="C768" s="2"/>
      <c r="D768" s="33"/>
    </row>
    <row r="769" spans="1:4">
      <c r="A769" s="2"/>
      <c r="B769" s="2"/>
      <c r="C769" s="2"/>
      <c r="D769" s="33"/>
    </row>
    <row r="770" spans="1:4">
      <c r="A770" s="2"/>
      <c r="B770" s="2"/>
      <c r="C770" s="2"/>
      <c r="D770" s="33"/>
    </row>
    <row r="771" spans="1:4">
      <c r="A771" s="2"/>
      <c r="B771" s="2"/>
      <c r="C771" s="2"/>
      <c r="D771" s="33"/>
    </row>
    <row r="772" spans="1:4">
      <c r="A772" s="2"/>
      <c r="B772" s="2"/>
      <c r="C772" s="2"/>
      <c r="D772" s="33"/>
    </row>
    <row r="773" spans="1:4">
      <c r="A773" s="2"/>
      <c r="B773" s="2"/>
      <c r="C773" s="2"/>
      <c r="D773" s="33"/>
    </row>
    <row r="774" spans="1:4">
      <c r="A774" s="2"/>
      <c r="B774" s="2"/>
      <c r="C774" s="2"/>
      <c r="D774" s="33"/>
    </row>
    <row r="775" spans="1:4">
      <c r="A775" s="2"/>
      <c r="B775" s="2"/>
      <c r="C775" s="2"/>
      <c r="D775" s="33"/>
    </row>
    <row r="776" spans="1:4">
      <c r="A776" s="2"/>
      <c r="B776" s="2"/>
      <c r="C776" s="2"/>
      <c r="D776" s="33"/>
    </row>
    <row r="777" spans="1:4">
      <c r="A777" s="2"/>
      <c r="B777" s="2"/>
      <c r="C777" s="2"/>
      <c r="D777" s="33"/>
    </row>
    <row r="778" spans="1:4">
      <c r="A778" s="2"/>
      <c r="B778" s="2"/>
      <c r="C778" s="2"/>
      <c r="D778" s="33"/>
    </row>
    <row r="779" spans="1:4">
      <c r="A779" s="2"/>
      <c r="B779" s="2"/>
      <c r="C779" s="2"/>
      <c r="D779" s="33"/>
    </row>
    <row r="780" spans="1:4">
      <c r="A780" s="2"/>
      <c r="B780" s="2"/>
      <c r="C780" s="2"/>
      <c r="D780" s="33"/>
    </row>
    <row r="781" spans="1:4">
      <c r="A781" s="2"/>
      <c r="B781" s="2"/>
      <c r="C781" s="2"/>
      <c r="D781" s="33"/>
    </row>
    <row r="782" spans="1:4">
      <c r="A782" s="2"/>
      <c r="B782" s="2"/>
      <c r="C782" s="2"/>
      <c r="D782" s="33"/>
    </row>
    <row r="783" spans="1:4">
      <c r="A783" s="2"/>
      <c r="B783" s="2"/>
      <c r="C783" s="2"/>
      <c r="D783" s="33"/>
    </row>
    <row r="784" spans="1:4">
      <c r="A784" s="2"/>
      <c r="B784" s="2"/>
      <c r="C784" s="2"/>
      <c r="D784" s="33"/>
    </row>
    <row r="785" spans="1:4">
      <c r="A785" s="2"/>
      <c r="B785" s="2"/>
      <c r="C785" s="2"/>
      <c r="D785" s="33"/>
    </row>
    <row r="786" spans="1:4">
      <c r="A786" s="2"/>
      <c r="B786" s="2"/>
      <c r="C786" s="2"/>
      <c r="D786" s="33"/>
    </row>
    <row r="787" spans="1:4">
      <c r="A787" s="2"/>
      <c r="B787" s="2"/>
      <c r="C787" s="2"/>
      <c r="D787" s="33"/>
    </row>
    <row r="788" spans="1:4">
      <c r="A788" s="2"/>
      <c r="B788" s="2"/>
      <c r="C788" s="2"/>
      <c r="D788" s="33"/>
    </row>
    <row r="789" spans="1:4">
      <c r="A789" s="2"/>
      <c r="B789" s="2"/>
      <c r="C789" s="2"/>
      <c r="D789" s="33"/>
    </row>
    <row r="790" spans="1:4">
      <c r="A790" s="2"/>
      <c r="B790" s="2"/>
      <c r="C790" s="2"/>
      <c r="D790" s="33"/>
    </row>
    <row r="791" spans="1:4">
      <c r="A791" s="2"/>
      <c r="B791" s="2"/>
      <c r="C791" s="2"/>
      <c r="D791" s="33"/>
    </row>
    <row r="792" spans="1:4">
      <c r="A792" s="2"/>
      <c r="B792" s="2"/>
      <c r="C792" s="2"/>
      <c r="D792" s="33"/>
    </row>
    <row r="793" spans="1:4">
      <c r="A793" s="2"/>
      <c r="B793" s="2"/>
      <c r="C793" s="2"/>
      <c r="D793" s="33"/>
    </row>
    <row r="794" spans="1:4">
      <c r="A794" s="2"/>
      <c r="B794" s="2"/>
      <c r="C794" s="2"/>
      <c r="D794" s="33"/>
    </row>
    <row r="795" spans="1:4">
      <c r="A795" s="2"/>
      <c r="B795" s="2"/>
      <c r="C795" s="2"/>
      <c r="D795" s="33"/>
    </row>
    <row r="796" spans="1:4">
      <c r="A796" s="2"/>
      <c r="B796" s="2"/>
      <c r="C796" s="2"/>
      <c r="D796" s="33"/>
    </row>
    <row r="797" spans="1:4">
      <c r="A797" s="2"/>
      <c r="B797" s="2"/>
      <c r="C797" s="2"/>
      <c r="D797" s="33"/>
    </row>
    <row r="798" spans="1:4">
      <c r="A798" s="2"/>
      <c r="B798" s="2"/>
      <c r="C798" s="2"/>
      <c r="D798" s="33"/>
    </row>
    <row r="799" spans="1:4">
      <c r="A799" s="2"/>
      <c r="B799" s="2"/>
      <c r="C799" s="2"/>
      <c r="D799" s="33"/>
    </row>
    <row r="800" spans="1:4">
      <c r="A800" s="2"/>
      <c r="B800" s="2"/>
      <c r="C800" s="2"/>
      <c r="D800" s="33"/>
    </row>
    <row r="801" spans="1:4">
      <c r="A801" s="2"/>
      <c r="B801" s="2"/>
      <c r="C801" s="2"/>
      <c r="D801" s="33"/>
    </row>
    <row r="802" spans="1:4">
      <c r="A802" s="2"/>
      <c r="B802" s="2"/>
      <c r="C802" s="2"/>
      <c r="D802" s="33"/>
    </row>
    <row r="803" spans="1:4">
      <c r="A803" s="2"/>
      <c r="B803" s="2"/>
      <c r="C803" s="2"/>
      <c r="D803" s="33"/>
    </row>
    <row r="804" spans="1:4">
      <c r="A804" s="2"/>
      <c r="B804" s="2"/>
      <c r="C804" s="2"/>
      <c r="D804" s="33"/>
    </row>
    <row r="805" spans="1:4">
      <c r="A805" s="2"/>
      <c r="B805" s="2"/>
      <c r="C805" s="2"/>
      <c r="D805" s="33"/>
    </row>
    <row r="806" spans="1:4">
      <c r="A806" s="2"/>
      <c r="B806" s="2"/>
      <c r="C806" s="2"/>
      <c r="D806" s="33"/>
    </row>
    <row r="807" spans="1:4">
      <c r="A807" s="2"/>
      <c r="B807" s="2"/>
      <c r="C807" s="2"/>
      <c r="D807" s="33"/>
    </row>
    <row r="808" spans="1:4">
      <c r="A808" s="2"/>
      <c r="B808" s="2"/>
      <c r="C808" s="2"/>
      <c r="D808" s="33"/>
    </row>
    <row r="809" spans="1:4">
      <c r="A809" s="2"/>
      <c r="B809" s="2"/>
      <c r="C809" s="2"/>
      <c r="D809" s="33"/>
    </row>
    <row r="810" spans="1:4">
      <c r="A810" s="2"/>
      <c r="B810" s="2"/>
      <c r="C810" s="2"/>
      <c r="D810" s="33"/>
    </row>
    <row r="811" spans="1:4">
      <c r="A811" s="2"/>
      <c r="B811" s="2"/>
      <c r="C811" s="2"/>
      <c r="D811" s="33"/>
    </row>
    <row r="812" spans="1:4">
      <c r="A812" s="2"/>
      <c r="B812" s="2"/>
      <c r="C812" s="2"/>
      <c r="D812" s="33"/>
    </row>
    <row r="813" spans="1:4">
      <c r="A813" s="2"/>
      <c r="B813" s="2"/>
      <c r="C813" s="2"/>
      <c r="D813" s="33"/>
    </row>
    <row r="814" spans="1:4">
      <c r="A814" s="2"/>
      <c r="B814" s="2"/>
      <c r="C814" s="2"/>
      <c r="D814" s="33"/>
    </row>
    <row r="815" spans="1:4">
      <c r="A815" s="2"/>
      <c r="B815" s="2"/>
      <c r="C815" s="2"/>
      <c r="D815" s="33"/>
    </row>
    <row r="816" spans="1:4">
      <c r="A816" s="2"/>
      <c r="B816" s="2"/>
      <c r="C816" s="2"/>
      <c r="D816" s="33"/>
    </row>
    <row r="817" spans="1:4">
      <c r="A817" s="2"/>
      <c r="B817" s="2"/>
      <c r="C817" s="2"/>
      <c r="D817" s="33"/>
    </row>
    <row r="818" spans="1:4">
      <c r="A818" s="2"/>
      <c r="B818" s="2"/>
      <c r="C818" s="2"/>
      <c r="D818" s="33"/>
    </row>
    <row r="819" spans="1:4">
      <c r="A819" s="2"/>
      <c r="B819" s="2"/>
      <c r="C819" s="2"/>
      <c r="D819" s="33"/>
    </row>
    <row r="820" spans="1:4">
      <c r="A820" s="2"/>
      <c r="B820" s="2"/>
      <c r="C820" s="2"/>
      <c r="D820" s="33"/>
    </row>
    <row r="821" spans="1:4">
      <c r="A821" s="2"/>
      <c r="B821" s="2"/>
      <c r="C821" s="2"/>
      <c r="D821" s="33"/>
    </row>
    <row r="822" spans="1:4">
      <c r="A822" s="2"/>
      <c r="B822" s="2"/>
      <c r="C822" s="2"/>
      <c r="D822" s="33"/>
    </row>
    <row r="823" spans="1:4">
      <c r="A823" s="2"/>
      <c r="B823" s="2"/>
      <c r="C823" s="2"/>
      <c r="D823" s="33"/>
    </row>
    <row r="824" spans="1:4">
      <c r="A824" s="2"/>
      <c r="B824" s="2"/>
      <c r="C824" s="2"/>
      <c r="D824" s="33"/>
    </row>
    <row r="825" spans="1:4">
      <c r="A825" s="2"/>
      <c r="B825" s="2"/>
      <c r="C825" s="2"/>
      <c r="D825" s="33"/>
    </row>
    <row r="826" spans="1:4">
      <c r="A826" s="2"/>
      <c r="B826" s="2"/>
      <c r="C826" s="2"/>
      <c r="D826" s="33"/>
    </row>
    <row r="827" spans="1:4">
      <c r="A827" s="2"/>
      <c r="B827" s="2"/>
      <c r="C827" s="2"/>
      <c r="D827" s="33"/>
    </row>
    <row r="828" spans="1:4">
      <c r="A828" s="2"/>
      <c r="B828" s="2"/>
      <c r="C828" s="2"/>
      <c r="D828" s="33"/>
    </row>
    <row r="829" spans="1:4">
      <c r="A829" s="2"/>
      <c r="B829" s="2"/>
      <c r="C829" s="2"/>
      <c r="D829" s="33"/>
    </row>
    <row r="830" spans="1:4">
      <c r="A830" s="2"/>
      <c r="B830" s="2"/>
      <c r="C830" s="2"/>
      <c r="D830" s="33"/>
    </row>
    <row r="831" spans="1:4">
      <c r="A831" s="2"/>
      <c r="B831" s="2"/>
      <c r="C831" s="2"/>
      <c r="D831" s="33"/>
    </row>
    <row r="832" spans="1:4">
      <c r="A832" s="2"/>
      <c r="B832" s="2"/>
      <c r="C832" s="2"/>
      <c r="D832" s="33"/>
    </row>
    <row r="833" spans="1:4">
      <c r="A833" s="2"/>
      <c r="B833" s="2"/>
      <c r="C833" s="2"/>
      <c r="D833" s="33"/>
    </row>
    <row r="834" spans="1:4">
      <c r="A834" s="2"/>
      <c r="B834" s="2"/>
      <c r="C834" s="2"/>
      <c r="D834" s="33"/>
    </row>
    <row r="835" spans="1:4">
      <c r="A835" s="2"/>
      <c r="B835" s="2"/>
      <c r="C835" s="2"/>
      <c r="D835" s="33"/>
    </row>
    <row r="836" spans="1:4">
      <c r="A836" s="2"/>
      <c r="B836" s="2"/>
      <c r="C836" s="2"/>
      <c r="D836" s="33"/>
    </row>
    <row r="837" spans="1:4">
      <c r="A837" s="2"/>
      <c r="B837" s="2"/>
      <c r="C837" s="2"/>
      <c r="D837" s="33"/>
    </row>
    <row r="838" spans="1:4">
      <c r="A838" s="2"/>
      <c r="B838" s="2"/>
      <c r="C838" s="2"/>
      <c r="D838" s="33"/>
    </row>
    <row r="839" spans="1:4">
      <c r="A839" s="2"/>
      <c r="B839" s="2"/>
      <c r="C839" s="2"/>
      <c r="D839" s="33"/>
    </row>
    <row r="840" spans="1:4">
      <c r="A840" s="2"/>
      <c r="B840" s="2"/>
      <c r="C840" s="2"/>
      <c r="D840" s="33"/>
    </row>
    <row r="841" spans="1:4">
      <c r="A841" s="2"/>
      <c r="B841" s="2"/>
      <c r="C841" s="2"/>
      <c r="D841" s="33"/>
    </row>
    <row r="842" spans="1:4">
      <c r="A842" s="2"/>
      <c r="B842" s="2"/>
      <c r="C842" s="2"/>
      <c r="D842" s="33"/>
    </row>
    <row r="843" spans="1:4">
      <c r="A843" s="2"/>
      <c r="B843" s="2"/>
      <c r="C843" s="2"/>
      <c r="D843" s="33"/>
    </row>
    <row r="844" spans="1:4">
      <c r="A844" s="2"/>
      <c r="B844" s="2"/>
      <c r="C844" s="2"/>
      <c r="D844" s="33"/>
    </row>
    <row r="845" spans="1:4">
      <c r="A845" s="2"/>
      <c r="B845" s="2"/>
      <c r="C845" s="2"/>
      <c r="D845" s="33"/>
    </row>
    <row r="846" spans="1:4">
      <c r="A846" s="2"/>
      <c r="B846" s="2"/>
      <c r="C846" s="2"/>
      <c r="D846" s="33"/>
    </row>
    <row r="847" spans="1:4">
      <c r="A847" s="2"/>
      <c r="B847" s="2"/>
      <c r="C847" s="2"/>
      <c r="D847" s="33"/>
    </row>
    <row r="848" spans="1:4">
      <c r="A848" s="2"/>
      <c r="B848" s="2"/>
      <c r="C848" s="2"/>
      <c r="D848" s="33"/>
    </row>
    <row r="849" spans="1:4">
      <c r="A849" s="2"/>
      <c r="B849" s="2"/>
      <c r="C849" s="2"/>
      <c r="D849" s="33"/>
    </row>
    <row r="850" spans="1:4">
      <c r="A850" s="2"/>
      <c r="B850" s="2"/>
      <c r="C850" s="2"/>
      <c r="D850" s="33"/>
    </row>
    <row r="851" spans="1:4">
      <c r="A851" s="2"/>
      <c r="B851" s="2"/>
      <c r="C851" s="2"/>
      <c r="D851" s="33"/>
    </row>
    <row r="852" spans="1:4">
      <c r="A852" s="2"/>
      <c r="B852" s="2"/>
      <c r="C852" s="2"/>
      <c r="D852" s="33"/>
    </row>
    <row r="853" spans="1:4">
      <c r="A853" s="2"/>
      <c r="B853" s="2"/>
      <c r="C853" s="2"/>
      <c r="D853" s="33"/>
    </row>
    <row r="854" spans="1:4">
      <c r="A854" s="2"/>
      <c r="B854" s="2"/>
      <c r="C854" s="2"/>
      <c r="D854" s="33"/>
    </row>
    <row r="855" spans="1:4">
      <c r="A855" s="2"/>
      <c r="B855" s="2"/>
      <c r="C855" s="2"/>
      <c r="D855" s="33"/>
    </row>
    <row r="856" spans="1:4">
      <c r="A856" s="2"/>
      <c r="B856" s="2"/>
      <c r="C856" s="2"/>
      <c r="D856" s="33"/>
    </row>
    <row r="857" spans="1:4">
      <c r="A857" s="2"/>
      <c r="B857" s="2"/>
      <c r="C857" s="2"/>
      <c r="D857" s="33"/>
    </row>
    <row r="858" spans="1:4">
      <c r="A858" s="2"/>
      <c r="B858" s="2"/>
      <c r="C858" s="2"/>
      <c r="D858" s="33"/>
    </row>
    <row r="859" spans="1:4">
      <c r="A859" s="2"/>
      <c r="B859" s="2"/>
      <c r="C859" s="2"/>
      <c r="D859" s="33"/>
    </row>
    <row r="860" spans="1:4">
      <c r="A860" s="2"/>
      <c r="B860" s="2"/>
      <c r="C860" s="2"/>
      <c r="D860" s="33"/>
    </row>
    <row r="861" spans="1:4">
      <c r="A861" s="2"/>
      <c r="B861" s="2"/>
      <c r="C861" s="2"/>
      <c r="D861" s="33"/>
    </row>
    <row r="862" spans="1:4">
      <c r="A862" s="2"/>
      <c r="B862" s="2"/>
      <c r="C862" s="2"/>
      <c r="D862" s="33"/>
    </row>
    <row r="863" spans="1:4">
      <c r="A863" s="2"/>
      <c r="B863" s="2"/>
      <c r="C863" s="2"/>
      <c r="D863" s="33"/>
    </row>
    <row r="864" spans="1:4">
      <c r="A864" s="2"/>
      <c r="B864" s="2"/>
      <c r="C864" s="2"/>
      <c r="D864" s="33"/>
    </row>
    <row r="865" spans="1:4">
      <c r="A865" s="2"/>
      <c r="B865" s="2"/>
      <c r="C865" s="2"/>
      <c r="D865" s="33"/>
    </row>
    <row r="866" spans="1:4">
      <c r="A866" s="2"/>
      <c r="B866" s="2"/>
      <c r="C866" s="2"/>
      <c r="D866" s="33"/>
    </row>
    <row r="867" spans="1:4">
      <c r="A867" s="2"/>
      <c r="B867" s="2"/>
      <c r="C867" s="2"/>
      <c r="D867" s="33"/>
    </row>
    <row r="868" spans="1:4">
      <c r="A868" s="2"/>
      <c r="B868" s="2"/>
      <c r="C868" s="2"/>
      <c r="D868" s="33"/>
    </row>
    <row r="869" spans="1:4">
      <c r="A869" s="2"/>
      <c r="B869" s="2"/>
      <c r="C869" s="2"/>
      <c r="D869" s="33"/>
    </row>
    <row r="870" spans="1:4">
      <c r="A870" s="2"/>
      <c r="B870" s="2"/>
      <c r="C870" s="2"/>
      <c r="D870" s="33"/>
    </row>
    <row r="871" spans="1:4">
      <c r="A871" s="2"/>
      <c r="B871" s="2"/>
      <c r="C871" s="2"/>
      <c r="D871" s="33"/>
    </row>
    <row r="872" spans="1:4">
      <c r="A872" s="2"/>
      <c r="B872" s="2"/>
      <c r="C872" s="2"/>
      <c r="D872" s="33"/>
    </row>
    <row r="873" spans="1:4">
      <c r="A873" s="2"/>
      <c r="B873" s="2"/>
      <c r="C873" s="2"/>
      <c r="D873" s="33"/>
    </row>
    <row r="874" spans="1:4">
      <c r="A874" s="2"/>
      <c r="B874" s="2"/>
      <c r="C874" s="2"/>
      <c r="D874" s="33"/>
    </row>
    <row r="875" spans="1:4">
      <c r="A875" s="2"/>
      <c r="B875" s="2"/>
      <c r="C875" s="2"/>
      <c r="D875" s="33"/>
    </row>
    <row r="876" spans="1:4">
      <c r="A876" s="2"/>
      <c r="B876" s="2"/>
      <c r="C876" s="2"/>
      <c r="D876" s="33"/>
    </row>
    <row r="877" spans="1:4">
      <c r="A877" s="2"/>
      <c r="B877" s="2"/>
      <c r="C877" s="2"/>
      <c r="D877" s="33"/>
    </row>
    <row r="878" spans="1:4">
      <c r="A878" s="2"/>
      <c r="B878" s="2"/>
      <c r="C878" s="2"/>
      <c r="D878" s="33"/>
    </row>
    <row r="879" spans="1:4">
      <c r="A879" s="2"/>
      <c r="B879" s="2"/>
      <c r="C879" s="2"/>
      <c r="D879" s="33"/>
    </row>
    <row r="880" spans="1:4">
      <c r="A880" s="2"/>
      <c r="B880" s="2"/>
      <c r="C880" s="2"/>
      <c r="D880" s="33"/>
    </row>
    <row r="881" spans="1:4">
      <c r="A881" s="2"/>
      <c r="B881" s="2"/>
      <c r="C881" s="2"/>
      <c r="D881" s="33"/>
    </row>
    <row r="882" spans="1:4">
      <c r="A882" s="2"/>
      <c r="B882" s="2"/>
      <c r="C882" s="2"/>
      <c r="D882" s="33"/>
    </row>
    <row r="883" spans="1:4">
      <c r="A883" s="2"/>
      <c r="B883" s="2"/>
      <c r="C883" s="2"/>
      <c r="D883" s="33"/>
    </row>
    <row r="884" spans="1:4">
      <c r="A884" s="2"/>
      <c r="B884" s="2"/>
      <c r="C884" s="2"/>
      <c r="D884" s="33"/>
    </row>
    <row r="885" spans="1:4">
      <c r="A885" s="2"/>
      <c r="B885" s="2"/>
      <c r="C885" s="2"/>
      <c r="D885" s="33"/>
    </row>
    <row r="886" spans="1:4">
      <c r="A886" s="2"/>
      <c r="B886" s="2"/>
      <c r="C886" s="2"/>
      <c r="D886" s="33"/>
    </row>
    <row r="887" spans="1:4">
      <c r="A887" s="2"/>
      <c r="B887" s="2"/>
      <c r="C887" s="2"/>
      <c r="D887" s="33"/>
    </row>
    <row r="888" spans="1:4">
      <c r="A888" s="2"/>
      <c r="B888" s="2"/>
      <c r="C888" s="2"/>
      <c r="D888" s="33"/>
    </row>
    <row r="889" spans="1:4">
      <c r="A889" s="2"/>
      <c r="B889" s="2"/>
      <c r="C889" s="2"/>
      <c r="D889" s="33"/>
    </row>
    <row r="890" spans="1:4">
      <c r="A890" s="2"/>
      <c r="B890" s="2"/>
      <c r="C890" s="2"/>
      <c r="D890" s="33"/>
    </row>
    <row r="891" spans="1:4">
      <c r="A891" s="2"/>
      <c r="B891" s="2"/>
      <c r="C891" s="2"/>
      <c r="D891" s="33"/>
    </row>
    <row r="892" spans="1:4">
      <c r="A892" s="2"/>
      <c r="B892" s="2"/>
      <c r="C892" s="2"/>
      <c r="D892" s="33"/>
    </row>
    <row r="893" spans="1:4">
      <c r="A893" s="2"/>
      <c r="B893" s="2"/>
      <c r="C893" s="2"/>
      <c r="D893" s="33"/>
    </row>
    <row r="894" spans="1:4">
      <c r="A894" s="2"/>
      <c r="B894" s="2"/>
      <c r="C894" s="2"/>
      <c r="D894" s="33"/>
    </row>
    <row r="895" spans="1:4">
      <c r="A895" s="2"/>
      <c r="B895" s="2"/>
      <c r="C895" s="2"/>
      <c r="D895" s="33"/>
    </row>
    <row r="896" spans="1:4">
      <c r="A896" s="2"/>
      <c r="B896" s="2"/>
      <c r="C896" s="2"/>
      <c r="D896" s="33"/>
    </row>
    <row r="897" spans="1:4">
      <c r="A897" s="2"/>
      <c r="B897" s="2"/>
      <c r="C897" s="2"/>
      <c r="D897" s="33"/>
    </row>
    <row r="898" spans="1:4">
      <c r="A898" s="2"/>
      <c r="B898" s="2"/>
      <c r="C898" s="2"/>
      <c r="D898" s="33"/>
    </row>
    <row r="899" spans="1:4">
      <c r="A899" s="2"/>
      <c r="B899" s="2"/>
      <c r="C899" s="2"/>
      <c r="D899" s="33"/>
    </row>
    <row r="900" spans="1:4">
      <c r="A900" s="2"/>
      <c r="B900" s="2"/>
      <c r="C900" s="2"/>
      <c r="D900" s="33"/>
    </row>
    <row r="901" spans="1:4">
      <c r="A901" s="2"/>
      <c r="B901" s="2"/>
      <c r="C901" s="2"/>
      <c r="D901" s="33"/>
    </row>
    <row r="902" spans="1:4">
      <c r="A902" s="2"/>
      <c r="B902" s="2"/>
      <c r="C902" s="2"/>
      <c r="D902" s="33"/>
    </row>
    <row r="903" spans="1:4">
      <c r="A903" s="2"/>
      <c r="B903" s="2"/>
      <c r="C903" s="2"/>
      <c r="D903" s="33"/>
    </row>
    <row r="904" spans="1:4">
      <c r="A904" s="2"/>
      <c r="B904" s="2"/>
      <c r="C904" s="2"/>
      <c r="D904" s="33"/>
    </row>
    <row r="905" spans="1:4">
      <c r="A905" s="2"/>
      <c r="B905" s="2"/>
      <c r="C905" s="2"/>
      <c r="D905" s="33"/>
    </row>
    <row r="906" spans="1:4">
      <c r="A906" s="2"/>
      <c r="B906" s="2"/>
      <c r="C906" s="2"/>
      <c r="D906" s="33"/>
    </row>
    <row r="907" spans="1:4">
      <c r="A907" s="2"/>
      <c r="B907" s="2"/>
      <c r="C907" s="2"/>
      <c r="D907" s="33"/>
    </row>
    <row r="908" spans="1:4">
      <c r="A908" s="2"/>
      <c r="B908" s="2"/>
      <c r="C908" s="2"/>
      <c r="D908" s="33"/>
    </row>
    <row r="909" spans="1:4">
      <c r="A909" s="2"/>
      <c r="B909" s="2"/>
      <c r="C909" s="2"/>
      <c r="D909" s="33"/>
    </row>
    <row r="910" spans="1:4">
      <c r="A910" s="2"/>
      <c r="B910" s="2"/>
      <c r="C910" s="2"/>
      <c r="D910" s="33"/>
    </row>
    <row r="911" spans="1:4">
      <c r="A911" s="2"/>
      <c r="B911" s="2"/>
      <c r="C911" s="2"/>
      <c r="D911" s="33"/>
    </row>
    <row r="912" spans="1:4">
      <c r="A912" s="2"/>
      <c r="B912" s="2"/>
      <c r="C912" s="2"/>
      <c r="D912" s="33"/>
    </row>
    <row r="913" spans="1:4">
      <c r="A913" s="2"/>
      <c r="B913" s="2"/>
      <c r="C913" s="2"/>
      <c r="D913" s="33"/>
    </row>
    <row r="914" spans="1:4">
      <c r="A914" s="2"/>
      <c r="B914" s="2"/>
      <c r="C914" s="2"/>
      <c r="D914" s="33"/>
    </row>
    <row r="915" spans="1:4">
      <c r="A915" s="2"/>
      <c r="B915" s="2"/>
      <c r="C915" s="2"/>
      <c r="D915" s="33"/>
    </row>
    <row r="916" spans="1:4">
      <c r="A916" s="2"/>
      <c r="B916" s="2"/>
      <c r="C916" s="2"/>
      <c r="D916" s="33"/>
    </row>
    <row r="917" spans="1:4">
      <c r="A917" s="2"/>
      <c r="B917" s="2"/>
      <c r="C917" s="2"/>
      <c r="D917" s="33"/>
    </row>
    <row r="918" spans="1:4">
      <c r="A918" s="2"/>
      <c r="B918" s="2"/>
      <c r="C918" s="2"/>
      <c r="D918" s="33"/>
    </row>
    <row r="919" spans="1:4">
      <c r="A919" s="2"/>
      <c r="B919" s="2"/>
      <c r="C919" s="2"/>
      <c r="D919" s="33"/>
    </row>
    <row r="920" spans="1:4">
      <c r="A920" s="2"/>
      <c r="B920" s="2"/>
      <c r="C920" s="2"/>
      <c r="D920" s="33"/>
    </row>
    <row r="921" spans="1:4">
      <c r="A921" s="2"/>
      <c r="B921" s="2"/>
      <c r="C921" s="2"/>
      <c r="D921" s="33"/>
    </row>
    <row r="922" spans="1:4">
      <c r="A922" s="2"/>
      <c r="B922" s="2"/>
      <c r="C922" s="2"/>
      <c r="D922" s="33"/>
    </row>
    <row r="923" spans="1:4">
      <c r="A923" s="2"/>
      <c r="B923" s="2"/>
      <c r="C923" s="2"/>
      <c r="D923" s="33"/>
    </row>
    <row r="924" spans="1:4">
      <c r="A924" s="2"/>
      <c r="B924" s="2"/>
      <c r="C924" s="2"/>
      <c r="D924" s="33"/>
    </row>
    <row r="925" spans="1:4">
      <c r="A925" s="2"/>
      <c r="B925" s="2"/>
      <c r="C925" s="2"/>
      <c r="D925" s="33"/>
    </row>
    <row r="926" spans="1:4">
      <c r="A926" s="2"/>
      <c r="B926" s="2"/>
      <c r="C926" s="2"/>
      <c r="D926" s="33"/>
    </row>
    <row r="927" spans="1:4">
      <c r="A927" s="2"/>
      <c r="B927" s="2"/>
      <c r="C927" s="2"/>
      <c r="D927" s="33"/>
    </row>
    <row r="928" spans="1:4">
      <c r="A928" s="2"/>
      <c r="B928" s="2"/>
      <c r="C928" s="2"/>
      <c r="D928" s="33"/>
    </row>
    <row r="929" spans="1:4">
      <c r="A929" s="2"/>
      <c r="B929" s="2"/>
      <c r="C929" s="2"/>
      <c r="D929" s="33"/>
    </row>
    <row r="930" spans="1:4">
      <c r="A930" s="2"/>
      <c r="B930" s="2"/>
      <c r="C930" s="2"/>
      <c r="D930" s="33"/>
    </row>
    <row r="931" spans="1:4">
      <c r="A931" s="2"/>
      <c r="B931" s="2"/>
      <c r="C931" s="2"/>
      <c r="D931" s="33"/>
    </row>
    <row r="932" spans="1:4">
      <c r="A932" s="2"/>
      <c r="B932" s="2"/>
      <c r="C932" s="2"/>
      <c r="D932" s="33"/>
    </row>
    <row r="933" spans="1:4">
      <c r="A933" s="2"/>
      <c r="B933" s="2"/>
      <c r="C933" s="2"/>
      <c r="D933" s="33"/>
    </row>
    <row r="934" spans="1:4">
      <c r="A934" s="2"/>
      <c r="B934" s="2"/>
      <c r="C934" s="2"/>
      <c r="D934" s="33"/>
    </row>
    <row r="935" spans="1:4">
      <c r="A935" s="2"/>
      <c r="B935" s="2"/>
      <c r="C935" s="2"/>
      <c r="D935" s="33"/>
    </row>
    <row r="936" spans="1:4">
      <c r="A936" s="2"/>
      <c r="B936" s="2"/>
      <c r="C936" s="2"/>
      <c r="D936" s="33"/>
    </row>
    <row r="937" spans="1:4">
      <c r="A937" s="2"/>
      <c r="B937" s="2"/>
      <c r="C937" s="2"/>
      <c r="D937" s="33"/>
    </row>
    <row r="938" spans="1:4">
      <c r="A938" s="2"/>
      <c r="B938" s="2"/>
      <c r="C938" s="2"/>
      <c r="D938" s="33"/>
    </row>
    <row r="939" spans="1:4">
      <c r="A939" s="2"/>
      <c r="B939" s="2"/>
      <c r="C939" s="2"/>
      <c r="D939" s="33"/>
    </row>
    <row r="940" spans="1:4">
      <c r="A940" s="2"/>
      <c r="B940" s="2"/>
      <c r="C940" s="2"/>
      <c r="D940" s="33"/>
    </row>
    <row r="941" spans="1:4">
      <c r="A941" s="2"/>
      <c r="B941" s="2"/>
      <c r="C941" s="2"/>
      <c r="D941" s="33"/>
    </row>
    <row r="942" spans="1:4">
      <c r="A942" s="2"/>
      <c r="B942" s="2"/>
      <c r="C942" s="2"/>
      <c r="D942" s="33"/>
    </row>
    <row r="943" spans="1:4">
      <c r="A943" s="2"/>
      <c r="B943" s="2"/>
      <c r="C943" s="2"/>
      <c r="D943" s="33"/>
    </row>
    <row r="944" spans="1:4">
      <c r="A944" s="2"/>
      <c r="B944" s="2"/>
      <c r="C944" s="2"/>
      <c r="D944" s="33"/>
    </row>
    <row r="945" spans="1:4">
      <c r="A945" s="2"/>
      <c r="B945" s="2"/>
      <c r="C945" s="2"/>
      <c r="D945" s="33"/>
    </row>
    <row r="946" spans="1:4">
      <c r="A946" s="2"/>
      <c r="B946" s="2"/>
      <c r="C946" s="2"/>
      <c r="D946" s="33"/>
    </row>
    <row r="947" spans="1:4">
      <c r="A947" s="2"/>
      <c r="B947" s="2"/>
      <c r="C947" s="2"/>
      <c r="D947" s="33"/>
    </row>
    <row r="948" spans="1:4">
      <c r="A948" s="2"/>
      <c r="B948" s="2"/>
      <c r="C948" s="2"/>
      <c r="D948" s="33"/>
    </row>
    <row r="949" spans="1:4">
      <c r="A949" s="2"/>
      <c r="B949" s="2"/>
      <c r="C949" s="2"/>
      <c r="D949" s="33"/>
    </row>
    <row r="950" spans="1:4">
      <c r="A950" s="2"/>
      <c r="B950" s="2"/>
      <c r="C950" s="2"/>
      <c r="D950" s="33"/>
    </row>
    <row r="951" spans="1:4">
      <c r="A951" s="2"/>
      <c r="B951" s="2"/>
      <c r="C951" s="2"/>
      <c r="D951" s="33"/>
    </row>
    <row r="952" spans="1:4">
      <c r="A952" s="2"/>
      <c r="B952" s="2"/>
      <c r="C952" s="2"/>
      <c r="D952" s="33"/>
    </row>
    <row r="953" spans="1:4">
      <c r="A953" s="2"/>
      <c r="B953" s="2"/>
      <c r="C953" s="2"/>
      <c r="D953" s="33"/>
    </row>
    <row r="954" spans="1:4">
      <c r="A954" s="2"/>
      <c r="B954" s="2"/>
      <c r="C954" s="2"/>
      <c r="D954" s="33"/>
    </row>
    <row r="955" spans="1:4">
      <c r="A955" s="2"/>
      <c r="B955" s="2"/>
      <c r="C955" s="2"/>
      <c r="D955" s="33"/>
    </row>
    <row r="956" spans="1:4">
      <c r="A956" s="2"/>
      <c r="B956" s="2"/>
      <c r="C956" s="2"/>
      <c r="D956" s="33"/>
    </row>
    <row r="957" spans="1:4">
      <c r="A957" s="2"/>
      <c r="B957" s="2"/>
      <c r="C957" s="2"/>
      <c r="D957" s="33"/>
    </row>
    <row r="958" spans="1:4">
      <c r="A958" s="2"/>
      <c r="B958" s="2"/>
      <c r="C958" s="2"/>
      <c r="D958" s="33"/>
    </row>
    <row r="959" spans="1:4">
      <c r="A959" s="2"/>
      <c r="B959" s="2"/>
      <c r="C959" s="2"/>
      <c r="D959" s="33"/>
    </row>
    <row r="960" spans="1:4">
      <c r="A960" s="2"/>
      <c r="B960" s="2"/>
      <c r="C960" s="2"/>
      <c r="D960" s="33"/>
    </row>
    <row r="961" spans="1:4">
      <c r="A961" s="2"/>
      <c r="B961" s="2"/>
      <c r="C961" s="2"/>
      <c r="D961" s="33"/>
    </row>
    <row r="962" spans="1:4">
      <c r="A962" s="2"/>
      <c r="B962" s="2"/>
      <c r="C962" s="2"/>
      <c r="D962" s="33"/>
    </row>
    <row r="963" spans="1:4">
      <c r="A963" s="2"/>
      <c r="B963" s="2"/>
      <c r="C963" s="2"/>
      <c r="D963" s="33"/>
    </row>
    <row r="964" spans="1:4">
      <c r="A964" s="2"/>
      <c r="B964" s="2"/>
      <c r="C964" s="2"/>
      <c r="D964" s="33"/>
    </row>
    <row r="965" spans="1:4">
      <c r="A965" s="2"/>
      <c r="B965" s="2"/>
      <c r="C965" s="2"/>
      <c r="D965" s="33"/>
    </row>
    <row r="966" spans="1:4">
      <c r="A966" s="2"/>
      <c r="B966" s="2"/>
      <c r="C966" s="2"/>
      <c r="D966" s="33"/>
    </row>
    <row r="967" spans="1:4">
      <c r="A967" s="2"/>
      <c r="B967" s="2"/>
      <c r="C967" s="2"/>
      <c r="D967" s="33"/>
    </row>
    <row r="968" spans="1:4">
      <c r="A968" s="2"/>
      <c r="B968" s="2"/>
      <c r="C968" s="2"/>
      <c r="D968" s="33"/>
    </row>
    <row r="969" spans="1:4">
      <c r="A969" s="2"/>
      <c r="B969" s="2"/>
      <c r="C969" s="2"/>
      <c r="D969" s="33"/>
    </row>
    <row r="970" spans="1:4">
      <c r="A970" s="2"/>
      <c r="B970" s="2"/>
      <c r="C970" s="2"/>
      <c r="D970" s="33"/>
    </row>
    <row r="971" spans="1:4">
      <c r="A971" s="2"/>
      <c r="B971" s="2"/>
      <c r="C971" s="2"/>
      <c r="D971" s="33"/>
    </row>
    <row r="972" spans="1:4">
      <c r="A972" s="2"/>
      <c r="B972" s="2"/>
      <c r="C972" s="2"/>
      <c r="D972" s="33"/>
    </row>
    <row r="973" spans="1:4">
      <c r="A973" s="2"/>
      <c r="B973" s="2"/>
      <c r="C973" s="2"/>
      <c r="D973" s="33"/>
    </row>
    <row r="974" spans="1:4">
      <c r="A974" s="2"/>
      <c r="B974" s="2"/>
      <c r="C974" s="2"/>
      <c r="D974" s="33"/>
    </row>
    <row r="975" spans="1:4">
      <c r="A975" s="2"/>
      <c r="B975" s="2"/>
      <c r="C975" s="2"/>
      <c r="D975" s="33"/>
    </row>
    <row r="976" spans="1:4">
      <c r="A976" s="2"/>
      <c r="B976" s="2"/>
      <c r="C976" s="2"/>
      <c r="D976" s="33"/>
    </row>
    <row r="977" spans="1:4">
      <c r="A977" s="2"/>
      <c r="B977" s="2"/>
      <c r="C977" s="2"/>
      <c r="D977" s="33"/>
    </row>
    <row r="978" spans="1:4">
      <c r="A978" s="2"/>
      <c r="B978" s="2"/>
      <c r="C978" s="2"/>
      <c r="D978" s="33"/>
    </row>
    <row r="979" spans="1:4">
      <c r="A979" s="2"/>
      <c r="B979" s="2"/>
      <c r="C979" s="2"/>
      <c r="D979" s="33"/>
    </row>
    <row r="980" spans="1:4">
      <c r="A980" s="2"/>
      <c r="B980" s="2"/>
      <c r="C980" s="2"/>
      <c r="D980" s="33"/>
    </row>
    <row r="981" spans="1:4">
      <c r="A981" s="2"/>
      <c r="B981" s="2"/>
      <c r="C981" s="2"/>
      <c r="D981" s="33"/>
    </row>
    <row r="982" spans="1:4">
      <c r="A982" s="2"/>
      <c r="B982" s="2"/>
      <c r="C982" s="2"/>
      <c r="D982" s="33"/>
    </row>
    <row r="983" spans="1:4">
      <c r="A983" s="2"/>
      <c r="B983" s="2"/>
      <c r="C983" s="2"/>
      <c r="D983" s="33"/>
    </row>
    <row r="984" spans="1:4">
      <c r="A984" s="2"/>
      <c r="B984" s="2"/>
      <c r="C984" s="2"/>
      <c r="D984" s="33"/>
    </row>
    <row r="985" spans="1:4">
      <c r="A985" s="2"/>
      <c r="B985" s="2"/>
      <c r="C985" s="2"/>
      <c r="D985" s="33"/>
    </row>
    <row r="986" spans="1:4">
      <c r="A986" s="2"/>
      <c r="B986" s="2"/>
      <c r="C986" s="2"/>
      <c r="D986" s="33"/>
    </row>
    <row r="987" spans="1:4">
      <c r="A987" s="2"/>
      <c r="B987" s="2"/>
      <c r="C987" s="2"/>
      <c r="D987" s="33"/>
    </row>
    <row r="988" spans="1:4">
      <c r="A988" s="2"/>
      <c r="B988" s="2"/>
      <c r="C988" s="2"/>
      <c r="D988" s="33"/>
    </row>
    <row r="989" spans="1:4">
      <c r="A989" s="2"/>
      <c r="B989" s="2"/>
      <c r="C989" s="2"/>
      <c r="D989" s="33"/>
    </row>
    <row r="990" spans="1:4">
      <c r="A990" s="2"/>
      <c r="B990" s="2"/>
      <c r="C990" s="2"/>
      <c r="D990" s="33"/>
    </row>
    <row r="991" spans="1:4">
      <c r="A991" s="2"/>
      <c r="B991" s="2"/>
      <c r="C991" s="2"/>
      <c r="D991" s="33"/>
    </row>
    <row r="992" spans="1:4">
      <c r="A992" s="2"/>
      <c r="B992" s="2"/>
      <c r="C992" s="2"/>
      <c r="D992" s="33"/>
    </row>
    <row r="993" spans="1:4">
      <c r="A993" s="2"/>
      <c r="B993" s="2"/>
      <c r="C993" s="2"/>
      <c r="D993" s="33"/>
    </row>
    <row r="994" spans="1:4">
      <c r="A994" s="2"/>
      <c r="B994" s="2"/>
      <c r="C994" s="2"/>
      <c r="D994" s="33"/>
    </row>
    <row r="995" spans="1:4">
      <c r="A995" s="2"/>
      <c r="B995" s="2"/>
      <c r="C995" s="2"/>
      <c r="D995" s="33"/>
    </row>
    <row r="996" spans="1:4">
      <c r="A996" s="2"/>
      <c r="B996" s="2"/>
      <c r="C996" s="2"/>
      <c r="D996" s="33"/>
    </row>
    <row r="997" spans="1:4">
      <c r="A997" s="2"/>
      <c r="B997" s="2"/>
      <c r="C997" s="2"/>
      <c r="D997" s="33"/>
    </row>
    <row r="998" spans="1:4">
      <c r="A998" s="2"/>
      <c r="B998" s="2"/>
      <c r="C998" s="2"/>
      <c r="D998" s="33"/>
    </row>
    <row r="999" spans="1:4">
      <c r="A999" s="2"/>
      <c r="B999" s="2"/>
      <c r="C999" s="2"/>
      <c r="D999" s="33"/>
    </row>
    <row r="1000" spans="1:4">
      <c r="A1000" s="2"/>
      <c r="B1000" s="2"/>
      <c r="C1000" s="2"/>
      <c r="D1000" s="33"/>
    </row>
    <row r="1001" spans="1:4">
      <c r="A1001" s="2"/>
      <c r="B1001" s="2"/>
      <c r="C1001" s="2"/>
      <c r="D1001" s="33"/>
    </row>
    <row r="1002" spans="1:4">
      <c r="A1002" s="2"/>
      <c r="B1002" s="2"/>
      <c r="C1002" s="2"/>
      <c r="D1002" s="33"/>
    </row>
    <row r="1003" spans="1:4">
      <c r="A1003" s="2"/>
      <c r="B1003" s="2"/>
      <c r="C1003" s="2"/>
      <c r="D1003" s="33"/>
    </row>
    <row r="1004" spans="1:4">
      <c r="A1004" s="2"/>
      <c r="B1004" s="2"/>
      <c r="C1004" s="2"/>
      <c r="D1004" s="33"/>
    </row>
    <row r="1005" spans="1:4">
      <c r="A1005" s="2"/>
      <c r="B1005" s="2"/>
      <c r="C1005" s="2"/>
      <c r="D1005" s="33"/>
    </row>
    <row r="1006" spans="1:4">
      <c r="A1006" s="2"/>
      <c r="B1006" s="2"/>
      <c r="C1006" s="2"/>
      <c r="D1006" s="33"/>
    </row>
    <row r="1007" spans="1:4">
      <c r="A1007" s="2"/>
      <c r="B1007" s="2"/>
      <c r="C1007" s="2"/>
      <c r="D1007" s="33"/>
    </row>
    <row r="1008" spans="1:4">
      <c r="A1008" s="2"/>
      <c r="B1008" s="2"/>
      <c r="C1008" s="2"/>
      <c r="D1008" s="33"/>
    </row>
    <row r="1009" spans="1:4">
      <c r="A1009" s="2"/>
      <c r="B1009" s="2"/>
      <c r="C1009" s="2"/>
      <c r="D1009" s="33"/>
    </row>
    <row r="1010" spans="1:4">
      <c r="A1010" s="2"/>
      <c r="B1010" s="2"/>
      <c r="C1010" s="2"/>
      <c r="D1010" s="33"/>
    </row>
    <row r="1011" spans="1:4">
      <c r="A1011" s="2"/>
      <c r="B1011" s="2"/>
      <c r="C1011" s="2"/>
      <c r="D1011" s="33"/>
    </row>
    <row r="1012" spans="1:4">
      <c r="A1012" s="2"/>
      <c r="B1012" s="2"/>
      <c r="C1012" s="2"/>
      <c r="D1012" s="33"/>
    </row>
    <row r="1013" spans="1:4">
      <c r="A1013" s="2"/>
      <c r="B1013" s="2"/>
      <c r="C1013" s="2"/>
      <c r="D1013" s="33"/>
    </row>
    <row r="1014" spans="1:4">
      <c r="A1014" s="2"/>
      <c r="B1014" s="2"/>
      <c r="C1014" s="2"/>
      <c r="D1014" s="33"/>
    </row>
    <row r="1015" spans="1:4">
      <c r="A1015" s="2"/>
      <c r="B1015" s="2"/>
      <c r="C1015" s="2"/>
      <c r="D1015" s="33"/>
    </row>
    <row r="1016" spans="1:4">
      <c r="A1016" s="2"/>
      <c r="B1016" s="2"/>
      <c r="C1016" s="2"/>
      <c r="D1016" s="33"/>
    </row>
    <row r="1017" spans="1:4">
      <c r="A1017" s="2"/>
      <c r="B1017" s="2"/>
      <c r="C1017" s="2"/>
      <c r="D1017" s="33"/>
    </row>
    <row r="1018" spans="1:4">
      <c r="A1018" s="2"/>
      <c r="B1018" s="2"/>
      <c r="C1018" s="2"/>
      <c r="D1018" s="33"/>
    </row>
    <row r="1019" spans="1:4">
      <c r="A1019" s="2"/>
      <c r="B1019" s="2"/>
      <c r="C1019" s="2"/>
      <c r="D1019" s="33"/>
    </row>
    <row r="1020" spans="1:4">
      <c r="A1020" s="2"/>
      <c r="B1020" s="2"/>
      <c r="C1020" s="2"/>
      <c r="D1020" s="33"/>
    </row>
    <row r="1021" spans="1:4">
      <c r="A1021" s="2"/>
      <c r="B1021" s="2"/>
      <c r="C1021" s="2"/>
      <c r="D1021" s="33"/>
    </row>
    <row r="1022" spans="1:4">
      <c r="A1022" s="2"/>
      <c r="B1022" s="2"/>
      <c r="C1022" s="2"/>
      <c r="D1022" s="33"/>
    </row>
    <row r="1023" spans="1:4">
      <c r="A1023" s="2"/>
      <c r="B1023" s="2"/>
      <c r="C1023" s="2"/>
      <c r="D1023" s="33"/>
    </row>
    <row r="1024" spans="1:4">
      <c r="A1024" s="2"/>
      <c r="B1024" s="2"/>
      <c r="C1024" s="2"/>
      <c r="D1024" s="33"/>
    </row>
    <row r="1025" spans="1:4">
      <c r="A1025" s="2"/>
      <c r="B1025" s="2"/>
      <c r="C1025" s="2"/>
      <c r="D1025" s="33"/>
    </row>
    <row r="1026" spans="1:4">
      <c r="A1026" s="2"/>
      <c r="B1026" s="2"/>
      <c r="C1026" s="2"/>
      <c r="D1026" s="33"/>
    </row>
    <row r="1027" spans="1:4">
      <c r="A1027" s="2"/>
      <c r="B1027" s="2"/>
      <c r="C1027" s="2"/>
      <c r="D1027" s="33"/>
    </row>
    <row r="1028" spans="1:4">
      <c r="A1028" s="2"/>
      <c r="B1028" s="2"/>
      <c r="C1028" s="2"/>
      <c r="D1028" s="33"/>
    </row>
    <row r="1029" spans="1:4">
      <c r="A1029" s="2"/>
      <c r="B1029" s="2"/>
      <c r="C1029" s="2"/>
      <c r="D1029" s="33"/>
    </row>
    <row r="1030" spans="1:4">
      <c r="A1030" s="2"/>
      <c r="B1030" s="2"/>
      <c r="C1030" s="2"/>
      <c r="D1030" s="33"/>
    </row>
    <row r="1031" spans="1:4">
      <c r="A1031" s="2"/>
      <c r="B1031" s="2"/>
      <c r="C1031" s="2"/>
      <c r="D1031" s="33"/>
    </row>
    <row r="1032" spans="1:4">
      <c r="A1032" s="2"/>
      <c r="B1032" s="2"/>
      <c r="C1032" s="2"/>
      <c r="D1032" s="33"/>
    </row>
    <row r="1033" spans="1:4">
      <c r="A1033" s="2"/>
      <c r="B1033" s="2"/>
      <c r="C1033" s="2"/>
      <c r="D1033" s="33"/>
    </row>
    <row r="1034" spans="1:4">
      <c r="A1034" s="2"/>
      <c r="B1034" s="2"/>
      <c r="C1034" s="2"/>
      <c r="D1034" s="33"/>
    </row>
    <row r="1035" spans="1:4">
      <c r="A1035" s="2"/>
      <c r="B1035" s="2"/>
      <c r="C1035" s="2"/>
      <c r="D1035" s="33"/>
    </row>
    <row r="1036" spans="1:4">
      <c r="A1036" s="2"/>
      <c r="B1036" s="2"/>
      <c r="C1036" s="2"/>
      <c r="D1036" s="33"/>
    </row>
    <row r="1037" spans="1:4">
      <c r="A1037" s="2"/>
      <c r="B1037" s="2"/>
      <c r="C1037" s="2"/>
      <c r="D1037" s="33"/>
    </row>
    <row r="1038" spans="1:4">
      <c r="A1038" s="2"/>
      <c r="B1038" s="2"/>
      <c r="C1038" s="2"/>
      <c r="D1038" s="33"/>
    </row>
    <row r="1039" spans="1:4">
      <c r="A1039" s="2"/>
      <c r="B1039" s="2"/>
      <c r="C1039" s="2"/>
      <c r="D1039" s="33"/>
    </row>
    <row r="1040" spans="1:4">
      <c r="A1040" s="2"/>
      <c r="B1040" s="2"/>
      <c r="C1040" s="2"/>
      <c r="D1040" s="33"/>
    </row>
    <row r="1041" spans="1:4">
      <c r="A1041" s="2"/>
      <c r="B1041" s="2"/>
      <c r="C1041" s="2"/>
      <c r="D1041" s="33"/>
    </row>
    <row r="1042" spans="1:4">
      <c r="A1042" s="2"/>
      <c r="B1042" s="2"/>
      <c r="C1042" s="2"/>
      <c r="D1042" s="33"/>
    </row>
    <row r="1043" spans="1:4">
      <c r="A1043" s="2"/>
      <c r="B1043" s="2"/>
      <c r="C1043" s="2"/>
      <c r="D1043" s="33"/>
    </row>
    <row r="1044" spans="1:4">
      <c r="A1044" s="2"/>
      <c r="B1044" s="2"/>
      <c r="C1044" s="2"/>
      <c r="D1044" s="33"/>
    </row>
    <row r="1045" spans="1:4">
      <c r="A1045" s="2"/>
      <c r="B1045" s="2"/>
      <c r="C1045" s="2"/>
      <c r="D1045" s="33"/>
    </row>
    <row r="1046" spans="1:4">
      <c r="A1046" s="2"/>
      <c r="B1046" s="2"/>
      <c r="C1046" s="2"/>
      <c r="D1046" s="33"/>
    </row>
    <row r="1047" spans="1:4">
      <c r="A1047" s="2"/>
      <c r="B1047" s="2"/>
      <c r="C1047" s="2"/>
      <c r="D1047" s="33"/>
    </row>
    <row r="1048" spans="1:4">
      <c r="A1048" s="2"/>
      <c r="B1048" s="2"/>
      <c r="C1048" s="2"/>
      <c r="D1048" s="33"/>
    </row>
    <row r="1049" spans="1:4">
      <c r="A1049" s="2"/>
      <c r="B1049" s="2"/>
      <c r="C1049" s="2"/>
      <c r="D1049" s="33"/>
    </row>
    <row r="1050" spans="1:4">
      <c r="A1050" s="2"/>
      <c r="B1050" s="2"/>
      <c r="C1050" s="2"/>
      <c r="D1050" s="33"/>
    </row>
    <row r="1051" spans="1:4">
      <c r="A1051" s="2"/>
      <c r="B1051" s="2"/>
      <c r="C1051" s="2"/>
      <c r="D1051" s="33"/>
    </row>
    <row r="1052" spans="1:4">
      <c r="A1052" s="2"/>
      <c r="B1052" s="2"/>
      <c r="C1052" s="2"/>
      <c r="D1052" s="33"/>
    </row>
    <row r="1053" spans="1:4">
      <c r="A1053" s="2"/>
      <c r="B1053" s="2"/>
      <c r="C1053" s="2"/>
      <c r="D1053" s="33"/>
    </row>
    <row r="1054" spans="1:4">
      <c r="A1054" s="2"/>
      <c r="B1054" s="2"/>
      <c r="C1054" s="2"/>
      <c r="D1054" s="33"/>
    </row>
    <row r="1055" spans="1:4">
      <c r="A1055" s="2"/>
      <c r="B1055" s="2"/>
      <c r="C1055" s="2"/>
      <c r="D1055" s="33"/>
    </row>
    <row r="1056" spans="1:4">
      <c r="A1056" s="2"/>
      <c r="B1056" s="2"/>
      <c r="C1056" s="2"/>
      <c r="D1056" s="33"/>
    </row>
    <row r="1057" spans="1:4">
      <c r="A1057" s="2"/>
      <c r="B1057" s="2"/>
      <c r="C1057" s="2"/>
      <c r="D1057" s="33"/>
    </row>
    <row r="1058" spans="1:4">
      <c r="A1058" s="2"/>
      <c r="B1058" s="2"/>
      <c r="C1058" s="2"/>
      <c r="D1058" s="33"/>
    </row>
    <row r="1059" spans="1:4">
      <c r="A1059" s="2"/>
      <c r="B1059" s="2"/>
      <c r="C1059" s="2"/>
      <c r="D1059" s="33"/>
    </row>
    <row r="1060" spans="1:4">
      <c r="A1060" s="2"/>
      <c r="B1060" s="2"/>
      <c r="C1060" s="2"/>
      <c r="D1060" s="33"/>
    </row>
    <row r="1061" spans="1:4">
      <c r="A1061" s="2"/>
      <c r="B1061" s="2"/>
      <c r="C1061" s="2"/>
      <c r="D1061" s="33"/>
    </row>
    <row r="1062" spans="1:4">
      <c r="A1062" s="2"/>
      <c r="B1062" s="2"/>
      <c r="C1062" s="2"/>
      <c r="D1062" s="33"/>
    </row>
    <row r="1063" spans="1:4">
      <c r="A1063" s="2"/>
      <c r="B1063" s="2"/>
      <c r="C1063" s="2"/>
      <c r="D1063" s="33"/>
    </row>
    <row r="1064" spans="1:4">
      <c r="A1064" s="2"/>
      <c r="B1064" s="2"/>
      <c r="C1064" s="2"/>
      <c r="D1064" s="33"/>
    </row>
    <row r="1065" spans="1:4">
      <c r="A1065" s="2"/>
      <c r="B1065" s="2"/>
      <c r="C1065" s="2"/>
      <c r="D1065" s="33"/>
    </row>
    <row r="1066" spans="1:4">
      <c r="A1066" s="2"/>
      <c r="B1066" s="2"/>
      <c r="C1066" s="2"/>
      <c r="D1066" s="33"/>
    </row>
    <row r="1067" spans="1:4">
      <c r="A1067" s="2"/>
      <c r="B1067" s="2"/>
      <c r="C1067" s="2"/>
      <c r="D1067" s="33"/>
    </row>
    <row r="1068" spans="1:4">
      <c r="A1068" s="2"/>
      <c r="B1068" s="2"/>
      <c r="C1068" s="2"/>
      <c r="D1068" s="33"/>
    </row>
    <row r="1069" spans="1:4">
      <c r="A1069" s="2"/>
      <c r="B1069" s="2"/>
      <c r="C1069" s="2"/>
      <c r="D1069" s="33"/>
    </row>
    <row r="1070" spans="1:4">
      <c r="A1070" s="2"/>
      <c r="B1070" s="2"/>
      <c r="C1070" s="2"/>
      <c r="D1070" s="33"/>
    </row>
    <row r="1071" spans="1:4">
      <c r="A1071" s="2"/>
      <c r="B1071" s="2"/>
      <c r="C1071" s="2"/>
      <c r="D1071" s="33"/>
    </row>
    <row r="1072" spans="1:4">
      <c r="A1072" s="2"/>
      <c r="B1072" s="2"/>
      <c r="C1072" s="2"/>
      <c r="D1072" s="33"/>
    </row>
    <row r="1073" spans="1:4">
      <c r="A1073" s="2"/>
      <c r="B1073" s="2"/>
      <c r="C1073" s="2"/>
      <c r="D1073" s="33"/>
    </row>
    <row r="1074" spans="1:4">
      <c r="A1074" s="2"/>
      <c r="B1074" s="2"/>
      <c r="C1074" s="2"/>
      <c r="D1074" s="33"/>
    </row>
    <row r="1075" spans="1:4">
      <c r="A1075" s="2"/>
      <c r="B1075" s="2"/>
      <c r="C1075" s="2"/>
      <c r="D1075" s="33"/>
    </row>
    <row r="1076" spans="1:4">
      <c r="A1076" s="2"/>
      <c r="B1076" s="2"/>
      <c r="C1076" s="2"/>
      <c r="D1076" s="33"/>
    </row>
    <row r="1077" spans="1:4">
      <c r="A1077" s="2"/>
      <c r="B1077" s="2"/>
      <c r="C1077" s="2"/>
      <c r="D1077" s="33"/>
    </row>
    <row r="1078" spans="1:4">
      <c r="A1078" s="2"/>
      <c r="B1078" s="2"/>
      <c r="C1078" s="2"/>
      <c r="D1078" s="33"/>
    </row>
    <row r="1079" spans="1:4">
      <c r="A1079" s="2"/>
      <c r="B1079" s="2"/>
      <c r="C1079" s="2"/>
      <c r="D1079" s="33"/>
    </row>
    <row r="1080" spans="1:4">
      <c r="A1080" s="2"/>
      <c r="B1080" s="2"/>
      <c r="C1080" s="2"/>
      <c r="D1080" s="33"/>
    </row>
    <row r="1081" spans="1:4">
      <c r="A1081" s="2"/>
      <c r="B1081" s="2"/>
      <c r="C1081" s="2"/>
      <c r="D1081" s="33"/>
    </row>
    <row r="1082" spans="1:4">
      <c r="A1082" s="2"/>
      <c r="B1082" s="2"/>
      <c r="C1082" s="2"/>
      <c r="D1082" s="33"/>
    </row>
    <row r="1083" spans="1:4">
      <c r="A1083" s="2"/>
      <c r="B1083" s="2"/>
      <c r="C1083" s="2"/>
      <c r="D1083" s="33"/>
    </row>
    <row r="1084" spans="1:4">
      <c r="A1084" s="2"/>
      <c r="B1084" s="2"/>
      <c r="C1084" s="2"/>
      <c r="D1084" s="33"/>
    </row>
    <row r="1085" spans="1:4">
      <c r="A1085" s="2"/>
      <c r="B1085" s="2"/>
      <c r="C1085" s="2"/>
      <c r="D1085" s="33"/>
    </row>
    <row r="1086" spans="1:4">
      <c r="A1086" s="2"/>
      <c r="B1086" s="2"/>
      <c r="C1086" s="2"/>
      <c r="D1086" s="33"/>
    </row>
    <row r="1087" spans="1:4">
      <c r="A1087" s="2"/>
      <c r="B1087" s="2"/>
      <c r="C1087" s="2"/>
      <c r="D1087" s="33"/>
    </row>
    <row r="1088" spans="1:4">
      <c r="A1088" s="2"/>
      <c r="B1088" s="2"/>
      <c r="C1088" s="2"/>
      <c r="D1088" s="33"/>
    </row>
    <row r="1089" spans="1:4">
      <c r="A1089" s="2"/>
      <c r="B1089" s="2"/>
      <c r="C1089" s="2"/>
      <c r="D1089" s="33"/>
    </row>
    <row r="1090" spans="1:4">
      <c r="A1090" s="2"/>
      <c r="B1090" s="2"/>
      <c r="C1090" s="2"/>
      <c r="D1090" s="33"/>
    </row>
    <row r="1091" spans="1:4">
      <c r="A1091" s="2"/>
      <c r="B1091" s="2"/>
      <c r="C1091" s="2"/>
      <c r="D1091" s="33"/>
    </row>
    <row r="1092" spans="1:4">
      <c r="A1092" s="2"/>
      <c r="B1092" s="2"/>
      <c r="C1092" s="2"/>
      <c r="D1092" s="33"/>
    </row>
    <row r="1093" spans="1:4">
      <c r="A1093" s="2"/>
      <c r="B1093" s="2"/>
      <c r="C1093" s="2"/>
      <c r="D1093" s="33"/>
    </row>
    <row r="1094" spans="1:4">
      <c r="A1094" s="2"/>
      <c r="B1094" s="2"/>
      <c r="C1094" s="2"/>
      <c r="D1094" s="33"/>
    </row>
    <row r="1095" spans="1:4">
      <c r="A1095" s="2"/>
      <c r="B1095" s="2"/>
      <c r="C1095" s="2"/>
      <c r="D1095" s="33"/>
    </row>
    <row r="1096" spans="1:4">
      <c r="A1096" s="2"/>
      <c r="B1096" s="2"/>
      <c r="C1096" s="2"/>
      <c r="D1096" s="33"/>
    </row>
    <row r="1097" spans="1:4">
      <c r="A1097" s="2"/>
      <c r="B1097" s="2"/>
      <c r="C1097" s="2"/>
      <c r="D1097" s="33"/>
    </row>
    <row r="1098" spans="1:4">
      <c r="A1098" s="2"/>
      <c r="B1098" s="2"/>
      <c r="C1098" s="2"/>
      <c r="D1098" s="33"/>
    </row>
    <row r="1099" spans="1:4">
      <c r="A1099" s="2"/>
      <c r="B1099" s="2"/>
      <c r="C1099" s="2"/>
      <c r="D1099" s="33"/>
    </row>
    <row r="1100" spans="1:4">
      <c r="A1100" s="2"/>
      <c r="B1100" s="2"/>
      <c r="C1100" s="2"/>
      <c r="D1100" s="33"/>
    </row>
    <row r="1101" spans="1:4">
      <c r="A1101" s="2"/>
      <c r="B1101" s="2"/>
      <c r="C1101" s="2"/>
      <c r="D1101" s="33"/>
    </row>
    <row r="1102" spans="1:4">
      <c r="A1102" s="2"/>
      <c r="B1102" s="2"/>
      <c r="C1102" s="2"/>
      <c r="D1102" s="33"/>
    </row>
    <row r="1103" spans="1:4">
      <c r="A1103" s="2"/>
      <c r="B1103" s="2"/>
      <c r="C1103" s="2"/>
      <c r="D1103" s="33"/>
    </row>
    <row r="1104" spans="1:4">
      <c r="A1104" s="2"/>
      <c r="B1104" s="2"/>
      <c r="C1104" s="2"/>
      <c r="D1104" s="33"/>
    </row>
    <row r="1105" spans="1:4">
      <c r="A1105" s="2"/>
      <c r="B1105" s="2"/>
      <c r="C1105" s="2"/>
      <c r="D1105" s="33"/>
    </row>
    <row r="1106" spans="1:4">
      <c r="A1106" s="2"/>
      <c r="B1106" s="2"/>
      <c r="C1106" s="2"/>
      <c r="D1106" s="33"/>
    </row>
    <row r="1107" spans="1:4">
      <c r="A1107" s="2"/>
      <c r="B1107" s="2"/>
      <c r="C1107" s="2"/>
      <c r="D1107" s="33"/>
    </row>
    <row r="1108" spans="1:4">
      <c r="A1108" s="2"/>
      <c r="B1108" s="2"/>
      <c r="C1108" s="2"/>
      <c r="D1108" s="33"/>
    </row>
    <row r="1109" spans="1:4">
      <c r="A1109" s="2"/>
      <c r="B1109" s="2"/>
      <c r="C1109" s="2"/>
      <c r="D1109" s="33"/>
    </row>
    <row r="1110" spans="1:4">
      <c r="A1110" s="2"/>
      <c r="B1110" s="2"/>
      <c r="C1110" s="2"/>
      <c r="D1110" s="33"/>
    </row>
    <row r="1111" spans="1:4">
      <c r="A1111" s="2"/>
      <c r="B1111" s="2"/>
      <c r="C1111" s="2"/>
      <c r="D1111" s="33"/>
    </row>
    <row r="1112" spans="1:4">
      <c r="A1112" s="2"/>
      <c r="B1112" s="2"/>
      <c r="C1112" s="2"/>
      <c r="D1112" s="33"/>
    </row>
    <row r="1113" spans="1:4">
      <c r="A1113" s="2"/>
      <c r="B1113" s="2"/>
      <c r="C1113" s="2"/>
      <c r="D1113" s="33"/>
    </row>
    <row r="1114" spans="1:4">
      <c r="A1114" s="2"/>
      <c r="B1114" s="2"/>
      <c r="C1114" s="2"/>
      <c r="D1114" s="33"/>
    </row>
    <row r="1115" spans="1:4">
      <c r="A1115" s="2"/>
      <c r="B1115" s="2"/>
      <c r="C1115" s="2"/>
      <c r="D1115" s="33"/>
    </row>
    <row r="1116" spans="1:4">
      <c r="A1116" s="2"/>
      <c r="B1116" s="2"/>
      <c r="C1116" s="2"/>
      <c r="D1116" s="33"/>
    </row>
    <row r="1117" spans="1:4">
      <c r="A1117" s="2"/>
      <c r="B1117" s="2"/>
      <c r="C1117" s="2"/>
      <c r="D1117" s="33"/>
    </row>
    <row r="1118" spans="1:4">
      <c r="A1118" s="2"/>
      <c r="B1118" s="2"/>
      <c r="C1118" s="2"/>
      <c r="D1118" s="33"/>
    </row>
    <row r="1119" spans="1:4">
      <c r="A1119" s="2"/>
      <c r="B1119" s="2"/>
      <c r="C1119" s="2"/>
      <c r="D1119" s="33"/>
    </row>
    <row r="1120" spans="1:4">
      <c r="A1120" s="2"/>
      <c r="B1120" s="2"/>
      <c r="C1120" s="2"/>
      <c r="D1120" s="33"/>
    </row>
    <row r="1121" spans="1:4">
      <c r="A1121" s="2"/>
      <c r="B1121" s="2"/>
      <c r="C1121" s="2"/>
      <c r="D1121" s="33"/>
    </row>
    <row r="1122" spans="1:4">
      <c r="A1122" s="2"/>
      <c r="B1122" s="2"/>
      <c r="C1122" s="2"/>
      <c r="D1122" s="33"/>
    </row>
    <row r="1123" spans="1:4">
      <c r="A1123" s="2"/>
      <c r="B1123" s="2"/>
      <c r="C1123" s="2"/>
      <c r="D1123" s="33"/>
    </row>
    <row r="1124" spans="1:4">
      <c r="A1124" s="2"/>
      <c r="B1124" s="2"/>
      <c r="C1124" s="2"/>
      <c r="D1124" s="33"/>
    </row>
    <row r="1125" spans="1:4">
      <c r="A1125" s="2"/>
      <c r="B1125" s="2"/>
      <c r="C1125" s="2"/>
      <c r="D1125" s="33"/>
    </row>
    <row r="1126" spans="1:4">
      <c r="A1126" s="2"/>
      <c r="B1126" s="2"/>
      <c r="C1126" s="2"/>
      <c r="D1126" s="33"/>
    </row>
    <row r="1127" spans="1:4">
      <c r="A1127" s="2"/>
      <c r="B1127" s="2"/>
      <c r="C1127" s="2"/>
      <c r="D1127" s="33"/>
    </row>
  </sheetData>
  <pageMargins left="0.7" right="0.7" top="0.75" bottom="0.75" header="0.3" footer="0.3"/>
  <pageSetup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F17" sqref="F17"/>
    </sheetView>
  </sheetViews>
  <sheetFormatPr defaultRowHeight="15"/>
  <cols>
    <col min="1" max="1" width="17.42578125" bestFit="1" customWidth="1"/>
  </cols>
  <sheetData>
    <row r="1" spans="1:6">
      <c r="A1" s="20" t="s">
        <v>8</v>
      </c>
    </row>
    <row r="2" spans="1:6">
      <c r="A2" t="s">
        <v>33</v>
      </c>
      <c r="B2" t="s">
        <v>34</v>
      </c>
    </row>
    <row r="3" spans="1:6">
      <c r="A3" s="8" t="s">
        <v>30</v>
      </c>
      <c r="B3">
        <v>15.9</v>
      </c>
      <c r="C3" s="8" t="s">
        <v>31</v>
      </c>
    </row>
    <row r="4" spans="1:6">
      <c r="A4" s="8" t="s">
        <v>32</v>
      </c>
      <c r="B4" s="26">
        <f>'Moore''s Creek Phases 3 and 4'!L17</f>
        <v>107.71361066666667</v>
      </c>
      <c r="C4" s="8" t="s">
        <v>31</v>
      </c>
      <c r="D4" s="22"/>
      <c r="E4" s="8"/>
    </row>
    <row r="5" spans="1:6">
      <c r="A5" s="8" t="s">
        <v>37</v>
      </c>
      <c r="B5">
        <f>(B3/B4)*365</f>
        <v>53.878984875548007</v>
      </c>
      <c r="C5" s="8" t="s">
        <v>76</v>
      </c>
    </row>
    <row r="6" spans="1:6">
      <c r="A6" t="s">
        <v>36</v>
      </c>
      <c r="B6" s="21">
        <f>(ROUND((43.75*B5)/(4.38+B5),1))/100</f>
        <v>0.40500000000000003</v>
      </c>
    </row>
    <row r="7" spans="1:6">
      <c r="A7" t="s">
        <v>35</v>
      </c>
      <c r="B7" s="21">
        <f>(ROUND(44.53+6.146*LN(B5)+0.145*(LN(B5)^2),1))/100</f>
        <v>0.71299999999999997</v>
      </c>
    </row>
    <row r="8" spans="1:6" s="8" customFormat="1">
      <c r="B8" s="21"/>
    </row>
    <row r="9" spans="1:6" s="8" customFormat="1">
      <c r="A9" s="20" t="s">
        <v>39</v>
      </c>
    </row>
    <row r="10" spans="1:6" s="8" customFormat="1">
      <c r="A10" s="8" t="s">
        <v>33</v>
      </c>
      <c r="B10" s="8" t="s">
        <v>34</v>
      </c>
    </row>
    <row r="11" spans="1:6" s="8" customFormat="1">
      <c r="B11" s="8" t="s">
        <v>55</v>
      </c>
      <c r="D11" s="8" t="s">
        <v>56</v>
      </c>
      <c r="F11" s="8" t="s">
        <v>57</v>
      </c>
    </row>
    <row r="12" spans="1:6" s="8" customFormat="1">
      <c r="A12" s="8" t="s">
        <v>30</v>
      </c>
      <c r="B12" s="8">
        <v>15.55</v>
      </c>
      <c r="C12" s="8" t="s">
        <v>31</v>
      </c>
      <c r="D12" s="8">
        <v>15.48</v>
      </c>
      <c r="E12" s="8" t="s">
        <v>31</v>
      </c>
    </row>
    <row r="13" spans="1:6" s="8" customFormat="1">
      <c r="A13" s="8" t="s">
        <v>32</v>
      </c>
      <c r="B13" s="8">
        <v>525.25</v>
      </c>
      <c r="D13" s="8">
        <v>525.25</v>
      </c>
    </row>
    <row r="14" spans="1:6" s="8" customFormat="1">
      <c r="A14" s="8" t="s">
        <v>37</v>
      </c>
      <c r="B14" s="8">
        <f>(B12/B13)*365</f>
        <v>10.805806758686341</v>
      </c>
      <c r="D14" s="8">
        <f>(D12/D13)*365</f>
        <v>10.757163255592575</v>
      </c>
    </row>
    <row r="15" spans="1:6" s="8" customFormat="1">
      <c r="A15" s="8" t="s">
        <v>36</v>
      </c>
      <c r="B15" s="21">
        <f>(ROUND((43.75*B14)/(4.38+B14),1))/100</f>
        <v>0.311</v>
      </c>
      <c r="D15" s="21">
        <f>(ROUND((43.75*D14)/(4.38+D14),1))/100</f>
        <v>0.311</v>
      </c>
      <c r="F15" s="21">
        <f>B15-D15</f>
        <v>0</v>
      </c>
    </row>
    <row r="16" spans="1:6" s="8" customFormat="1">
      <c r="A16" s="8" t="s">
        <v>35</v>
      </c>
      <c r="B16" s="21">
        <f>(ROUND(44.53+6.146*LN(B14)+0.145*(LN(B14)^2),1))/100</f>
        <v>0.6</v>
      </c>
      <c r="D16" s="21">
        <f>(ROUND(44.53+6.146*LN(D14)+0.145*(LN(D14)^2),1))/100</f>
        <v>0.59899999999999998</v>
      </c>
      <c r="F16" s="21">
        <f>B16-D16</f>
        <v>1.0000000000000009E-3</v>
      </c>
    </row>
    <row r="17" spans="1:3" s="8" customFormat="1">
      <c r="B17" s="21"/>
    </row>
    <row r="18" spans="1:3">
      <c r="A18" s="20" t="s">
        <v>42</v>
      </c>
      <c r="B18" s="8"/>
    </row>
    <row r="19" spans="1:3">
      <c r="A19" s="8" t="s">
        <v>37</v>
      </c>
      <c r="B19" s="8">
        <v>14</v>
      </c>
      <c r="C19" s="8"/>
    </row>
    <row r="20" spans="1:3">
      <c r="A20" s="8" t="s">
        <v>36</v>
      </c>
      <c r="B20" s="21">
        <f>(ROUND((43.75*B19)/(4.38+B19),1))/100</f>
        <v>0.33299999999999996</v>
      </c>
      <c r="C20" s="21"/>
    </row>
    <row r="21" spans="1:3">
      <c r="A21" s="8" t="s">
        <v>35</v>
      </c>
      <c r="B21" s="21">
        <f>(ROUND(44.53+6.146*LN(B19)+0.145*(LN(B19)^2),1))/100</f>
        <v>0.61799999999999999</v>
      </c>
      <c r="C21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B3" sqref="B3"/>
    </sheetView>
  </sheetViews>
  <sheetFormatPr defaultRowHeight="15"/>
  <sheetData>
    <row r="1" spans="1:3">
      <c r="A1" s="20" t="s">
        <v>41</v>
      </c>
      <c r="B1" s="8"/>
      <c r="C1" s="8"/>
    </row>
    <row r="2" spans="1:3">
      <c r="A2" s="8" t="s">
        <v>58</v>
      </c>
      <c r="B2" s="8">
        <v>1</v>
      </c>
      <c r="C2" s="8" t="s">
        <v>59</v>
      </c>
    </row>
    <row r="3" spans="1:3">
      <c r="A3" s="8" t="s">
        <v>60</v>
      </c>
      <c r="B3" s="21">
        <f>0.3178*LN(B2)+0.7405</f>
        <v>0.74050000000000005</v>
      </c>
      <c r="C3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workbookViewId="0">
      <selection activeCell="L1" sqref="L1:N2"/>
    </sheetView>
  </sheetViews>
  <sheetFormatPr defaultRowHeight="15"/>
  <cols>
    <col min="1" max="1" width="37.42578125" bestFit="1" customWidth="1"/>
    <col min="2" max="2" width="14" bestFit="1" customWidth="1"/>
    <col min="3" max="3" width="14.28515625" bestFit="1" customWidth="1"/>
    <col min="4" max="4" width="8.85546875" bestFit="1" customWidth="1"/>
    <col min="5" max="5" width="8.5703125" style="8" bestFit="1" customWidth="1"/>
    <col min="6" max="6" width="8.7109375" bestFit="1" customWidth="1"/>
    <col min="7" max="7" width="13.140625" style="8" bestFit="1" customWidth="1"/>
    <col min="8" max="8" width="9" style="8" bestFit="1" customWidth="1"/>
    <col min="9" max="9" width="8.7109375" style="25" bestFit="1" customWidth="1"/>
    <col min="10" max="10" width="5.140625" bestFit="1" customWidth="1"/>
    <col min="11" max="11" width="7" bestFit="1" customWidth="1"/>
    <col min="12" max="12" width="13.5703125" customWidth="1"/>
  </cols>
  <sheetData>
    <row r="1" spans="1:14" ht="15.75">
      <c r="A1" s="46" t="s">
        <v>80</v>
      </c>
      <c r="B1" s="46" t="s">
        <v>85</v>
      </c>
      <c r="C1" s="46" t="s">
        <v>86</v>
      </c>
      <c r="D1" s="46" t="s">
        <v>61</v>
      </c>
      <c r="E1" s="47" t="s">
        <v>87</v>
      </c>
      <c r="F1" s="47" t="s">
        <v>88</v>
      </c>
      <c r="G1" s="47" t="s">
        <v>89</v>
      </c>
      <c r="H1" s="47" t="s">
        <v>90</v>
      </c>
      <c r="I1" s="47" t="s">
        <v>91</v>
      </c>
      <c r="J1" s="47" t="s">
        <v>71</v>
      </c>
      <c r="K1" s="47" t="s">
        <v>92</v>
      </c>
      <c r="L1" s="28" t="s">
        <v>72</v>
      </c>
      <c r="M1" s="29" t="s">
        <v>73</v>
      </c>
      <c r="N1" s="29" t="s">
        <v>74</v>
      </c>
    </row>
    <row r="2" spans="1:14">
      <c r="A2" s="48" t="s">
        <v>67</v>
      </c>
      <c r="B2" s="48">
        <v>1210</v>
      </c>
      <c r="C2" s="48" t="s">
        <v>62</v>
      </c>
      <c r="D2" s="48" t="s">
        <v>68</v>
      </c>
      <c r="E2" s="49">
        <v>0.22</v>
      </c>
      <c r="F2" s="49">
        <v>50.8</v>
      </c>
      <c r="G2" s="49">
        <v>0</v>
      </c>
      <c r="H2" s="49">
        <v>1.2450000000000001</v>
      </c>
      <c r="I2" s="49">
        <v>0.21299999999999999</v>
      </c>
      <c r="J2" s="49">
        <v>0.28799999999999998</v>
      </c>
      <c r="K2" s="49">
        <v>130.19</v>
      </c>
      <c r="L2" s="54">
        <f>F2*J2*K2/12</f>
        <v>158.72764799999996</v>
      </c>
      <c r="M2" s="54">
        <f>ROUND(2.721*H2*L2,1)</f>
        <v>537.70000000000005</v>
      </c>
      <c r="N2" s="54">
        <f>ROUND((2.721*I2*L2)+(E2*K2),1)</f>
        <v>120.6</v>
      </c>
    </row>
    <row r="3" spans="1:14">
      <c r="A3" s="48" t="s">
        <v>67</v>
      </c>
      <c r="B3" s="48">
        <v>1210</v>
      </c>
      <c r="C3" s="48" t="s">
        <v>62</v>
      </c>
      <c r="D3" s="48" t="s">
        <v>63</v>
      </c>
      <c r="E3" s="49">
        <v>0.22</v>
      </c>
      <c r="F3" s="49">
        <v>50.8</v>
      </c>
      <c r="G3" s="49">
        <v>0</v>
      </c>
      <c r="H3" s="49">
        <v>1.2450000000000001</v>
      </c>
      <c r="I3" s="49">
        <v>0.21299999999999999</v>
      </c>
      <c r="J3" s="49">
        <v>0.28799999999999998</v>
      </c>
      <c r="K3" s="49">
        <v>12.89</v>
      </c>
      <c r="L3" s="54">
        <f t="shared" ref="L3:L11" si="0">F3*J3*K3/12</f>
        <v>15.715487999999999</v>
      </c>
      <c r="M3" s="54">
        <f t="shared" ref="M3:M11" si="1">ROUND(2.721*H3*L3,1)</f>
        <v>53.2</v>
      </c>
      <c r="N3" s="54">
        <f t="shared" ref="N3:N11" si="2">ROUND((2.721*I3*L3)+(E3*K3),1)</f>
        <v>11.9</v>
      </c>
    </row>
    <row r="4" spans="1:14">
      <c r="A4" s="48" t="s">
        <v>67</v>
      </c>
      <c r="B4" s="48">
        <v>1330</v>
      </c>
      <c r="C4" s="48" t="s">
        <v>62</v>
      </c>
      <c r="D4" s="48" t="s">
        <v>65</v>
      </c>
      <c r="E4" s="49">
        <v>0.22</v>
      </c>
      <c r="F4" s="49">
        <v>50.8</v>
      </c>
      <c r="G4" s="49">
        <v>0</v>
      </c>
      <c r="H4" s="49">
        <v>1.395</v>
      </c>
      <c r="I4" s="49">
        <v>0.33900000000000002</v>
      </c>
      <c r="J4" s="49">
        <v>0.39300000000000002</v>
      </c>
      <c r="K4" s="49">
        <v>0.3</v>
      </c>
      <c r="L4" s="54">
        <f t="shared" si="0"/>
        <v>0.49911</v>
      </c>
      <c r="M4" s="54">
        <f t="shared" si="1"/>
        <v>1.9</v>
      </c>
      <c r="N4" s="54">
        <f t="shared" si="2"/>
        <v>0.5</v>
      </c>
    </row>
    <row r="5" spans="1:14">
      <c r="A5" s="48" t="s">
        <v>67</v>
      </c>
      <c r="B5" s="48">
        <v>1330</v>
      </c>
      <c r="C5" s="48" t="s">
        <v>62</v>
      </c>
      <c r="D5" s="48" t="s">
        <v>68</v>
      </c>
      <c r="E5" s="49">
        <v>0.22</v>
      </c>
      <c r="F5" s="49">
        <v>50.8</v>
      </c>
      <c r="G5" s="49">
        <v>0</v>
      </c>
      <c r="H5" s="49">
        <v>1.395</v>
      </c>
      <c r="I5" s="49">
        <v>0.33900000000000002</v>
      </c>
      <c r="J5" s="49">
        <v>0.39300000000000002</v>
      </c>
      <c r="K5" s="49">
        <v>10.42</v>
      </c>
      <c r="L5" s="54">
        <f t="shared" si="0"/>
        <v>17.335754000000001</v>
      </c>
      <c r="M5" s="54">
        <f t="shared" si="1"/>
        <v>65.8</v>
      </c>
      <c r="N5" s="54">
        <f t="shared" si="2"/>
        <v>18.3</v>
      </c>
    </row>
    <row r="6" spans="1:14">
      <c r="A6" s="48" t="s">
        <v>67</v>
      </c>
      <c r="B6" s="48">
        <v>1330</v>
      </c>
      <c r="C6" s="48" t="s">
        <v>62</v>
      </c>
      <c r="D6" s="48" t="s">
        <v>63</v>
      </c>
      <c r="E6" s="49">
        <v>0.22</v>
      </c>
      <c r="F6" s="49">
        <v>50.8</v>
      </c>
      <c r="G6" s="49">
        <v>0</v>
      </c>
      <c r="H6" s="49">
        <v>1.395</v>
      </c>
      <c r="I6" s="49">
        <v>0.33900000000000002</v>
      </c>
      <c r="J6" s="49">
        <v>0.39300000000000002</v>
      </c>
      <c r="K6" s="49">
        <v>2.16</v>
      </c>
      <c r="L6" s="54">
        <f t="shared" si="0"/>
        <v>3.5935920000000006</v>
      </c>
      <c r="M6" s="54">
        <f t="shared" si="1"/>
        <v>13.6</v>
      </c>
      <c r="N6" s="54">
        <f t="shared" si="2"/>
        <v>3.8</v>
      </c>
    </row>
    <row r="7" spans="1:14">
      <c r="A7" s="48" t="s">
        <v>67</v>
      </c>
      <c r="B7" s="48">
        <v>1400</v>
      </c>
      <c r="C7" s="48" t="s">
        <v>62</v>
      </c>
      <c r="D7" s="48" t="s">
        <v>65</v>
      </c>
      <c r="E7" s="49">
        <v>0.22</v>
      </c>
      <c r="F7" s="49">
        <v>50.8</v>
      </c>
      <c r="G7" s="49">
        <v>0</v>
      </c>
      <c r="H7" s="49">
        <v>0.70899999999999996</v>
      </c>
      <c r="I7" s="49">
        <v>0.11700000000000001</v>
      </c>
      <c r="J7" s="49">
        <v>0.43099999999999999</v>
      </c>
      <c r="K7" s="49">
        <v>0.64</v>
      </c>
      <c r="L7" s="54">
        <f t="shared" si="0"/>
        <v>1.1677226666666667</v>
      </c>
      <c r="M7" s="54">
        <f t="shared" si="1"/>
        <v>2.2999999999999998</v>
      </c>
      <c r="N7" s="54">
        <f t="shared" si="2"/>
        <v>0.5</v>
      </c>
    </row>
    <row r="8" spans="1:14">
      <c r="A8" s="48" t="s">
        <v>67</v>
      </c>
      <c r="B8" s="48">
        <v>1411</v>
      </c>
      <c r="C8" s="48" t="s">
        <v>62</v>
      </c>
      <c r="D8" s="48" t="s">
        <v>68</v>
      </c>
      <c r="E8" s="49">
        <v>0.22</v>
      </c>
      <c r="F8" s="49">
        <v>50.8</v>
      </c>
      <c r="G8" s="49">
        <v>0</v>
      </c>
      <c r="H8" s="49">
        <v>1.4430000000000001</v>
      </c>
      <c r="I8" s="49">
        <v>0.22500000000000001</v>
      </c>
      <c r="J8" s="49">
        <v>0.43099999999999999</v>
      </c>
      <c r="K8" s="49">
        <v>0.65</v>
      </c>
      <c r="L8" s="54">
        <f t="shared" si="0"/>
        <v>1.1859683333333335</v>
      </c>
      <c r="M8" s="54">
        <f t="shared" si="1"/>
        <v>4.7</v>
      </c>
      <c r="N8" s="54">
        <f t="shared" si="2"/>
        <v>0.9</v>
      </c>
    </row>
    <row r="9" spans="1:14">
      <c r="A9" s="48" t="s">
        <v>67</v>
      </c>
      <c r="B9" s="48">
        <v>1850</v>
      </c>
      <c r="C9" s="48" t="s">
        <v>62</v>
      </c>
      <c r="D9" s="48" t="s">
        <v>63</v>
      </c>
      <c r="E9" s="49">
        <v>0.22</v>
      </c>
      <c r="F9" s="49">
        <v>50.8</v>
      </c>
      <c r="G9" s="49">
        <v>0</v>
      </c>
      <c r="H9" s="49">
        <v>0.96799999999999997</v>
      </c>
      <c r="I9" s="49">
        <v>0.125</v>
      </c>
      <c r="J9" s="49">
        <v>0.34100000000000003</v>
      </c>
      <c r="K9" s="49">
        <v>0.19</v>
      </c>
      <c r="L9" s="54">
        <f t="shared" si="0"/>
        <v>0.2742776666666667</v>
      </c>
      <c r="M9" s="54">
        <f t="shared" si="1"/>
        <v>0.7</v>
      </c>
      <c r="N9" s="54">
        <f t="shared" si="2"/>
        <v>0.1</v>
      </c>
    </row>
    <row r="10" spans="1:14">
      <c r="A10" s="48" t="s">
        <v>67</v>
      </c>
      <c r="B10" s="48">
        <v>3100</v>
      </c>
      <c r="C10" s="48" t="s">
        <v>62</v>
      </c>
      <c r="D10" s="48" t="s">
        <v>68</v>
      </c>
      <c r="E10" s="49">
        <v>0.22</v>
      </c>
      <c r="F10" s="49">
        <v>50.8</v>
      </c>
      <c r="G10" s="49">
        <v>0</v>
      </c>
      <c r="H10" s="49">
        <v>0.69099999999999995</v>
      </c>
      <c r="I10" s="49">
        <v>3.5999999999999997E-2</v>
      </c>
      <c r="J10" s="49">
        <v>0.26200000000000001</v>
      </c>
      <c r="K10" s="49">
        <v>0.04</v>
      </c>
      <c r="L10" s="54">
        <f t="shared" si="0"/>
        <v>4.4365333333333333E-2</v>
      </c>
      <c r="M10" s="54">
        <f t="shared" si="1"/>
        <v>0.1</v>
      </c>
      <c r="N10" s="54">
        <f t="shared" si="2"/>
        <v>0</v>
      </c>
    </row>
    <row r="11" spans="1:14">
      <c r="A11" s="48" t="s">
        <v>67</v>
      </c>
      <c r="B11" s="48">
        <v>8140</v>
      </c>
      <c r="C11" s="48" t="s">
        <v>62</v>
      </c>
      <c r="D11" s="48" t="s">
        <v>68</v>
      </c>
      <c r="E11" s="49">
        <v>0.22</v>
      </c>
      <c r="F11" s="49">
        <v>50.8</v>
      </c>
      <c r="G11" s="49">
        <v>0</v>
      </c>
      <c r="H11" s="49">
        <v>0.98599999999999999</v>
      </c>
      <c r="I11" s="49">
        <v>0.14299999999999999</v>
      </c>
      <c r="J11" s="49">
        <v>0.44600000000000001</v>
      </c>
      <c r="K11" s="49">
        <v>3.95</v>
      </c>
      <c r="L11" s="54">
        <f t="shared" si="0"/>
        <v>7.4578633333333331</v>
      </c>
      <c r="M11" s="54">
        <f t="shared" si="1"/>
        <v>20</v>
      </c>
      <c r="N11" s="54">
        <f t="shared" si="2"/>
        <v>3.8</v>
      </c>
    </row>
    <row r="12" spans="1:14">
      <c r="A12" s="23"/>
      <c r="B12" s="23"/>
      <c r="C12" s="23"/>
      <c r="D12" s="23"/>
      <c r="E12" s="27"/>
      <c r="F12" s="23"/>
      <c r="G12" s="25"/>
      <c r="H12" s="25"/>
      <c r="J12" s="24"/>
      <c r="K12" s="26">
        <f>SUM(K2:K11)</f>
        <v>161.42999999999995</v>
      </c>
      <c r="L12" s="8"/>
      <c r="M12" s="8">
        <f>SUM(M2:M11)</f>
        <v>700.00000000000011</v>
      </c>
      <c r="N12">
        <f>SUM(N2:N11)</f>
        <v>160.40000000000003</v>
      </c>
    </row>
    <row r="13" spans="1:14">
      <c r="A13" s="23"/>
      <c r="B13" s="23"/>
      <c r="C13" s="23"/>
      <c r="D13" s="23"/>
      <c r="E13" s="27"/>
      <c r="F13" s="23"/>
      <c r="G13" s="25"/>
      <c r="H13" s="25"/>
      <c r="J13" s="24"/>
      <c r="K13" s="26"/>
      <c r="L13" s="8"/>
      <c r="M13" s="8"/>
    </row>
    <row r="14" spans="1:14">
      <c r="A14" s="23"/>
      <c r="B14" s="23"/>
      <c r="C14" s="23"/>
      <c r="D14" s="23"/>
      <c r="E14" s="27"/>
      <c r="F14" s="23"/>
      <c r="G14" s="25"/>
      <c r="H14" s="25"/>
      <c r="J14" s="24"/>
      <c r="K14" s="26"/>
      <c r="L14" s="8"/>
      <c r="M14" s="8"/>
    </row>
    <row r="15" spans="1:14">
      <c r="A15" s="23"/>
      <c r="B15" s="23"/>
      <c r="C15" s="23"/>
      <c r="D15" s="23"/>
      <c r="F15" s="23"/>
      <c r="G15" s="25"/>
      <c r="H15" s="25"/>
      <c r="J15" s="24"/>
      <c r="K15" s="26"/>
      <c r="L15" s="8"/>
      <c r="M15" s="8"/>
    </row>
    <row r="16" spans="1:14">
      <c r="A16" s="23"/>
      <c r="B16" s="23"/>
      <c r="C16" s="23"/>
      <c r="D16" s="23"/>
      <c r="F16" s="23"/>
      <c r="G16" s="25"/>
      <c r="H16" s="25"/>
      <c r="J16" s="24"/>
      <c r="K16" s="26"/>
      <c r="L16" s="8"/>
      <c r="M16" s="8"/>
    </row>
    <row r="17" spans="1:13">
      <c r="A17" s="23"/>
      <c r="B17" s="23"/>
      <c r="C17" s="23"/>
      <c r="D17" s="23"/>
      <c r="F17" s="23"/>
      <c r="G17" s="25"/>
      <c r="H17" s="25"/>
      <c r="J17" s="24"/>
      <c r="K17" s="26"/>
      <c r="L17" s="8"/>
      <c r="M17" s="8"/>
    </row>
    <row r="18" spans="1:13">
      <c r="A18" s="23"/>
      <c r="B18" s="23"/>
      <c r="C18" s="23"/>
      <c r="D18" s="23"/>
      <c r="F18" s="23"/>
      <c r="G18" s="25"/>
      <c r="H18" s="25"/>
      <c r="J18" s="24"/>
      <c r="K18" s="26"/>
      <c r="L18" s="8"/>
      <c r="M18" s="8"/>
    </row>
    <row r="19" spans="1:13">
      <c r="A19" s="23"/>
      <c r="B19" s="23"/>
      <c r="C19" s="23"/>
      <c r="D19" s="23"/>
      <c r="F19" s="23"/>
      <c r="G19" s="25"/>
      <c r="H19" s="25"/>
      <c r="J19" s="24"/>
      <c r="K19" s="26"/>
      <c r="L19" s="8"/>
      <c r="M19" s="8"/>
    </row>
    <row r="20" spans="1:13">
      <c r="A20" s="23"/>
      <c r="B20" s="23"/>
      <c r="C20" s="23"/>
      <c r="D20" s="23"/>
      <c r="F20" s="23"/>
      <c r="G20" s="25"/>
      <c r="H20" s="25"/>
      <c r="J20" s="24"/>
      <c r="K20" s="26"/>
      <c r="L20" s="8"/>
      <c r="M20" s="8"/>
    </row>
    <row r="21" spans="1:13">
      <c r="A21" s="23"/>
      <c r="B21" s="23"/>
      <c r="C21" s="23"/>
      <c r="D21" s="23"/>
      <c r="F21" s="23"/>
      <c r="G21" s="25"/>
      <c r="H21" s="25"/>
      <c r="J21" s="24"/>
      <c r="K21" s="26"/>
      <c r="L21" s="8"/>
      <c r="M21" s="8"/>
    </row>
    <row r="22" spans="1:13">
      <c r="A22" s="23"/>
      <c r="B22" s="23"/>
      <c r="C22" s="23"/>
      <c r="D22" s="23"/>
      <c r="F22" s="23"/>
      <c r="G22" s="25"/>
      <c r="H22" s="25"/>
      <c r="J22" s="24"/>
      <c r="K22" s="26"/>
      <c r="L22" s="8"/>
      <c r="M22" s="8"/>
    </row>
    <row r="23" spans="1:13">
      <c r="A23" s="23"/>
      <c r="B23" s="23"/>
      <c r="C23" s="23"/>
      <c r="D23" s="23"/>
      <c r="E23" s="27"/>
      <c r="F23" s="23"/>
      <c r="G23" s="25"/>
      <c r="H23" s="25"/>
      <c r="J23" s="24"/>
      <c r="K23" s="26"/>
      <c r="L23" s="8"/>
      <c r="M23" s="8"/>
    </row>
    <row r="24" spans="1:13">
      <c r="A24" s="23"/>
      <c r="B24" s="23"/>
      <c r="C24" s="23"/>
      <c r="D24" s="23"/>
      <c r="E24" s="23"/>
      <c r="F24" s="23"/>
      <c r="G24" s="25"/>
      <c r="H24" s="25"/>
      <c r="J24" s="24"/>
      <c r="K24" s="26"/>
      <c r="L24" s="8"/>
      <c r="M24" s="8"/>
    </row>
    <row r="25" spans="1:13">
      <c r="A25" s="23"/>
      <c r="B25" s="23"/>
      <c r="C25" s="23"/>
      <c r="D25" s="23"/>
      <c r="E25" s="23"/>
      <c r="F25" s="23"/>
      <c r="G25" s="25"/>
      <c r="H25" s="25"/>
      <c r="J25" s="24"/>
      <c r="K25" s="26"/>
      <c r="L25" s="8"/>
      <c r="M25" s="8"/>
    </row>
    <row r="26" spans="1:13">
      <c r="A26" s="23"/>
      <c r="B26" s="23"/>
      <c r="C26" s="23"/>
      <c r="D26" s="23"/>
      <c r="E26" s="23"/>
      <c r="F26" s="23"/>
      <c r="G26" s="25"/>
      <c r="H26" s="25"/>
      <c r="J26" s="24"/>
      <c r="K26" s="26"/>
      <c r="L26" s="8"/>
      <c r="M26" s="8"/>
    </row>
    <row r="27" spans="1:13">
      <c r="A27" s="23"/>
      <c r="B27" s="23"/>
      <c r="C27" s="23"/>
      <c r="D27" s="23"/>
      <c r="E27" s="23"/>
      <c r="F27" s="23"/>
      <c r="G27" s="25"/>
      <c r="H27" s="25"/>
      <c r="J27" s="24"/>
      <c r="K27" s="26"/>
      <c r="L27" s="8"/>
      <c r="M27" s="8"/>
    </row>
    <row r="28" spans="1:13">
      <c r="A28" s="23"/>
      <c r="B28" s="23"/>
      <c r="C28" s="23"/>
      <c r="D28" s="23"/>
      <c r="E28" s="23"/>
      <c r="F28" s="23"/>
      <c r="G28" s="25"/>
      <c r="H28" s="25"/>
      <c r="J28" s="24"/>
      <c r="K28" s="26"/>
      <c r="L28" s="8"/>
      <c r="M28" s="8"/>
    </row>
    <row r="29" spans="1:13">
      <c r="A29" s="23"/>
      <c r="B29" s="23"/>
      <c r="C29" s="23"/>
      <c r="D29" s="23"/>
      <c r="E29" s="23"/>
      <c r="F29" s="23"/>
      <c r="G29" s="25"/>
      <c r="H29" s="25"/>
      <c r="J29" s="24"/>
      <c r="K29" s="26"/>
      <c r="L29" s="8"/>
      <c r="M29" s="8"/>
    </row>
    <row r="30" spans="1:13">
      <c r="J30" s="24"/>
    </row>
  </sheetData>
  <sortState ref="A2:F29">
    <sortCondition ref="D1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L1" sqref="L1:N2"/>
    </sheetView>
  </sheetViews>
  <sheetFormatPr defaultRowHeight="15"/>
  <cols>
    <col min="1" max="1" width="21.42578125" bestFit="1" customWidth="1"/>
    <col min="2" max="2" width="14" bestFit="1" customWidth="1"/>
    <col min="3" max="3" width="14.28515625" bestFit="1" customWidth="1"/>
    <col min="4" max="4" width="8.85546875" bestFit="1" customWidth="1"/>
    <col min="5" max="5" width="8.5703125" style="8" bestFit="1" customWidth="1"/>
    <col min="6" max="6" width="8.7109375" bestFit="1" customWidth="1"/>
    <col min="7" max="7" width="13.140625" style="25" bestFit="1" customWidth="1"/>
    <col min="8" max="8" width="9" style="25" bestFit="1" customWidth="1"/>
    <col min="9" max="9" width="8.7109375" style="25" bestFit="1" customWidth="1"/>
    <col min="10" max="10" width="5.140625" bestFit="1" customWidth="1"/>
    <col min="11" max="11" width="7" bestFit="1" customWidth="1"/>
    <col min="12" max="12" width="12.140625" customWidth="1"/>
  </cols>
  <sheetData>
    <row r="1" spans="1:14" s="45" customFormat="1" ht="15.75">
      <c r="A1" s="46" t="s">
        <v>80</v>
      </c>
      <c r="B1" s="46" t="s">
        <v>85</v>
      </c>
      <c r="C1" s="46" t="s">
        <v>86</v>
      </c>
      <c r="D1" s="46" t="s">
        <v>61</v>
      </c>
      <c r="E1" s="47" t="s">
        <v>87</v>
      </c>
      <c r="F1" s="47" t="s">
        <v>88</v>
      </c>
      <c r="G1" s="47" t="s">
        <v>89</v>
      </c>
      <c r="H1" s="47" t="s">
        <v>90</v>
      </c>
      <c r="I1" s="47" t="s">
        <v>91</v>
      </c>
      <c r="J1" s="47" t="s">
        <v>71</v>
      </c>
      <c r="K1" s="47" t="s">
        <v>92</v>
      </c>
      <c r="L1" s="28" t="s">
        <v>72</v>
      </c>
      <c r="M1" s="29" t="s">
        <v>73</v>
      </c>
      <c r="N1" s="29" t="s">
        <v>74</v>
      </c>
    </row>
    <row r="2" spans="1:14">
      <c r="A2" s="50" t="s">
        <v>64</v>
      </c>
      <c r="B2" s="50">
        <v>1110</v>
      </c>
      <c r="C2" s="50" t="s">
        <v>62</v>
      </c>
      <c r="D2" s="50" t="s">
        <v>66</v>
      </c>
      <c r="E2" s="51">
        <v>0.22</v>
      </c>
      <c r="F2" s="51">
        <v>50.8</v>
      </c>
      <c r="G2" s="51">
        <v>0</v>
      </c>
      <c r="H2" s="51">
        <v>0.96799999999999997</v>
      </c>
      <c r="I2" s="51">
        <v>0.125</v>
      </c>
      <c r="J2" s="51">
        <v>0.28799999999999998</v>
      </c>
      <c r="K2" s="51">
        <v>6.54</v>
      </c>
      <c r="L2" s="54">
        <f>F2*J2*K2/12</f>
        <v>7.9735679999999993</v>
      </c>
      <c r="M2" s="54">
        <f>ROUND(2.721*H2*L2,1)</f>
        <v>21</v>
      </c>
      <c r="N2" s="54">
        <f>ROUND((2.721*I2*L2)+(E2*K2),1)</f>
        <v>4.2</v>
      </c>
    </row>
    <row r="3" spans="1:14">
      <c r="A3" s="50" t="s">
        <v>64</v>
      </c>
      <c r="B3" s="50">
        <v>1110</v>
      </c>
      <c r="C3" s="50" t="s">
        <v>62</v>
      </c>
      <c r="D3" s="50" t="s">
        <v>63</v>
      </c>
      <c r="E3" s="51">
        <v>0.22</v>
      </c>
      <c r="F3" s="51">
        <v>50.8</v>
      </c>
      <c r="G3" s="51">
        <v>0</v>
      </c>
      <c r="H3" s="51">
        <v>0.96799999999999997</v>
      </c>
      <c r="I3" s="51">
        <v>0.125</v>
      </c>
      <c r="J3" s="51">
        <v>0.28799999999999998</v>
      </c>
      <c r="K3" s="51">
        <v>16.579999999999998</v>
      </c>
      <c r="L3" s="54">
        <f t="shared" ref="L3:L16" si="0">F3*J3*K3/12</f>
        <v>20.214335999999996</v>
      </c>
      <c r="M3" s="54">
        <f t="shared" ref="M3:M16" si="1">ROUND(2.721*H3*L3,1)</f>
        <v>53.2</v>
      </c>
      <c r="N3" s="54">
        <f t="shared" ref="N3:N16" si="2">ROUND((2.721*I3*L3)+(E3*K3),1)</f>
        <v>10.5</v>
      </c>
    </row>
    <row r="4" spans="1:14">
      <c r="A4" s="50" t="s">
        <v>64</v>
      </c>
      <c r="B4" s="50">
        <v>1210</v>
      </c>
      <c r="C4" s="50" t="s">
        <v>62</v>
      </c>
      <c r="D4" s="50" t="s">
        <v>63</v>
      </c>
      <c r="E4" s="51">
        <v>0.22</v>
      </c>
      <c r="F4" s="51">
        <v>50.8</v>
      </c>
      <c r="G4" s="51">
        <v>0</v>
      </c>
      <c r="H4" s="51">
        <v>1.2450000000000001</v>
      </c>
      <c r="I4" s="51">
        <v>0.21299999999999999</v>
      </c>
      <c r="J4" s="51">
        <v>0.28799999999999998</v>
      </c>
      <c r="K4" s="51">
        <v>0.45</v>
      </c>
      <c r="L4" s="54">
        <f t="shared" si="0"/>
        <v>0.54863999999999991</v>
      </c>
      <c r="M4" s="54">
        <f t="shared" si="1"/>
        <v>1.9</v>
      </c>
      <c r="N4" s="54">
        <f t="shared" si="2"/>
        <v>0.4</v>
      </c>
    </row>
    <row r="5" spans="1:14">
      <c r="A5" s="50" t="s">
        <v>64</v>
      </c>
      <c r="B5" s="50">
        <v>1320</v>
      </c>
      <c r="C5" s="50" t="s">
        <v>62</v>
      </c>
      <c r="D5" s="50" t="s">
        <v>63</v>
      </c>
      <c r="E5" s="51">
        <v>0.22</v>
      </c>
      <c r="F5" s="51">
        <v>50.8</v>
      </c>
      <c r="G5" s="51">
        <v>0</v>
      </c>
      <c r="H5" s="51">
        <v>1.395</v>
      </c>
      <c r="I5" s="51">
        <v>0.33900000000000002</v>
      </c>
      <c r="J5" s="51">
        <v>0.39300000000000002</v>
      </c>
      <c r="K5" s="51">
        <v>0.01</v>
      </c>
      <c r="L5" s="54">
        <f t="shared" si="0"/>
        <v>1.6637000000000002E-2</v>
      </c>
      <c r="M5" s="54">
        <f t="shared" si="1"/>
        <v>0.1</v>
      </c>
      <c r="N5" s="54">
        <f t="shared" si="2"/>
        <v>0</v>
      </c>
    </row>
    <row r="6" spans="1:14">
      <c r="A6" s="50" t="s">
        <v>64</v>
      </c>
      <c r="B6" s="50">
        <v>1400</v>
      </c>
      <c r="C6" s="50" t="s">
        <v>62</v>
      </c>
      <c r="D6" s="50" t="s">
        <v>66</v>
      </c>
      <c r="E6" s="51">
        <v>0.22</v>
      </c>
      <c r="F6" s="51">
        <v>50.8</v>
      </c>
      <c r="G6" s="51">
        <v>0</v>
      </c>
      <c r="H6" s="51">
        <v>0.70899999999999996</v>
      </c>
      <c r="I6" s="51">
        <v>0.11700000000000001</v>
      </c>
      <c r="J6" s="51">
        <v>0.43099999999999999</v>
      </c>
      <c r="K6" s="51">
        <v>7.55</v>
      </c>
      <c r="L6" s="54">
        <f t="shared" si="0"/>
        <v>13.775478333333332</v>
      </c>
      <c r="M6" s="54">
        <f t="shared" si="1"/>
        <v>26.6</v>
      </c>
      <c r="N6" s="54">
        <f t="shared" si="2"/>
        <v>6</v>
      </c>
    </row>
    <row r="7" spans="1:14">
      <c r="A7" s="50" t="s">
        <v>64</v>
      </c>
      <c r="B7" s="50">
        <v>1400</v>
      </c>
      <c r="C7" s="50" t="s">
        <v>62</v>
      </c>
      <c r="D7" s="50" t="s">
        <v>63</v>
      </c>
      <c r="E7" s="51">
        <v>0.22</v>
      </c>
      <c r="F7" s="51">
        <v>50.8</v>
      </c>
      <c r="G7" s="51">
        <v>0</v>
      </c>
      <c r="H7" s="51">
        <v>0.70899999999999996</v>
      </c>
      <c r="I7" s="51">
        <v>0.11700000000000001</v>
      </c>
      <c r="J7" s="51">
        <v>0.43099999999999999</v>
      </c>
      <c r="K7" s="51">
        <v>13.56</v>
      </c>
      <c r="L7" s="54">
        <f t="shared" si="0"/>
        <v>24.741123999999999</v>
      </c>
      <c r="M7" s="54">
        <f t="shared" si="1"/>
        <v>47.7</v>
      </c>
      <c r="N7" s="54">
        <f t="shared" si="2"/>
        <v>10.9</v>
      </c>
    </row>
    <row r="8" spans="1:14">
      <c r="A8" s="50" t="s">
        <v>64</v>
      </c>
      <c r="B8" s="50">
        <v>1710</v>
      </c>
      <c r="C8" s="50" t="s">
        <v>62</v>
      </c>
      <c r="D8" s="50" t="s">
        <v>65</v>
      </c>
      <c r="E8" s="51">
        <v>0.22</v>
      </c>
      <c r="F8" s="51">
        <v>50.8</v>
      </c>
      <c r="G8" s="51">
        <v>0</v>
      </c>
      <c r="H8" s="51">
        <v>0.96799999999999997</v>
      </c>
      <c r="I8" s="51">
        <v>0.125</v>
      </c>
      <c r="J8" s="51">
        <v>0.34100000000000003</v>
      </c>
      <c r="K8" s="51">
        <v>1.1200000000000001</v>
      </c>
      <c r="L8" s="54">
        <f t="shared" si="0"/>
        <v>1.616794666666667</v>
      </c>
      <c r="M8" s="54">
        <f t="shared" si="1"/>
        <v>4.3</v>
      </c>
      <c r="N8" s="54">
        <f t="shared" si="2"/>
        <v>0.8</v>
      </c>
    </row>
    <row r="9" spans="1:14">
      <c r="A9" s="50" t="s">
        <v>64</v>
      </c>
      <c r="B9" s="50">
        <v>1710</v>
      </c>
      <c r="C9" s="50" t="s">
        <v>62</v>
      </c>
      <c r="D9" s="50" t="s">
        <v>66</v>
      </c>
      <c r="E9" s="51">
        <v>0.22</v>
      </c>
      <c r="F9" s="51">
        <v>50.8</v>
      </c>
      <c r="G9" s="51">
        <v>0</v>
      </c>
      <c r="H9" s="51">
        <v>0.96799999999999997</v>
      </c>
      <c r="I9" s="51">
        <v>0.125</v>
      </c>
      <c r="J9" s="51">
        <v>0.34100000000000003</v>
      </c>
      <c r="K9" s="51">
        <v>7.0000000000000007E-2</v>
      </c>
      <c r="L9" s="54">
        <f t="shared" si="0"/>
        <v>0.10104966666666669</v>
      </c>
      <c r="M9" s="54">
        <f t="shared" si="1"/>
        <v>0.3</v>
      </c>
      <c r="N9" s="54">
        <f t="shared" si="2"/>
        <v>0</v>
      </c>
    </row>
    <row r="10" spans="1:14">
      <c r="A10" s="50" t="s">
        <v>64</v>
      </c>
      <c r="B10" s="50">
        <v>1710</v>
      </c>
      <c r="C10" s="50" t="s">
        <v>62</v>
      </c>
      <c r="D10" s="50" t="s">
        <v>63</v>
      </c>
      <c r="E10" s="51">
        <v>0.22</v>
      </c>
      <c r="F10" s="51">
        <v>50.8</v>
      </c>
      <c r="G10" s="51">
        <v>0</v>
      </c>
      <c r="H10" s="51">
        <v>0.96799999999999997</v>
      </c>
      <c r="I10" s="51">
        <v>0.125</v>
      </c>
      <c r="J10" s="51">
        <v>0.34100000000000003</v>
      </c>
      <c r="K10" s="51">
        <v>6.77</v>
      </c>
      <c r="L10" s="54">
        <f t="shared" si="0"/>
        <v>9.7729463333333335</v>
      </c>
      <c r="M10" s="54">
        <f t="shared" si="1"/>
        <v>25.7</v>
      </c>
      <c r="N10" s="54">
        <f t="shared" si="2"/>
        <v>4.8</v>
      </c>
    </row>
    <row r="11" spans="1:14">
      <c r="A11" s="50" t="s">
        <v>64</v>
      </c>
      <c r="B11" s="50">
        <v>2110</v>
      </c>
      <c r="C11" s="50" t="s">
        <v>62</v>
      </c>
      <c r="D11" s="50" t="s">
        <v>66</v>
      </c>
      <c r="E11" s="51">
        <v>0.22</v>
      </c>
      <c r="F11" s="51">
        <v>50.8</v>
      </c>
      <c r="G11" s="51">
        <v>0</v>
      </c>
      <c r="H11" s="51">
        <v>2.0139999999999998</v>
      </c>
      <c r="I11" s="51">
        <v>0.28699999999999998</v>
      </c>
      <c r="J11" s="51">
        <v>0.315</v>
      </c>
      <c r="K11" s="51">
        <v>0</v>
      </c>
      <c r="L11" s="54">
        <f t="shared" si="0"/>
        <v>0</v>
      </c>
      <c r="M11" s="54">
        <f t="shared" si="1"/>
        <v>0</v>
      </c>
      <c r="N11" s="54">
        <f t="shared" si="2"/>
        <v>0</v>
      </c>
    </row>
    <row r="12" spans="1:14">
      <c r="A12" s="50" t="s">
        <v>64</v>
      </c>
      <c r="B12" s="50">
        <v>2110</v>
      </c>
      <c r="C12" s="50" t="s">
        <v>62</v>
      </c>
      <c r="D12" s="50" t="s">
        <v>63</v>
      </c>
      <c r="E12" s="51">
        <v>0.22</v>
      </c>
      <c r="F12" s="51">
        <v>50.8</v>
      </c>
      <c r="G12" s="51">
        <v>0</v>
      </c>
      <c r="H12" s="51">
        <v>2.0139999999999998</v>
      </c>
      <c r="I12" s="51">
        <v>0.28699999999999998</v>
      </c>
      <c r="J12" s="51">
        <v>0.315</v>
      </c>
      <c r="K12" s="51">
        <v>3.2</v>
      </c>
      <c r="L12" s="54">
        <f t="shared" si="0"/>
        <v>4.2671999999999999</v>
      </c>
      <c r="M12" s="54">
        <f t="shared" si="1"/>
        <v>23.4</v>
      </c>
      <c r="N12" s="54">
        <f t="shared" si="2"/>
        <v>4</v>
      </c>
    </row>
    <row r="13" spans="1:14">
      <c r="A13" s="50" t="s">
        <v>64</v>
      </c>
      <c r="B13" s="50">
        <v>3100</v>
      </c>
      <c r="C13" s="50" t="s">
        <v>62</v>
      </c>
      <c r="D13" s="50" t="s">
        <v>66</v>
      </c>
      <c r="E13" s="51">
        <v>0.22</v>
      </c>
      <c r="F13" s="51">
        <v>50.8</v>
      </c>
      <c r="G13" s="51">
        <v>0</v>
      </c>
      <c r="H13" s="51">
        <v>0.69099999999999995</v>
      </c>
      <c r="I13" s="51">
        <v>3.5999999999999997E-2</v>
      </c>
      <c r="J13" s="51">
        <v>0.26200000000000001</v>
      </c>
      <c r="K13" s="51">
        <v>3.93</v>
      </c>
      <c r="L13" s="54">
        <f t="shared" si="0"/>
        <v>4.3588940000000003</v>
      </c>
      <c r="M13" s="54">
        <f t="shared" si="1"/>
        <v>8.1999999999999993</v>
      </c>
      <c r="N13" s="54">
        <f t="shared" si="2"/>
        <v>1.3</v>
      </c>
    </row>
    <row r="14" spans="1:14">
      <c r="A14" s="50" t="s">
        <v>64</v>
      </c>
      <c r="B14" s="50">
        <v>3100</v>
      </c>
      <c r="C14" s="50" t="s">
        <v>62</v>
      </c>
      <c r="D14" s="50" t="s">
        <v>63</v>
      </c>
      <c r="E14" s="51">
        <v>0.22</v>
      </c>
      <c r="F14" s="51">
        <v>50.8</v>
      </c>
      <c r="G14" s="51">
        <v>0</v>
      </c>
      <c r="H14" s="51">
        <v>0.69099999999999995</v>
      </c>
      <c r="I14" s="51">
        <v>3.5999999999999997E-2</v>
      </c>
      <c r="J14" s="51">
        <v>0.26200000000000001</v>
      </c>
      <c r="K14" s="51">
        <v>2.37</v>
      </c>
      <c r="L14" s="54">
        <f t="shared" si="0"/>
        <v>2.6286460000000003</v>
      </c>
      <c r="M14" s="54">
        <f t="shared" si="1"/>
        <v>4.9000000000000004</v>
      </c>
      <c r="N14" s="54">
        <f t="shared" si="2"/>
        <v>0.8</v>
      </c>
    </row>
    <row r="15" spans="1:14">
      <c r="A15" s="50" t="s">
        <v>64</v>
      </c>
      <c r="B15" s="50">
        <v>8300</v>
      </c>
      <c r="C15" s="50" t="s">
        <v>62</v>
      </c>
      <c r="D15" s="50" t="s">
        <v>65</v>
      </c>
      <c r="E15" s="51">
        <v>0.22</v>
      </c>
      <c r="F15" s="51">
        <v>50.8</v>
      </c>
      <c r="G15" s="51">
        <v>0</v>
      </c>
      <c r="H15" s="51">
        <v>0.72099999999999997</v>
      </c>
      <c r="I15" s="51">
        <v>0.17</v>
      </c>
      <c r="J15" s="51">
        <v>0.43099999999999999</v>
      </c>
      <c r="K15" s="51">
        <v>0.28999999999999998</v>
      </c>
      <c r="L15" s="54">
        <f t="shared" si="0"/>
        <v>0.52912433333333331</v>
      </c>
      <c r="M15" s="54">
        <f t="shared" si="1"/>
        <v>1</v>
      </c>
      <c r="N15" s="54">
        <f t="shared" si="2"/>
        <v>0.3</v>
      </c>
    </row>
    <row r="16" spans="1:14">
      <c r="A16" s="50" t="s">
        <v>64</v>
      </c>
      <c r="B16" s="50">
        <v>8300</v>
      </c>
      <c r="C16" s="50" t="s">
        <v>62</v>
      </c>
      <c r="D16" s="50" t="s">
        <v>63</v>
      </c>
      <c r="E16" s="51">
        <v>0.22</v>
      </c>
      <c r="F16" s="51">
        <v>50.8</v>
      </c>
      <c r="G16" s="51">
        <v>0</v>
      </c>
      <c r="H16" s="51">
        <v>0.72099999999999997</v>
      </c>
      <c r="I16" s="51">
        <v>0.17</v>
      </c>
      <c r="J16" s="51">
        <v>0.43099999999999999</v>
      </c>
      <c r="K16" s="51">
        <v>9.41</v>
      </c>
      <c r="L16" s="54">
        <f t="shared" si="0"/>
        <v>17.169172333333332</v>
      </c>
      <c r="M16" s="54">
        <f t="shared" si="1"/>
        <v>33.700000000000003</v>
      </c>
      <c r="N16" s="54">
        <f t="shared" si="2"/>
        <v>10</v>
      </c>
    </row>
    <row r="17" spans="1:14">
      <c r="A17" s="23"/>
      <c r="B17" s="23"/>
      <c r="C17" s="23"/>
      <c r="D17" s="23"/>
      <c r="E17" s="27"/>
      <c r="F17" s="23"/>
      <c r="J17" s="24"/>
      <c r="K17" s="54">
        <f t="shared" ref="K17:M17" si="3">SUM(K2:K16)</f>
        <v>71.849999999999994</v>
      </c>
      <c r="L17" s="54">
        <f t="shared" si="3"/>
        <v>107.71361066666667</v>
      </c>
      <c r="M17" s="54">
        <f t="shared" si="3"/>
        <v>252</v>
      </c>
      <c r="N17">
        <f>SUM(N2:N16)</f>
        <v>53.999999999999986</v>
      </c>
    </row>
    <row r="18" spans="1:14">
      <c r="A18" s="23"/>
      <c r="B18" s="23"/>
      <c r="C18" s="23"/>
      <c r="D18" s="23"/>
      <c r="E18" s="27"/>
      <c r="F18" s="23"/>
      <c r="J18" s="24"/>
      <c r="K18" s="26"/>
      <c r="L18" s="8"/>
      <c r="M18" s="8"/>
    </row>
    <row r="19" spans="1:14">
      <c r="A19" s="23"/>
      <c r="B19" s="23"/>
      <c r="C19" s="23"/>
      <c r="D19" s="23"/>
      <c r="E19" s="27"/>
      <c r="F19" s="23"/>
      <c r="J19" s="24"/>
      <c r="K19" s="26"/>
      <c r="L19" s="8"/>
      <c r="M19" s="8"/>
    </row>
    <row r="20" spans="1:14">
      <c r="A20" s="23"/>
      <c r="B20" s="23"/>
      <c r="C20" s="23"/>
      <c r="D20" s="23"/>
      <c r="E20" s="27"/>
      <c r="F20" s="23"/>
      <c r="J20" s="24"/>
      <c r="K20" s="26"/>
      <c r="L20" s="8"/>
      <c r="M20" s="8"/>
    </row>
    <row r="21" spans="1:14">
      <c r="A21" s="23"/>
      <c r="B21" s="23"/>
      <c r="C21" s="23"/>
      <c r="D21" s="23"/>
      <c r="E21" s="27"/>
      <c r="F21" s="23"/>
      <c r="J21" s="24"/>
      <c r="K21" s="26"/>
      <c r="L21" s="8"/>
      <c r="M21" s="8"/>
    </row>
    <row r="22" spans="1:14">
      <c r="A22" s="23"/>
      <c r="B22" s="23"/>
      <c r="C22" s="23"/>
      <c r="D22" s="23"/>
      <c r="E22" s="27"/>
      <c r="F22" s="23"/>
      <c r="J22" s="24"/>
      <c r="K22" s="26"/>
      <c r="L22" s="8"/>
      <c r="M22" s="8"/>
    </row>
    <row r="23" spans="1:14">
      <c r="A23" s="23"/>
      <c r="B23" s="23"/>
      <c r="C23" s="23"/>
      <c r="D23" s="23"/>
      <c r="E23" s="27"/>
      <c r="F23" s="23"/>
      <c r="J23" s="24"/>
      <c r="K23" s="26"/>
      <c r="L23" s="8"/>
      <c r="M23" s="8"/>
    </row>
    <row r="24" spans="1:14">
      <c r="A24" s="23"/>
      <c r="B24" s="23"/>
      <c r="C24" s="23"/>
      <c r="D24" s="23"/>
      <c r="E24" s="23"/>
      <c r="F24" s="23"/>
      <c r="J24" s="24"/>
      <c r="K24" s="26"/>
      <c r="L24" s="8"/>
      <c r="M24" s="8"/>
    </row>
    <row r="25" spans="1:14">
      <c r="A25" s="23"/>
      <c r="B25" s="23"/>
      <c r="C25" s="23"/>
      <c r="D25" s="23"/>
      <c r="E25" s="23"/>
      <c r="F25" s="23"/>
      <c r="J25" s="24"/>
      <c r="K25" s="26"/>
      <c r="L25" s="8"/>
      <c r="M25" s="8"/>
    </row>
    <row r="26" spans="1:14">
      <c r="A26" s="23"/>
      <c r="B26" s="23"/>
      <c r="C26" s="23"/>
      <c r="D26" s="23"/>
      <c r="E26" s="23"/>
      <c r="F26" s="23"/>
      <c r="J26" s="24"/>
      <c r="K26" s="26"/>
      <c r="L26" s="8"/>
      <c r="M26" s="8"/>
    </row>
    <row r="27" spans="1:14">
      <c r="A27" s="23"/>
      <c r="B27" s="23"/>
      <c r="C27" s="23"/>
      <c r="D27" s="23"/>
      <c r="E27" s="23"/>
      <c r="F27" s="23"/>
      <c r="J27" s="24"/>
      <c r="K27" s="26"/>
      <c r="L27" s="8"/>
      <c r="M27" s="8"/>
    </row>
    <row r="28" spans="1:14">
      <c r="A28" s="23"/>
      <c r="B28" s="23"/>
      <c r="C28" s="23"/>
      <c r="D28" s="23"/>
      <c r="E28" s="23"/>
      <c r="F28" s="23"/>
      <c r="J28" s="24"/>
      <c r="K28" s="26"/>
      <c r="L28" s="8"/>
      <c r="M28" s="8"/>
    </row>
    <row r="29" spans="1:14">
      <c r="A29" s="23"/>
      <c r="B29" s="23"/>
      <c r="C29" s="23"/>
      <c r="D29" s="23"/>
      <c r="E29" s="23"/>
      <c r="F29" s="23"/>
      <c r="J29" s="24"/>
      <c r="K29" s="26"/>
      <c r="L29" s="8"/>
      <c r="M29" s="8"/>
    </row>
    <row r="30" spans="1:14">
      <c r="A30" s="23"/>
      <c r="B30" s="23"/>
      <c r="C30" s="23"/>
      <c r="D30" s="23"/>
      <c r="E30" s="23"/>
      <c r="F30" s="23"/>
      <c r="J30" s="24"/>
      <c r="K30" s="26"/>
      <c r="L30" s="8"/>
      <c r="M30" s="8"/>
    </row>
    <row r="31" spans="1:14">
      <c r="A31" s="23"/>
      <c r="B31" s="23"/>
      <c r="C31" s="23"/>
      <c r="D31" s="23"/>
      <c r="E31" s="23"/>
      <c r="F31" s="23"/>
      <c r="J31" s="24"/>
      <c r="K31" s="26"/>
      <c r="L31" s="8"/>
      <c r="M31" s="8"/>
    </row>
    <row r="32" spans="1:14">
      <c r="A32" s="23"/>
      <c r="B32" s="23"/>
      <c r="C32" s="23"/>
      <c r="D32" s="23"/>
      <c r="E32" s="23"/>
      <c r="F32" s="23"/>
      <c r="J32" s="24"/>
      <c r="K32" s="26"/>
      <c r="L32" s="8"/>
      <c r="M32" s="8"/>
    </row>
    <row r="33" spans="1:13">
      <c r="A33" s="23"/>
      <c r="B33" s="23"/>
      <c r="C33" s="23"/>
      <c r="D33" s="23"/>
      <c r="E33" s="23"/>
      <c r="F33" s="23"/>
      <c r="J33" s="24"/>
      <c r="K33" s="26"/>
      <c r="L33" s="8"/>
      <c r="M33" s="8"/>
    </row>
    <row r="34" spans="1:13">
      <c r="A34" s="23"/>
      <c r="B34" s="23"/>
      <c r="C34" s="23"/>
      <c r="D34" s="23"/>
      <c r="E34" s="23"/>
      <c r="F34" s="23"/>
      <c r="J34" s="24"/>
      <c r="K34" s="26"/>
      <c r="L34" s="8"/>
      <c r="M34" s="8"/>
    </row>
    <row r="35" spans="1:13">
      <c r="A35" s="23"/>
      <c r="B35" s="23"/>
      <c r="C35" s="23"/>
      <c r="D35" s="23"/>
      <c r="E35" s="23"/>
      <c r="F35" s="23"/>
      <c r="J35" s="24"/>
      <c r="K35" s="26"/>
      <c r="L35" s="8"/>
      <c r="M35" s="8"/>
    </row>
    <row r="36" spans="1:13">
      <c r="A36" s="23"/>
      <c r="B36" s="23"/>
      <c r="C36" s="23"/>
      <c r="D36" s="23"/>
      <c r="E36" s="23"/>
      <c r="F36" s="23"/>
      <c r="J36" s="24"/>
      <c r="K36" s="26"/>
      <c r="L36" s="8"/>
      <c r="M36" s="8"/>
    </row>
    <row r="37" spans="1:13">
      <c r="A37" s="23"/>
      <c r="B37" s="23"/>
      <c r="C37" s="23"/>
      <c r="D37" s="23"/>
      <c r="E37" s="23"/>
      <c r="F37" s="23"/>
      <c r="J37" s="24"/>
      <c r="K37" s="26"/>
      <c r="L37" s="8"/>
      <c r="M37" s="8"/>
    </row>
    <row r="38" spans="1:13">
      <c r="A38" s="23"/>
      <c r="B38" s="23"/>
      <c r="C38" s="23"/>
      <c r="D38" s="23"/>
      <c r="E38" s="23"/>
      <c r="F38" s="23"/>
      <c r="J38" s="24"/>
      <c r="K38" s="26"/>
      <c r="L38" s="8"/>
      <c r="M38" s="8"/>
    </row>
    <row r="39" spans="1:13">
      <c r="A39" s="23"/>
      <c r="B39" s="23"/>
      <c r="C39" s="23"/>
      <c r="D39" s="23"/>
      <c r="E39" s="23"/>
      <c r="F39" s="23"/>
      <c r="J39" s="24"/>
      <c r="K39" s="26"/>
      <c r="L39" s="8"/>
      <c r="M39" s="8"/>
    </row>
    <row r="40" spans="1:13">
      <c r="J40" s="24"/>
      <c r="K40" s="26"/>
    </row>
  </sheetData>
  <sortState ref="A2:J39">
    <sortCondition ref="I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800"/>
  <sheetViews>
    <sheetView workbookViewId="0">
      <pane ySplit="1" topLeftCell="A779" activePane="bottomLeft" state="frozen"/>
      <selection pane="bottomLeft" activeCell="M800" sqref="L800:M800"/>
    </sheetView>
  </sheetViews>
  <sheetFormatPr defaultRowHeight="15"/>
  <cols>
    <col min="1" max="1" width="12.85546875" style="55" bestFit="1" customWidth="1"/>
    <col min="2" max="2" width="12.7109375" style="55" bestFit="1" customWidth="1"/>
    <col min="3" max="3" width="8.140625" style="55" bestFit="1" customWidth="1"/>
    <col min="4" max="4" width="13.7109375" style="24" customWidth="1"/>
    <col min="5" max="5" width="14.7109375" style="24" bestFit="1" customWidth="1"/>
    <col min="6" max="9" width="13.7109375" style="24" customWidth="1"/>
    <col min="10" max="10" width="22" style="57" bestFit="1" customWidth="1"/>
    <col min="11" max="11" width="12.42578125" style="54" customWidth="1"/>
    <col min="12" max="16384" width="9.140625" style="54"/>
  </cols>
  <sheetData>
    <row r="1" spans="1:13">
      <c r="A1" s="55" t="s">
        <v>85</v>
      </c>
      <c r="B1" s="55" t="s">
        <v>70</v>
      </c>
      <c r="C1" s="55" t="s">
        <v>61</v>
      </c>
      <c r="D1" s="24" t="s">
        <v>93</v>
      </c>
      <c r="E1" s="24" t="s">
        <v>94</v>
      </c>
      <c r="F1" s="24" t="s">
        <v>95</v>
      </c>
      <c r="G1" s="24" t="s">
        <v>90</v>
      </c>
      <c r="H1" s="24" t="s">
        <v>91</v>
      </c>
      <c r="I1" s="24" t="s">
        <v>71</v>
      </c>
      <c r="J1" s="57" t="s">
        <v>75</v>
      </c>
      <c r="K1" s="28" t="s">
        <v>72</v>
      </c>
      <c r="L1" s="29" t="s">
        <v>73</v>
      </c>
      <c r="M1" s="29" t="s">
        <v>74</v>
      </c>
    </row>
    <row r="2" spans="1:13">
      <c r="A2" s="55">
        <v>1110</v>
      </c>
      <c r="B2" s="55" t="s">
        <v>62</v>
      </c>
      <c r="C2" s="55" t="s">
        <v>63</v>
      </c>
      <c r="D2" s="24">
        <v>0.22</v>
      </c>
      <c r="E2" s="24">
        <v>50.8</v>
      </c>
      <c r="F2" s="24">
        <v>0</v>
      </c>
      <c r="G2" s="24">
        <v>0.96799999999999997</v>
      </c>
      <c r="H2" s="24">
        <v>0.125</v>
      </c>
      <c r="I2" s="24">
        <v>0.28799999999999998</v>
      </c>
      <c r="J2" s="57">
        <v>1.89577171488997</v>
      </c>
      <c r="K2" s="54">
        <f>E2*I2*J2/12</f>
        <v>2.3113248747938511</v>
      </c>
      <c r="L2" s="54">
        <f>ROUND(2.721*G2*K2,1)</f>
        <v>6.1</v>
      </c>
      <c r="M2" s="54">
        <f>ROUND((2.721*H2*K2)+(D2*J2),1)</f>
        <v>1.2</v>
      </c>
    </row>
    <row r="3" spans="1:13">
      <c r="A3" s="55">
        <v>1110</v>
      </c>
      <c r="B3" s="55" t="s">
        <v>62</v>
      </c>
      <c r="C3" s="55" t="s">
        <v>63</v>
      </c>
      <c r="D3" s="24">
        <v>0.22</v>
      </c>
      <c r="E3" s="24">
        <v>50.8</v>
      </c>
      <c r="F3" s="24">
        <v>0</v>
      </c>
      <c r="G3" s="24">
        <v>0.96799999999999997</v>
      </c>
      <c r="H3" s="24">
        <v>0.125</v>
      </c>
      <c r="I3" s="24">
        <v>0.28799999999999998</v>
      </c>
      <c r="J3" s="57">
        <v>5.9338424209436003</v>
      </c>
      <c r="K3" s="54">
        <f t="shared" ref="K3:K66" si="0">E3*I3*J3/12</f>
        <v>7.2345406796144367</v>
      </c>
      <c r="L3" s="54">
        <f t="shared" ref="L3:L66" si="1">ROUND(2.721*G3*K3,1)</f>
        <v>19.100000000000001</v>
      </c>
      <c r="M3" s="54">
        <f t="shared" ref="M3:M66" si="2">ROUND((2.721*H3*K3)+(D3*J3),1)</f>
        <v>3.8</v>
      </c>
    </row>
    <row r="4" spans="1:13">
      <c r="A4" s="55">
        <v>1110</v>
      </c>
      <c r="B4" s="55" t="s">
        <v>62</v>
      </c>
      <c r="C4" s="55" t="s">
        <v>69</v>
      </c>
      <c r="D4" s="24">
        <v>0.22</v>
      </c>
      <c r="E4" s="24">
        <v>50.8</v>
      </c>
      <c r="F4" s="24">
        <v>0</v>
      </c>
      <c r="G4" s="24">
        <v>0.96799999999999997</v>
      </c>
      <c r="H4" s="24">
        <v>0.125</v>
      </c>
      <c r="I4" s="24">
        <v>0.28799999999999998</v>
      </c>
      <c r="J4" s="57">
        <v>0.36891469690296802</v>
      </c>
      <c r="K4" s="54">
        <f t="shared" si="0"/>
        <v>0.44978079846409852</v>
      </c>
      <c r="L4" s="54">
        <f t="shared" si="1"/>
        <v>1.2</v>
      </c>
      <c r="M4" s="54">
        <f t="shared" si="2"/>
        <v>0.2</v>
      </c>
    </row>
    <row r="5" spans="1:13">
      <c r="A5" s="55">
        <v>1210</v>
      </c>
      <c r="B5" s="55" t="s">
        <v>62</v>
      </c>
      <c r="C5" s="55" t="s">
        <v>68</v>
      </c>
      <c r="D5" s="24">
        <v>0.22</v>
      </c>
      <c r="E5" s="24">
        <v>50.8</v>
      </c>
      <c r="F5" s="24">
        <v>0</v>
      </c>
      <c r="G5" s="24">
        <v>1.2450000000000001</v>
      </c>
      <c r="H5" s="24">
        <v>0.21299999999999999</v>
      </c>
      <c r="I5" s="24">
        <v>0.28799999999999998</v>
      </c>
      <c r="J5" s="57">
        <v>6.8227722476063004</v>
      </c>
      <c r="K5" s="54">
        <f t="shared" si="0"/>
        <v>8.3183239242816001</v>
      </c>
      <c r="L5" s="54">
        <f t="shared" si="1"/>
        <v>28.2</v>
      </c>
      <c r="M5" s="54">
        <f t="shared" si="2"/>
        <v>6.3</v>
      </c>
    </row>
    <row r="6" spans="1:13">
      <c r="A6" s="55">
        <v>1210</v>
      </c>
      <c r="B6" s="55" t="s">
        <v>62</v>
      </c>
      <c r="C6" s="55" t="s">
        <v>63</v>
      </c>
      <c r="D6" s="24">
        <v>0.22</v>
      </c>
      <c r="E6" s="24">
        <v>50.8</v>
      </c>
      <c r="F6" s="24">
        <v>0</v>
      </c>
      <c r="G6" s="24">
        <v>1.2450000000000001</v>
      </c>
      <c r="H6" s="24">
        <v>0.21299999999999999</v>
      </c>
      <c r="I6" s="24">
        <v>0.28799999999999998</v>
      </c>
      <c r="J6" s="57">
        <v>2.6675564579391901E-2</v>
      </c>
      <c r="K6" s="54">
        <f t="shared" si="0"/>
        <v>3.2522848335194601E-2</v>
      </c>
      <c r="L6" s="54">
        <f t="shared" si="1"/>
        <v>0.1</v>
      </c>
      <c r="M6" s="54">
        <f t="shared" si="2"/>
        <v>0</v>
      </c>
    </row>
    <row r="7" spans="1:13">
      <c r="A7" s="55">
        <v>1210</v>
      </c>
      <c r="B7" s="55" t="s">
        <v>62</v>
      </c>
      <c r="C7" s="55" t="s">
        <v>63</v>
      </c>
      <c r="D7" s="24">
        <v>0.22</v>
      </c>
      <c r="E7" s="24">
        <v>50.8</v>
      </c>
      <c r="F7" s="24">
        <v>0</v>
      </c>
      <c r="G7" s="24">
        <v>1.2450000000000001</v>
      </c>
      <c r="H7" s="24">
        <v>0.21299999999999999</v>
      </c>
      <c r="I7" s="24">
        <v>0.28799999999999998</v>
      </c>
      <c r="J7" s="57">
        <v>2.08706145656464E-2</v>
      </c>
      <c r="K7" s="54">
        <f t="shared" si="0"/>
        <v>2.5445453278436087E-2</v>
      </c>
      <c r="L7" s="54">
        <f t="shared" si="1"/>
        <v>0.1</v>
      </c>
      <c r="M7" s="54">
        <f t="shared" si="2"/>
        <v>0</v>
      </c>
    </row>
    <row r="8" spans="1:13">
      <c r="A8" s="55">
        <v>1210</v>
      </c>
      <c r="B8" s="55" t="s">
        <v>62</v>
      </c>
      <c r="C8" s="55" t="s">
        <v>63</v>
      </c>
      <c r="D8" s="24">
        <v>0.22</v>
      </c>
      <c r="E8" s="24">
        <v>50.8</v>
      </c>
      <c r="F8" s="24">
        <v>0</v>
      </c>
      <c r="G8" s="24">
        <v>1.2450000000000001</v>
      </c>
      <c r="H8" s="24">
        <v>0.21299999999999999</v>
      </c>
      <c r="I8" s="24">
        <v>0.28799999999999998</v>
      </c>
      <c r="J8" s="57">
        <v>1.29131952568564</v>
      </c>
      <c r="K8" s="54">
        <f t="shared" si="0"/>
        <v>1.5743767657159322</v>
      </c>
      <c r="L8" s="54">
        <f t="shared" si="1"/>
        <v>5.3</v>
      </c>
      <c r="M8" s="54">
        <f t="shared" si="2"/>
        <v>1.2</v>
      </c>
    </row>
    <row r="9" spans="1:13">
      <c r="A9" s="55">
        <v>1550</v>
      </c>
      <c r="B9" s="55" t="s">
        <v>62</v>
      </c>
      <c r="C9" s="55" t="s">
        <v>63</v>
      </c>
      <c r="D9" s="24">
        <v>0.22</v>
      </c>
      <c r="E9" s="24">
        <v>50.8</v>
      </c>
      <c r="F9" s="24">
        <v>0</v>
      </c>
      <c r="G9" s="24">
        <v>0.72099999999999997</v>
      </c>
      <c r="H9" s="24">
        <v>0.17</v>
      </c>
      <c r="I9" s="24">
        <v>0.34100000000000003</v>
      </c>
      <c r="J9" s="57">
        <v>23.4410388324</v>
      </c>
      <c r="K9" s="54">
        <f t="shared" si="0"/>
        <v>33.838702290491561</v>
      </c>
      <c r="L9" s="54">
        <f t="shared" si="1"/>
        <v>66.400000000000006</v>
      </c>
      <c r="M9" s="54">
        <f t="shared" si="2"/>
        <v>20.8</v>
      </c>
    </row>
    <row r="10" spans="1:13">
      <c r="A10" s="55">
        <v>1550</v>
      </c>
      <c r="B10" s="55" t="s">
        <v>62</v>
      </c>
      <c r="D10" s="24">
        <v>0.22</v>
      </c>
      <c r="E10" s="24">
        <v>50.8</v>
      </c>
      <c r="F10" s="24">
        <v>0</v>
      </c>
      <c r="G10" s="24">
        <v>0.72099999999999997</v>
      </c>
      <c r="H10" s="24">
        <v>0.17</v>
      </c>
      <c r="I10" s="24">
        <v>0.34100000000000003</v>
      </c>
      <c r="J10" s="57">
        <v>1.31785960491617E-2</v>
      </c>
      <c r="K10" s="54">
        <f t="shared" si="0"/>
        <v>1.9024181970034859E-2</v>
      </c>
      <c r="L10" s="54">
        <f t="shared" si="1"/>
        <v>0</v>
      </c>
      <c r="M10" s="54">
        <f t="shared" si="2"/>
        <v>0</v>
      </c>
    </row>
    <row r="11" spans="1:13">
      <c r="A11" s="55">
        <v>1400</v>
      </c>
      <c r="B11" s="55" t="s">
        <v>62</v>
      </c>
      <c r="C11" s="55" t="s">
        <v>63</v>
      </c>
      <c r="D11" s="24">
        <v>0.22</v>
      </c>
      <c r="E11" s="24">
        <v>50.8</v>
      </c>
      <c r="F11" s="24">
        <v>0</v>
      </c>
      <c r="G11" s="24">
        <v>0.70899999999999996</v>
      </c>
      <c r="H11" s="24">
        <v>0.11700000000000001</v>
      </c>
      <c r="I11" s="24">
        <v>0.43099999999999999</v>
      </c>
      <c r="J11" s="57">
        <v>0.29308014259138399</v>
      </c>
      <c r="K11" s="54">
        <f t="shared" si="0"/>
        <v>0.53474425883415277</v>
      </c>
      <c r="L11" s="54">
        <f t="shared" si="1"/>
        <v>1</v>
      </c>
      <c r="M11" s="54">
        <f t="shared" si="2"/>
        <v>0.2</v>
      </c>
    </row>
    <row r="12" spans="1:13">
      <c r="A12" s="55">
        <v>1400</v>
      </c>
      <c r="B12" s="55" t="s">
        <v>62</v>
      </c>
      <c r="C12" s="55" t="s">
        <v>63</v>
      </c>
      <c r="D12" s="24">
        <v>0.22</v>
      </c>
      <c r="E12" s="24">
        <v>50.8</v>
      </c>
      <c r="F12" s="24">
        <v>0</v>
      </c>
      <c r="G12" s="24">
        <v>0.70899999999999996</v>
      </c>
      <c r="H12" s="24">
        <v>0.11700000000000001</v>
      </c>
      <c r="I12" s="24">
        <v>0.43099999999999999</v>
      </c>
      <c r="J12" s="57">
        <v>1.3379517805454599</v>
      </c>
      <c r="K12" s="54">
        <f t="shared" si="0"/>
        <v>2.4411822203905613</v>
      </c>
      <c r="L12" s="54">
        <f t="shared" si="1"/>
        <v>4.7</v>
      </c>
      <c r="M12" s="54">
        <f t="shared" si="2"/>
        <v>1.1000000000000001</v>
      </c>
    </row>
    <row r="13" spans="1:13">
      <c r="A13" s="55">
        <v>1400</v>
      </c>
      <c r="B13" s="55" t="s">
        <v>62</v>
      </c>
      <c r="C13" s="55" t="s">
        <v>63</v>
      </c>
      <c r="D13" s="24">
        <v>0.22</v>
      </c>
      <c r="E13" s="24">
        <v>50.8</v>
      </c>
      <c r="F13" s="24">
        <v>0</v>
      </c>
      <c r="G13" s="24">
        <v>0.70899999999999996</v>
      </c>
      <c r="H13" s="24">
        <v>0.11700000000000001</v>
      </c>
      <c r="I13" s="24">
        <v>0.43099999999999999</v>
      </c>
      <c r="J13" s="57">
        <v>5.69334640145579E-2</v>
      </c>
      <c r="K13" s="54">
        <f t="shared" si="0"/>
        <v>0.10387890065882853</v>
      </c>
      <c r="L13" s="54">
        <f t="shared" si="1"/>
        <v>0.2</v>
      </c>
      <c r="M13" s="54">
        <f t="shared" si="2"/>
        <v>0</v>
      </c>
    </row>
    <row r="14" spans="1:13">
      <c r="A14" s="55">
        <v>1400</v>
      </c>
      <c r="B14" s="55" t="s">
        <v>62</v>
      </c>
      <c r="C14" s="55" t="s">
        <v>63</v>
      </c>
      <c r="D14" s="24">
        <v>0.22</v>
      </c>
      <c r="E14" s="24">
        <v>50.8</v>
      </c>
      <c r="F14" s="24">
        <v>0</v>
      </c>
      <c r="G14" s="24">
        <v>0.70899999999999996</v>
      </c>
      <c r="H14" s="24">
        <v>0.11700000000000001</v>
      </c>
      <c r="I14" s="24">
        <v>0.43099999999999999</v>
      </c>
      <c r="J14" s="57">
        <v>0.92501222406758399</v>
      </c>
      <c r="K14" s="54">
        <f t="shared" si="0"/>
        <v>1.6877464702929117</v>
      </c>
      <c r="L14" s="54">
        <f t="shared" si="1"/>
        <v>3.3</v>
      </c>
      <c r="M14" s="54">
        <f t="shared" si="2"/>
        <v>0.7</v>
      </c>
    </row>
    <row r="15" spans="1:13">
      <c r="A15" s="55">
        <v>1400</v>
      </c>
      <c r="B15" s="55" t="s">
        <v>62</v>
      </c>
      <c r="C15" s="55" t="s">
        <v>68</v>
      </c>
      <c r="D15" s="24">
        <v>0.22</v>
      </c>
      <c r="E15" s="24">
        <v>50.8</v>
      </c>
      <c r="F15" s="24">
        <v>0</v>
      </c>
      <c r="G15" s="24">
        <v>0.70899999999999996</v>
      </c>
      <c r="H15" s="24">
        <v>0.11700000000000001</v>
      </c>
      <c r="I15" s="24">
        <v>0.43099999999999999</v>
      </c>
      <c r="J15" s="57">
        <v>14.4715813338</v>
      </c>
      <c r="K15" s="54">
        <f t="shared" si="0"/>
        <v>26.404364915607019</v>
      </c>
      <c r="L15" s="54">
        <f t="shared" si="1"/>
        <v>50.9</v>
      </c>
      <c r="M15" s="54">
        <f t="shared" si="2"/>
        <v>11.6</v>
      </c>
    </row>
    <row r="16" spans="1:13">
      <c r="A16" s="55">
        <v>1700</v>
      </c>
      <c r="B16" s="55" t="s">
        <v>62</v>
      </c>
      <c r="C16" s="55" t="s">
        <v>63</v>
      </c>
      <c r="D16" s="24">
        <v>0.22</v>
      </c>
      <c r="E16" s="24">
        <v>50.8</v>
      </c>
      <c r="F16" s="24">
        <v>0</v>
      </c>
      <c r="G16" s="24">
        <v>0.96799999999999997</v>
      </c>
      <c r="H16" s="24">
        <v>0.125</v>
      </c>
      <c r="I16" s="24">
        <v>0.34100000000000003</v>
      </c>
      <c r="J16" s="57">
        <v>0.50857967845137197</v>
      </c>
      <c r="K16" s="54">
        <f t="shared" si="0"/>
        <v>0.73416867115645223</v>
      </c>
      <c r="L16" s="54">
        <f t="shared" si="1"/>
        <v>1.9</v>
      </c>
      <c r="M16" s="54">
        <f t="shared" si="2"/>
        <v>0.4</v>
      </c>
    </row>
    <row r="17" spans="1:13">
      <c r="A17" s="55">
        <v>1700</v>
      </c>
      <c r="B17" s="55" t="s">
        <v>62</v>
      </c>
      <c r="C17" s="55" t="s">
        <v>63</v>
      </c>
      <c r="D17" s="24">
        <v>0.22</v>
      </c>
      <c r="E17" s="24">
        <v>50.8</v>
      </c>
      <c r="F17" s="24">
        <v>0</v>
      </c>
      <c r="G17" s="24">
        <v>0.96799999999999997</v>
      </c>
      <c r="H17" s="24">
        <v>0.125</v>
      </c>
      <c r="I17" s="24">
        <v>0.34100000000000003</v>
      </c>
      <c r="J17" s="57">
        <v>7.44855762496669</v>
      </c>
      <c r="K17" s="54">
        <f t="shared" si="0"/>
        <v>10.752489502147748</v>
      </c>
      <c r="L17" s="54">
        <f t="shared" si="1"/>
        <v>28.3</v>
      </c>
      <c r="M17" s="54">
        <f t="shared" si="2"/>
        <v>5.3</v>
      </c>
    </row>
    <row r="18" spans="1:13">
      <c r="A18" s="55">
        <v>1490</v>
      </c>
      <c r="B18" s="55" t="s">
        <v>62</v>
      </c>
      <c r="C18" s="55" t="s">
        <v>63</v>
      </c>
      <c r="D18" s="24">
        <v>0.22</v>
      </c>
      <c r="E18" s="24">
        <v>50.8</v>
      </c>
      <c r="F18" s="24">
        <v>0</v>
      </c>
      <c r="G18" s="24">
        <v>1.4430000000000001</v>
      </c>
      <c r="H18" s="24">
        <v>0.22500000000000001</v>
      </c>
      <c r="I18" s="24">
        <v>0.43099999999999999</v>
      </c>
      <c r="J18" s="57">
        <v>5.2326780591550497</v>
      </c>
      <c r="K18" s="54">
        <f t="shared" si="0"/>
        <v>9.5473699641323311</v>
      </c>
      <c r="L18" s="54">
        <f t="shared" si="1"/>
        <v>37.5</v>
      </c>
      <c r="M18" s="54">
        <f t="shared" si="2"/>
        <v>7</v>
      </c>
    </row>
    <row r="19" spans="1:13">
      <c r="A19" s="55">
        <v>1490</v>
      </c>
      <c r="B19" s="55" t="s">
        <v>62</v>
      </c>
      <c r="C19" s="55" t="s">
        <v>63</v>
      </c>
      <c r="D19" s="24">
        <v>0.22</v>
      </c>
      <c r="E19" s="24">
        <v>50.8</v>
      </c>
      <c r="F19" s="24">
        <v>0</v>
      </c>
      <c r="G19" s="24">
        <v>1.4430000000000001</v>
      </c>
      <c r="H19" s="24">
        <v>0.22500000000000001</v>
      </c>
      <c r="I19" s="24">
        <v>0.43099999999999999</v>
      </c>
      <c r="J19" s="57">
        <v>0.71950665582711504</v>
      </c>
      <c r="K19" s="54">
        <f t="shared" si="0"/>
        <v>1.3127878606669598</v>
      </c>
      <c r="L19" s="54">
        <f t="shared" si="1"/>
        <v>5.2</v>
      </c>
      <c r="M19" s="54">
        <f t="shared" si="2"/>
        <v>1</v>
      </c>
    </row>
    <row r="20" spans="1:13">
      <c r="A20" s="55">
        <v>1490</v>
      </c>
      <c r="B20" s="55" t="s">
        <v>62</v>
      </c>
      <c r="C20" s="55" t="s">
        <v>63</v>
      </c>
      <c r="D20" s="24">
        <v>0.22</v>
      </c>
      <c r="E20" s="24">
        <v>50.8</v>
      </c>
      <c r="F20" s="24">
        <v>0</v>
      </c>
      <c r="G20" s="24">
        <v>1.4430000000000001</v>
      </c>
      <c r="H20" s="24">
        <v>0.22500000000000001</v>
      </c>
      <c r="I20" s="24">
        <v>0.43099999999999999</v>
      </c>
      <c r="J20" s="57">
        <v>3.3251212141444499</v>
      </c>
      <c r="K20" s="54">
        <f t="shared" si="0"/>
        <v>6.0669053299541593</v>
      </c>
      <c r="L20" s="54">
        <f t="shared" si="1"/>
        <v>23.8</v>
      </c>
      <c r="M20" s="54">
        <f t="shared" si="2"/>
        <v>4.4000000000000004</v>
      </c>
    </row>
    <row r="21" spans="1:13">
      <c r="A21" s="55">
        <v>1490</v>
      </c>
      <c r="B21" s="55" t="s">
        <v>62</v>
      </c>
      <c r="C21" s="55" t="s">
        <v>63</v>
      </c>
      <c r="D21" s="24">
        <v>0.22</v>
      </c>
      <c r="E21" s="24">
        <v>50.8</v>
      </c>
      <c r="F21" s="24">
        <v>0</v>
      </c>
      <c r="G21" s="24">
        <v>1.4430000000000001</v>
      </c>
      <c r="H21" s="24">
        <v>0.22500000000000001</v>
      </c>
      <c r="I21" s="24">
        <v>0.43099999999999999</v>
      </c>
      <c r="J21" s="57">
        <v>14.147184592</v>
      </c>
      <c r="K21" s="54">
        <f t="shared" si="0"/>
        <v>25.812481433743468</v>
      </c>
      <c r="L21" s="54">
        <f t="shared" si="1"/>
        <v>101.4</v>
      </c>
      <c r="M21" s="54">
        <f t="shared" si="2"/>
        <v>18.899999999999999</v>
      </c>
    </row>
    <row r="22" spans="1:13">
      <c r="A22" s="55">
        <v>1400</v>
      </c>
      <c r="B22" s="55" t="s">
        <v>62</v>
      </c>
      <c r="C22" s="55" t="s">
        <v>63</v>
      </c>
      <c r="D22" s="24">
        <v>0.22</v>
      </c>
      <c r="E22" s="24">
        <v>50.8</v>
      </c>
      <c r="F22" s="24">
        <v>0</v>
      </c>
      <c r="G22" s="24">
        <v>0.70899999999999996</v>
      </c>
      <c r="H22" s="24">
        <v>0.11700000000000001</v>
      </c>
      <c r="I22" s="24">
        <v>0.43099999999999999</v>
      </c>
      <c r="J22" s="57">
        <v>10.9110508041</v>
      </c>
      <c r="K22" s="54">
        <f t="shared" si="0"/>
        <v>19.90793959546739</v>
      </c>
      <c r="L22" s="54">
        <f t="shared" si="1"/>
        <v>38.4</v>
      </c>
      <c r="M22" s="54">
        <f t="shared" si="2"/>
        <v>8.6999999999999993</v>
      </c>
    </row>
    <row r="23" spans="1:13">
      <c r="A23" s="55">
        <v>1400</v>
      </c>
      <c r="B23" s="55" t="s">
        <v>62</v>
      </c>
      <c r="C23" s="55" t="s">
        <v>63</v>
      </c>
      <c r="D23" s="24">
        <v>0.22</v>
      </c>
      <c r="E23" s="24">
        <v>50.8</v>
      </c>
      <c r="F23" s="24">
        <v>0</v>
      </c>
      <c r="G23" s="24">
        <v>0.70899999999999996</v>
      </c>
      <c r="H23" s="24">
        <v>0.11700000000000001</v>
      </c>
      <c r="I23" s="24">
        <v>0.43099999999999999</v>
      </c>
      <c r="J23" s="57">
        <v>8.17822000969805</v>
      </c>
      <c r="K23" s="54">
        <f t="shared" si="0"/>
        <v>14.921707622361405</v>
      </c>
      <c r="L23" s="54">
        <f t="shared" si="1"/>
        <v>28.8</v>
      </c>
      <c r="M23" s="54">
        <f t="shared" si="2"/>
        <v>6.5</v>
      </c>
    </row>
    <row r="24" spans="1:13">
      <c r="A24" s="55">
        <v>1400</v>
      </c>
      <c r="B24" s="55" t="s">
        <v>62</v>
      </c>
      <c r="D24" s="24">
        <v>0.22</v>
      </c>
      <c r="E24" s="24">
        <v>50.8</v>
      </c>
      <c r="F24" s="24">
        <v>0</v>
      </c>
      <c r="G24" s="24">
        <v>0.70899999999999996</v>
      </c>
      <c r="H24" s="24">
        <v>0.11700000000000001</v>
      </c>
      <c r="I24" s="24">
        <v>0.43099999999999999</v>
      </c>
      <c r="J24" s="57">
        <v>5.8369525210553497E-2</v>
      </c>
      <c r="K24" s="54">
        <f t="shared" si="0"/>
        <v>0.10649909004833556</v>
      </c>
      <c r="L24" s="54">
        <f t="shared" si="1"/>
        <v>0.2</v>
      </c>
      <c r="M24" s="54">
        <f t="shared" si="2"/>
        <v>0</v>
      </c>
    </row>
    <row r="25" spans="1:13">
      <c r="A25" s="55">
        <v>1400</v>
      </c>
      <c r="B25" s="55" t="s">
        <v>62</v>
      </c>
      <c r="C25" s="55" t="s">
        <v>63</v>
      </c>
      <c r="D25" s="24">
        <v>0.22</v>
      </c>
      <c r="E25" s="24">
        <v>50.8</v>
      </c>
      <c r="F25" s="24">
        <v>0</v>
      </c>
      <c r="G25" s="24">
        <v>0.70899999999999996</v>
      </c>
      <c r="H25" s="24">
        <v>0.11700000000000001</v>
      </c>
      <c r="I25" s="24">
        <v>0.43099999999999999</v>
      </c>
      <c r="J25" s="57">
        <v>1.46676978487562</v>
      </c>
      <c r="K25" s="54">
        <f t="shared" si="0"/>
        <v>2.6762192571578942</v>
      </c>
      <c r="L25" s="54">
        <f t="shared" si="1"/>
        <v>5.2</v>
      </c>
      <c r="M25" s="54">
        <f t="shared" si="2"/>
        <v>1.2</v>
      </c>
    </row>
    <row r="26" spans="1:13">
      <c r="A26" s="55">
        <v>1400</v>
      </c>
      <c r="B26" s="55" t="s">
        <v>62</v>
      </c>
      <c r="C26" s="55" t="s">
        <v>63</v>
      </c>
      <c r="D26" s="24">
        <v>0.22</v>
      </c>
      <c r="E26" s="24">
        <v>50.8</v>
      </c>
      <c r="F26" s="24">
        <v>0</v>
      </c>
      <c r="G26" s="24">
        <v>0.70899999999999996</v>
      </c>
      <c r="H26" s="24">
        <v>0.11700000000000001</v>
      </c>
      <c r="I26" s="24">
        <v>0.43099999999999999</v>
      </c>
      <c r="J26" s="57">
        <v>1.6446672214652399E-2</v>
      </c>
      <c r="K26" s="54">
        <f t="shared" si="0"/>
        <v>3.0008049900447614E-2</v>
      </c>
      <c r="L26" s="54">
        <f t="shared" si="1"/>
        <v>0.1</v>
      </c>
      <c r="M26" s="54">
        <f t="shared" si="2"/>
        <v>0</v>
      </c>
    </row>
    <row r="27" spans="1:13">
      <c r="A27" s="55">
        <v>1400</v>
      </c>
      <c r="B27" s="55" t="s">
        <v>62</v>
      </c>
      <c r="C27" s="55" t="s">
        <v>63</v>
      </c>
      <c r="D27" s="24">
        <v>0.22</v>
      </c>
      <c r="E27" s="24">
        <v>50.8</v>
      </c>
      <c r="F27" s="24">
        <v>0</v>
      </c>
      <c r="G27" s="24">
        <v>0.70899999999999996</v>
      </c>
      <c r="H27" s="24">
        <v>0.11700000000000001</v>
      </c>
      <c r="I27" s="24">
        <v>0.43099999999999999</v>
      </c>
      <c r="J27" s="57">
        <v>22.7424725708</v>
      </c>
      <c r="K27" s="54">
        <f t="shared" si="0"/>
        <v>41.495157370262653</v>
      </c>
      <c r="L27" s="54">
        <f t="shared" si="1"/>
        <v>80.099999999999994</v>
      </c>
      <c r="M27" s="54">
        <f t="shared" si="2"/>
        <v>18.2</v>
      </c>
    </row>
    <row r="28" spans="1:13">
      <c r="A28" s="55">
        <v>1400</v>
      </c>
      <c r="B28" s="55" t="s">
        <v>62</v>
      </c>
      <c r="C28" s="55" t="s">
        <v>65</v>
      </c>
      <c r="D28" s="24">
        <v>0.22</v>
      </c>
      <c r="E28" s="24">
        <v>50.8</v>
      </c>
      <c r="F28" s="24">
        <v>0</v>
      </c>
      <c r="G28" s="24">
        <v>0.70899999999999996</v>
      </c>
      <c r="H28" s="24">
        <v>0.11700000000000001</v>
      </c>
      <c r="I28" s="24">
        <v>0.43099999999999999</v>
      </c>
      <c r="J28" s="57">
        <v>3.73936651884928</v>
      </c>
      <c r="K28" s="54">
        <f t="shared" si="0"/>
        <v>6.8227235047417674</v>
      </c>
      <c r="L28" s="54">
        <f t="shared" si="1"/>
        <v>13.2</v>
      </c>
      <c r="M28" s="54">
        <f t="shared" si="2"/>
        <v>3</v>
      </c>
    </row>
    <row r="29" spans="1:13">
      <c r="A29" s="55">
        <v>1400</v>
      </c>
      <c r="B29" s="55" t="s">
        <v>62</v>
      </c>
      <c r="C29" s="55" t="s">
        <v>63</v>
      </c>
      <c r="D29" s="24">
        <v>0.22</v>
      </c>
      <c r="E29" s="24">
        <v>50.8</v>
      </c>
      <c r="F29" s="24">
        <v>0</v>
      </c>
      <c r="G29" s="24">
        <v>0.70899999999999996</v>
      </c>
      <c r="H29" s="24">
        <v>0.11700000000000001</v>
      </c>
      <c r="I29" s="24">
        <v>0.43099999999999999</v>
      </c>
      <c r="J29" s="57">
        <v>0.26518200665778802</v>
      </c>
      <c r="K29" s="54">
        <f t="shared" si="0"/>
        <v>0.48384224994757807</v>
      </c>
      <c r="L29" s="54">
        <f t="shared" si="1"/>
        <v>0.9</v>
      </c>
      <c r="M29" s="54">
        <f t="shared" si="2"/>
        <v>0.2</v>
      </c>
    </row>
    <row r="30" spans="1:13">
      <c r="A30" s="55">
        <v>1400</v>
      </c>
      <c r="B30" s="55" t="s">
        <v>62</v>
      </c>
      <c r="C30" s="55" t="s">
        <v>68</v>
      </c>
      <c r="D30" s="24">
        <v>0.22</v>
      </c>
      <c r="E30" s="24">
        <v>50.8</v>
      </c>
      <c r="F30" s="24">
        <v>0</v>
      </c>
      <c r="G30" s="24">
        <v>0.70899999999999996</v>
      </c>
      <c r="H30" s="24">
        <v>0.11700000000000001</v>
      </c>
      <c r="I30" s="24">
        <v>0.43099999999999999</v>
      </c>
      <c r="J30" s="57">
        <v>1.44679545265905E-2</v>
      </c>
      <c r="K30" s="54">
        <f t="shared" si="0"/>
        <v>2.639774756406614E-2</v>
      </c>
      <c r="L30" s="54">
        <f t="shared" si="1"/>
        <v>0.1</v>
      </c>
      <c r="M30" s="54">
        <f t="shared" si="2"/>
        <v>0</v>
      </c>
    </row>
    <row r="31" spans="1:13">
      <c r="A31" s="55">
        <v>1400</v>
      </c>
      <c r="B31" s="55" t="s">
        <v>62</v>
      </c>
      <c r="D31" s="24">
        <v>0.22</v>
      </c>
      <c r="E31" s="24">
        <v>50.8</v>
      </c>
      <c r="F31" s="24">
        <v>0</v>
      </c>
      <c r="G31" s="24">
        <v>0.70899999999999996</v>
      </c>
      <c r="H31" s="24">
        <v>0.11700000000000001</v>
      </c>
      <c r="I31" s="24">
        <v>0.43099999999999999</v>
      </c>
      <c r="J31" s="57">
        <v>0.24989079335838299</v>
      </c>
      <c r="K31" s="54">
        <f t="shared" si="0"/>
        <v>0.45594241186859369</v>
      </c>
      <c r="L31" s="54">
        <f t="shared" si="1"/>
        <v>0.9</v>
      </c>
      <c r="M31" s="54">
        <f t="shared" si="2"/>
        <v>0.2</v>
      </c>
    </row>
    <row r="32" spans="1:13">
      <c r="A32" s="55">
        <v>1330</v>
      </c>
      <c r="B32" s="55" t="s">
        <v>62</v>
      </c>
      <c r="C32" s="55" t="s">
        <v>63</v>
      </c>
      <c r="D32" s="24">
        <v>0.22</v>
      </c>
      <c r="E32" s="24">
        <v>50.8</v>
      </c>
      <c r="F32" s="24">
        <v>0</v>
      </c>
      <c r="G32" s="24">
        <v>1.395</v>
      </c>
      <c r="H32" s="24">
        <v>0.33900000000000002</v>
      </c>
      <c r="I32" s="24">
        <v>0.39300000000000002</v>
      </c>
      <c r="J32" s="57">
        <v>4.1409680838102298</v>
      </c>
      <c r="K32" s="54">
        <f t="shared" si="0"/>
        <v>6.8893286010350794</v>
      </c>
      <c r="L32" s="54">
        <f t="shared" si="1"/>
        <v>26.2</v>
      </c>
      <c r="M32" s="54">
        <f t="shared" si="2"/>
        <v>7.3</v>
      </c>
    </row>
    <row r="33" spans="1:13">
      <c r="A33" s="55">
        <v>1330</v>
      </c>
      <c r="B33" s="55" t="s">
        <v>62</v>
      </c>
      <c r="C33" s="55" t="s">
        <v>63</v>
      </c>
      <c r="D33" s="24">
        <v>0.22</v>
      </c>
      <c r="E33" s="24">
        <v>50.8</v>
      </c>
      <c r="F33" s="24">
        <v>0</v>
      </c>
      <c r="G33" s="24">
        <v>1.395</v>
      </c>
      <c r="H33" s="24">
        <v>0.33900000000000002</v>
      </c>
      <c r="I33" s="24">
        <v>0.39300000000000002</v>
      </c>
      <c r="J33" s="57">
        <v>0.81914706434789597</v>
      </c>
      <c r="K33" s="54">
        <f t="shared" si="0"/>
        <v>1.3628149709555946</v>
      </c>
      <c r="L33" s="54">
        <f t="shared" si="1"/>
        <v>5.2</v>
      </c>
      <c r="M33" s="54">
        <f t="shared" si="2"/>
        <v>1.4</v>
      </c>
    </row>
    <row r="34" spans="1:13">
      <c r="A34" s="55">
        <v>8360</v>
      </c>
      <c r="B34" s="55" t="s">
        <v>62</v>
      </c>
      <c r="C34" s="55" t="s">
        <v>63</v>
      </c>
      <c r="D34" s="24">
        <v>0.22</v>
      </c>
      <c r="E34" s="24">
        <v>50.8</v>
      </c>
      <c r="F34" s="24">
        <v>0</v>
      </c>
      <c r="G34" s="24">
        <v>1.4430000000000001</v>
      </c>
      <c r="H34" s="24">
        <v>0.22500000000000001</v>
      </c>
      <c r="I34" s="24">
        <v>0.43099999999999999</v>
      </c>
      <c r="J34" s="57">
        <v>0.45672175473168802</v>
      </c>
      <c r="K34" s="54">
        <f t="shared" si="0"/>
        <v>0.83331928962494695</v>
      </c>
      <c r="L34" s="54">
        <f t="shared" si="1"/>
        <v>3.3</v>
      </c>
      <c r="M34" s="54">
        <f t="shared" si="2"/>
        <v>0.6</v>
      </c>
    </row>
    <row r="35" spans="1:13">
      <c r="A35" s="55">
        <v>8360</v>
      </c>
      <c r="B35" s="55" t="s">
        <v>62</v>
      </c>
      <c r="C35" s="55" t="s">
        <v>68</v>
      </c>
      <c r="D35" s="24">
        <v>0.22</v>
      </c>
      <c r="E35" s="24">
        <v>50.8</v>
      </c>
      <c r="F35" s="24">
        <v>0</v>
      </c>
      <c r="G35" s="24">
        <v>1.4430000000000001</v>
      </c>
      <c r="H35" s="24">
        <v>0.22500000000000001</v>
      </c>
      <c r="I35" s="24">
        <v>0.43099999999999999</v>
      </c>
      <c r="J35" s="57">
        <v>3.8681989496221099</v>
      </c>
      <c r="K35" s="54">
        <f t="shared" si="0"/>
        <v>7.0577868635155143</v>
      </c>
      <c r="L35" s="54">
        <f t="shared" si="1"/>
        <v>27.7</v>
      </c>
      <c r="M35" s="54">
        <f t="shared" si="2"/>
        <v>5.2</v>
      </c>
    </row>
    <row r="36" spans="1:13">
      <c r="A36" s="55">
        <v>1700</v>
      </c>
      <c r="B36" s="55" t="s">
        <v>62</v>
      </c>
      <c r="C36" s="55" t="s">
        <v>63</v>
      </c>
      <c r="D36" s="24">
        <v>0.22</v>
      </c>
      <c r="E36" s="24">
        <v>50.8</v>
      </c>
      <c r="F36" s="24">
        <v>0</v>
      </c>
      <c r="G36" s="24">
        <v>0.96799999999999997</v>
      </c>
      <c r="H36" s="24">
        <v>0.125</v>
      </c>
      <c r="I36" s="24">
        <v>0.34100000000000003</v>
      </c>
      <c r="J36" s="57">
        <v>5.3206252793997901</v>
      </c>
      <c r="K36" s="54">
        <f t="shared" si="0"/>
        <v>7.6806772991655583</v>
      </c>
      <c r="L36" s="54">
        <f t="shared" si="1"/>
        <v>20.2</v>
      </c>
      <c r="M36" s="54">
        <f t="shared" si="2"/>
        <v>3.8</v>
      </c>
    </row>
    <row r="37" spans="1:13">
      <c r="A37" s="55">
        <v>1700</v>
      </c>
      <c r="B37" s="55" t="s">
        <v>62</v>
      </c>
      <c r="C37" s="55" t="s">
        <v>69</v>
      </c>
      <c r="D37" s="24">
        <v>0.22</v>
      </c>
      <c r="E37" s="24">
        <v>50.8</v>
      </c>
      <c r="F37" s="24">
        <v>0</v>
      </c>
      <c r="G37" s="24">
        <v>0.96799999999999997</v>
      </c>
      <c r="H37" s="24">
        <v>0.125</v>
      </c>
      <c r="I37" s="24">
        <v>0.34100000000000003</v>
      </c>
      <c r="J37" s="57">
        <v>0.67573710242672003</v>
      </c>
      <c r="K37" s="54">
        <f t="shared" si="0"/>
        <v>0.97547155649313222</v>
      </c>
      <c r="L37" s="54">
        <f t="shared" si="1"/>
        <v>2.6</v>
      </c>
      <c r="M37" s="54">
        <f t="shared" si="2"/>
        <v>0.5</v>
      </c>
    </row>
    <row r="38" spans="1:13">
      <c r="A38" s="55">
        <v>1210</v>
      </c>
      <c r="B38" s="55" t="s">
        <v>62</v>
      </c>
      <c r="C38" s="55" t="s">
        <v>69</v>
      </c>
      <c r="D38" s="24">
        <v>0.22</v>
      </c>
      <c r="E38" s="24">
        <v>50.8</v>
      </c>
      <c r="F38" s="24">
        <v>0</v>
      </c>
      <c r="G38" s="24">
        <v>1.2450000000000001</v>
      </c>
      <c r="H38" s="24">
        <v>0.21299999999999999</v>
      </c>
      <c r="I38" s="24">
        <v>0.28799999999999998</v>
      </c>
      <c r="J38" s="57">
        <v>1.36749838951379</v>
      </c>
      <c r="K38" s="54">
        <f t="shared" si="0"/>
        <v>1.6672540364952126</v>
      </c>
      <c r="L38" s="54">
        <f t="shared" si="1"/>
        <v>5.6</v>
      </c>
      <c r="M38" s="54">
        <f t="shared" si="2"/>
        <v>1.3</v>
      </c>
    </row>
    <row r="39" spans="1:13">
      <c r="A39" s="55">
        <v>1210</v>
      </c>
      <c r="B39" s="55" t="s">
        <v>62</v>
      </c>
      <c r="C39" s="55" t="s">
        <v>63</v>
      </c>
      <c r="D39" s="24">
        <v>0.22</v>
      </c>
      <c r="E39" s="24">
        <v>50.8</v>
      </c>
      <c r="F39" s="24">
        <v>0</v>
      </c>
      <c r="G39" s="24">
        <v>1.2450000000000001</v>
      </c>
      <c r="H39" s="24">
        <v>0.21299999999999999</v>
      </c>
      <c r="I39" s="24">
        <v>0.28799999999999998</v>
      </c>
      <c r="J39" s="57">
        <v>0.86626719276299602</v>
      </c>
      <c r="K39" s="54">
        <f t="shared" si="0"/>
        <v>1.0561529614166447</v>
      </c>
      <c r="L39" s="54">
        <f t="shared" si="1"/>
        <v>3.6</v>
      </c>
      <c r="M39" s="54">
        <f t="shared" si="2"/>
        <v>0.8</v>
      </c>
    </row>
    <row r="40" spans="1:13">
      <c r="A40" s="55">
        <v>1210</v>
      </c>
      <c r="B40" s="55" t="s">
        <v>62</v>
      </c>
      <c r="C40" s="55" t="s">
        <v>63</v>
      </c>
      <c r="D40" s="24">
        <v>0.22</v>
      </c>
      <c r="E40" s="24">
        <v>50.8</v>
      </c>
      <c r="F40" s="24">
        <v>0</v>
      </c>
      <c r="G40" s="24">
        <v>1.2450000000000001</v>
      </c>
      <c r="H40" s="24">
        <v>0.21299999999999999</v>
      </c>
      <c r="I40" s="24">
        <v>0.28799999999999998</v>
      </c>
      <c r="J40" s="57">
        <v>1.7300366372842699</v>
      </c>
      <c r="K40" s="54">
        <f t="shared" si="0"/>
        <v>2.1092606681769817</v>
      </c>
      <c r="L40" s="54">
        <f t="shared" si="1"/>
        <v>7.1</v>
      </c>
      <c r="M40" s="54">
        <f t="shared" si="2"/>
        <v>1.6</v>
      </c>
    </row>
    <row r="41" spans="1:13">
      <c r="A41" s="55">
        <v>1700</v>
      </c>
      <c r="B41" s="55" t="s">
        <v>62</v>
      </c>
      <c r="C41" s="55" t="s">
        <v>63</v>
      </c>
      <c r="D41" s="24">
        <v>0.22</v>
      </c>
      <c r="E41" s="24">
        <v>50.8</v>
      </c>
      <c r="F41" s="24">
        <v>0</v>
      </c>
      <c r="G41" s="24">
        <v>0.96799999999999997</v>
      </c>
      <c r="H41" s="24">
        <v>0.125</v>
      </c>
      <c r="I41" s="24">
        <v>0.34100000000000003</v>
      </c>
      <c r="J41" s="57">
        <v>0.69565781051728703</v>
      </c>
      <c r="K41" s="54">
        <f t="shared" si="0"/>
        <v>1.0042284266690717</v>
      </c>
      <c r="L41" s="54">
        <f t="shared" si="1"/>
        <v>2.6</v>
      </c>
      <c r="M41" s="54">
        <f t="shared" si="2"/>
        <v>0.5</v>
      </c>
    </row>
    <row r="42" spans="1:13">
      <c r="A42" s="55">
        <v>1700</v>
      </c>
      <c r="B42" s="55" t="s">
        <v>62</v>
      </c>
      <c r="C42" s="55" t="s">
        <v>68</v>
      </c>
      <c r="D42" s="24">
        <v>0.22</v>
      </c>
      <c r="E42" s="24">
        <v>50.8</v>
      </c>
      <c r="F42" s="24">
        <v>0</v>
      </c>
      <c r="G42" s="24">
        <v>0.96799999999999997</v>
      </c>
      <c r="H42" s="24">
        <v>0.125</v>
      </c>
      <c r="I42" s="24">
        <v>0.34100000000000003</v>
      </c>
      <c r="J42" s="57">
        <v>8.0416157668345492E-3</v>
      </c>
      <c r="K42" s="54">
        <f t="shared" si="0"/>
        <v>1.1608608467143462E-2</v>
      </c>
      <c r="L42" s="54">
        <f t="shared" si="1"/>
        <v>0</v>
      </c>
      <c r="M42" s="54">
        <f t="shared" si="2"/>
        <v>0</v>
      </c>
    </row>
    <row r="43" spans="1:13">
      <c r="A43" s="55">
        <v>1700</v>
      </c>
      <c r="B43" s="55" t="s">
        <v>62</v>
      </c>
      <c r="C43" s="55" t="s">
        <v>65</v>
      </c>
      <c r="D43" s="24">
        <v>0.22</v>
      </c>
      <c r="E43" s="24">
        <v>50.8</v>
      </c>
      <c r="F43" s="24">
        <v>0</v>
      </c>
      <c r="G43" s="24">
        <v>0.96799999999999997</v>
      </c>
      <c r="H43" s="24">
        <v>0.125</v>
      </c>
      <c r="I43" s="24">
        <v>0.34100000000000003</v>
      </c>
      <c r="J43" s="57">
        <v>2.8291907019574798</v>
      </c>
      <c r="K43" s="54">
        <f t="shared" si="0"/>
        <v>4.0841253909890858</v>
      </c>
      <c r="L43" s="54">
        <f t="shared" si="1"/>
        <v>10.8</v>
      </c>
      <c r="M43" s="54">
        <f t="shared" si="2"/>
        <v>2</v>
      </c>
    </row>
    <row r="44" spans="1:13">
      <c r="A44" s="55">
        <v>1330</v>
      </c>
      <c r="B44" s="55" t="s">
        <v>62</v>
      </c>
      <c r="C44" s="55" t="s">
        <v>63</v>
      </c>
      <c r="D44" s="24">
        <v>0.22</v>
      </c>
      <c r="E44" s="24">
        <v>50.8</v>
      </c>
      <c r="F44" s="24">
        <v>0</v>
      </c>
      <c r="G44" s="24">
        <v>1.395</v>
      </c>
      <c r="H44" s="24">
        <v>0.33900000000000002</v>
      </c>
      <c r="I44" s="24">
        <v>0.39300000000000002</v>
      </c>
      <c r="J44" s="57">
        <v>6.67612070453026</v>
      </c>
      <c r="K44" s="54">
        <f t="shared" si="0"/>
        <v>11.107062016126994</v>
      </c>
      <c r="L44" s="54">
        <f t="shared" si="1"/>
        <v>42.2</v>
      </c>
      <c r="M44" s="54">
        <f t="shared" si="2"/>
        <v>11.7</v>
      </c>
    </row>
    <row r="45" spans="1:13">
      <c r="A45" s="55">
        <v>1210</v>
      </c>
      <c r="B45" s="55" t="s">
        <v>62</v>
      </c>
      <c r="C45" s="55" t="s">
        <v>63</v>
      </c>
      <c r="D45" s="24">
        <v>0.22</v>
      </c>
      <c r="E45" s="24">
        <v>50.8</v>
      </c>
      <c r="F45" s="24">
        <v>0</v>
      </c>
      <c r="G45" s="24">
        <v>1.2450000000000001</v>
      </c>
      <c r="H45" s="24">
        <v>0.21299999999999999</v>
      </c>
      <c r="I45" s="24">
        <v>0.28799999999999998</v>
      </c>
      <c r="J45" s="57">
        <v>0.25574053024042098</v>
      </c>
      <c r="K45" s="54">
        <f t="shared" si="0"/>
        <v>0.3117988544691212</v>
      </c>
      <c r="L45" s="54">
        <f t="shared" si="1"/>
        <v>1.1000000000000001</v>
      </c>
      <c r="M45" s="54">
        <f t="shared" si="2"/>
        <v>0.2</v>
      </c>
    </row>
    <row r="46" spans="1:13">
      <c r="A46" s="55">
        <v>1210</v>
      </c>
      <c r="B46" s="55" t="s">
        <v>62</v>
      </c>
      <c r="C46" s="55" t="s">
        <v>68</v>
      </c>
      <c r="D46" s="24">
        <v>0.22</v>
      </c>
      <c r="E46" s="24">
        <v>50.8</v>
      </c>
      <c r="F46" s="24">
        <v>0</v>
      </c>
      <c r="G46" s="24">
        <v>1.2450000000000001</v>
      </c>
      <c r="H46" s="24">
        <v>0.21299999999999999</v>
      </c>
      <c r="I46" s="24">
        <v>0.28799999999999998</v>
      </c>
      <c r="J46" s="57">
        <v>0.69574332151676099</v>
      </c>
      <c r="K46" s="54">
        <f t="shared" si="0"/>
        <v>0.84825025759323491</v>
      </c>
      <c r="L46" s="54">
        <f t="shared" si="1"/>
        <v>2.9</v>
      </c>
      <c r="M46" s="54">
        <f t="shared" si="2"/>
        <v>0.6</v>
      </c>
    </row>
    <row r="47" spans="1:13">
      <c r="A47" s="55">
        <v>1210</v>
      </c>
      <c r="B47" s="55" t="s">
        <v>62</v>
      </c>
      <c r="C47" s="55" t="s">
        <v>63</v>
      </c>
      <c r="D47" s="24">
        <v>0.22</v>
      </c>
      <c r="E47" s="24">
        <v>50.8</v>
      </c>
      <c r="F47" s="24">
        <v>0</v>
      </c>
      <c r="G47" s="24">
        <v>1.2450000000000001</v>
      </c>
      <c r="H47" s="24">
        <v>0.21299999999999999</v>
      </c>
      <c r="I47" s="24">
        <v>0.28799999999999998</v>
      </c>
      <c r="J47" s="57">
        <v>0.17914750100509999</v>
      </c>
      <c r="K47" s="54">
        <f t="shared" si="0"/>
        <v>0.21841663322541791</v>
      </c>
      <c r="L47" s="54">
        <f t="shared" si="1"/>
        <v>0.7</v>
      </c>
      <c r="M47" s="54">
        <f t="shared" si="2"/>
        <v>0.2</v>
      </c>
    </row>
    <row r="48" spans="1:13">
      <c r="A48" s="55">
        <v>1210</v>
      </c>
      <c r="B48" s="55" t="s">
        <v>62</v>
      </c>
      <c r="C48" s="55" t="s">
        <v>68</v>
      </c>
      <c r="D48" s="24">
        <v>0.22</v>
      </c>
      <c r="E48" s="24">
        <v>50.8</v>
      </c>
      <c r="F48" s="24">
        <v>0</v>
      </c>
      <c r="G48" s="24">
        <v>1.2450000000000001</v>
      </c>
      <c r="H48" s="24">
        <v>0.21299999999999999</v>
      </c>
      <c r="I48" s="24">
        <v>0.28799999999999998</v>
      </c>
      <c r="J48" s="57">
        <v>6.52886300125168</v>
      </c>
      <c r="K48" s="54">
        <f t="shared" si="0"/>
        <v>7.9599897711260468</v>
      </c>
      <c r="L48" s="54">
        <f t="shared" si="1"/>
        <v>27</v>
      </c>
      <c r="M48" s="54">
        <f t="shared" si="2"/>
        <v>6</v>
      </c>
    </row>
    <row r="49" spans="1:13">
      <c r="A49" s="55">
        <v>1210</v>
      </c>
      <c r="B49" s="55" t="s">
        <v>62</v>
      </c>
      <c r="C49" s="55" t="s">
        <v>68</v>
      </c>
      <c r="D49" s="24">
        <v>0.22</v>
      </c>
      <c r="E49" s="24">
        <v>50.8</v>
      </c>
      <c r="F49" s="24">
        <v>0</v>
      </c>
      <c r="G49" s="24">
        <v>1.2450000000000001</v>
      </c>
      <c r="H49" s="24">
        <v>0.21299999999999999</v>
      </c>
      <c r="I49" s="24">
        <v>0.28799999999999998</v>
      </c>
      <c r="J49" s="57">
        <v>2.49100512804258</v>
      </c>
      <c r="K49" s="54">
        <f t="shared" si="0"/>
        <v>3.037033452109513</v>
      </c>
      <c r="L49" s="54">
        <f t="shared" si="1"/>
        <v>10.3</v>
      </c>
      <c r="M49" s="54">
        <f t="shared" si="2"/>
        <v>2.2999999999999998</v>
      </c>
    </row>
    <row r="50" spans="1:13">
      <c r="A50" s="55">
        <v>1210</v>
      </c>
      <c r="B50" s="55" t="s">
        <v>62</v>
      </c>
      <c r="C50" s="55" t="s">
        <v>63</v>
      </c>
      <c r="D50" s="24">
        <v>0.22</v>
      </c>
      <c r="E50" s="24">
        <v>50.8</v>
      </c>
      <c r="F50" s="24">
        <v>0</v>
      </c>
      <c r="G50" s="24">
        <v>1.2450000000000001</v>
      </c>
      <c r="H50" s="24">
        <v>0.21299999999999999</v>
      </c>
      <c r="I50" s="24">
        <v>0.28799999999999998</v>
      </c>
      <c r="J50" s="57">
        <v>1.49335935001498</v>
      </c>
      <c r="K50" s="54">
        <f t="shared" si="0"/>
        <v>1.8207037195382634</v>
      </c>
      <c r="L50" s="54">
        <f t="shared" si="1"/>
        <v>6.2</v>
      </c>
      <c r="M50" s="54">
        <f t="shared" si="2"/>
        <v>1.4</v>
      </c>
    </row>
    <row r="51" spans="1:13">
      <c r="A51" s="55">
        <v>1710</v>
      </c>
      <c r="B51" s="55" t="s">
        <v>62</v>
      </c>
      <c r="C51" s="55" t="s">
        <v>63</v>
      </c>
      <c r="D51" s="24">
        <v>0.22</v>
      </c>
      <c r="E51" s="24">
        <v>50.8</v>
      </c>
      <c r="F51" s="24">
        <v>0</v>
      </c>
      <c r="G51" s="24">
        <v>0.96799999999999997</v>
      </c>
      <c r="H51" s="24">
        <v>0.125</v>
      </c>
      <c r="I51" s="24">
        <v>0.34100000000000003</v>
      </c>
      <c r="J51" s="57">
        <v>2.27903033310634</v>
      </c>
      <c r="K51" s="54">
        <f t="shared" si="0"/>
        <v>3.2899322211945421</v>
      </c>
      <c r="L51" s="54">
        <f t="shared" si="1"/>
        <v>8.6999999999999993</v>
      </c>
      <c r="M51" s="54">
        <f t="shared" si="2"/>
        <v>1.6</v>
      </c>
    </row>
    <row r="52" spans="1:13">
      <c r="A52" s="55">
        <v>1710</v>
      </c>
      <c r="B52" s="55" t="s">
        <v>62</v>
      </c>
      <c r="D52" s="24">
        <v>0.22</v>
      </c>
      <c r="E52" s="24">
        <v>50.8</v>
      </c>
      <c r="F52" s="24">
        <v>0</v>
      </c>
      <c r="G52" s="24">
        <v>0.96799999999999997</v>
      </c>
      <c r="H52" s="24">
        <v>0.125</v>
      </c>
      <c r="I52" s="24">
        <v>0.34100000000000003</v>
      </c>
      <c r="J52" s="57">
        <v>20.051635171600001</v>
      </c>
      <c r="K52" s="54">
        <f t="shared" si="0"/>
        <v>28.945872145882706</v>
      </c>
      <c r="L52" s="54">
        <f t="shared" si="1"/>
        <v>76.2</v>
      </c>
      <c r="M52" s="54">
        <f t="shared" si="2"/>
        <v>14.3</v>
      </c>
    </row>
    <row r="53" spans="1:13">
      <c r="A53" s="55">
        <v>1710</v>
      </c>
      <c r="B53" s="55" t="s">
        <v>62</v>
      </c>
      <c r="C53" s="55" t="s">
        <v>63</v>
      </c>
      <c r="D53" s="24">
        <v>0.22</v>
      </c>
      <c r="E53" s="24">
        <v>50.8</v>
      </c>
      <c r="F53" s="24">
        <v>0</v>
      </c>
      <c r="G53" s="24">
        <v>0.96799999999999997</v>
      </c>
      <c r="H53" s="24">
        <v>0.125</v>
      </c>
      <c r="I53" s="24">
        <v>0.34100000000000003</v>
      </c>
      <c r="J53" s="57">
        <v>5.0492267397711998E-4</v>
      </c>
      <c r="K53" s="54">
        <f t="shared" si="0"/>
        <v>7.2888954139757123E-4</v>
      </c>
      <c r="L53" s="54">
        <f t="shared" si="1"/>
        <v>0</v>
      </c>
      <c r="M53" s="54">
        <f t="shared" si="2"/>
        <v>0</v>
      </c>
    </row>
    <row r="54" spans="1:13">
      <c r="A54" s="55">
        <v>1710</v>
      </c>
      <c r="B54" s="55" t="s">
        <v>62</v>
      </c>
      <c r="C54" s="55" t="s">
        <v>63</v>
      </c>
      <c r="D54" s="24">
        <v>0.22</v>
      </c>
      <c r="E54" s="24">
        <v>50.8</v>
      </c>
      <c r="F54" s="24">
        <v>0</v>
      </c>
      <c r="G54" s="24">
        <v>0.96799999999999997</v>
      </c>
      <c r="H54" s="24">
        <v>0.125</v>
      </c>
      <c r="I54" s="24">
        <v>0.34100000000000003</v>
      </c>
      <c r="J54" s="57">
        <v>9.0131140975204094</v>
      </c>
      <c r="K54" s="54">
        <f t="shared" si="0"/>
        <v>13.011031074043879</v>
      </c>
      <c r="L54" s="54">
        <f t="shared" si="1"/>
        <v>34.299999999999997</v>
      </c>
      <c r="M54" s="54">
        <f t="shared" si="2"/>
        <v>6.4</v>
      </c>
    </row>
    <row r="55" spans="1:13">
      <c r="A55" s="55">
        <v>1710</v>
      </c>
      <c r="B55" s="55" t="s">
        <v>62</v>
      </c>
      <c r="C55" s="55" t="s">
        <v>68</v>
      </c>
      <c r="D55" s="24">
        <v>0.22</v>
      </c>
      <c r="E55" s="24">
        <v>50.8</v>
      </c>
      <c r="F55" s="24">
        <v>0</v>
      </c>
      <c r="G55" s="24">
        <v>0.96799999999999997</v>
      </c>
      <c r="H55" s="24">
        <v>0.125</v>
      </c>
      <c r="I55" s="24">
        <v>0.34100000000000003</v>
      </c>
      <c r="J55" s="57">
        <v>10.293111994</v>
      </c>
      <c r="K55" s="54">
        <f t="shared" si="0"/>
        <v>14.858793370805268</v>
      </c>
      <c r="L55" s="54">
        <f t="shared" si="1"/>
        <v>39.1</v>
      </c>
      <c r="M55" s="54">
        <f t="shared" si="2"/>
        <v>7.3</v>
      </c>
    </row>
    <row r="56" spans="1:13">
      <c r="A56" s="55">
        <v>1710</v>
      </c>
      <c r="B56" s="55" t="s">
        <v>62</v>
      </c>
      <c r="C56" s="55" t="s">
        <v>68</v>
      </c>
      <c r="D56" s="24">
        <v>0.22</v>
      </c>
      <c r="E56" s="24">
        <v>50.8</v>
      </c>
      <c r="F56" s="24">
        <v>0</v>
      </c>
      <c r="G56" s="24">
        <v>0.96799999999999997</v>
      </c>
      <c r="H56" s="24">
        <v>0.125</v>
      </c>
      <c r="I56" s="24">
        <v>0.34100000000000003</v>
      </c>
      <c r="J56" s="57">
        <v>0.210667527409825</v>
      </c>
      <c r="K56" s="54">
        <f t="shared" si="0"/>
        <v>0.3041126203179097</v>
      </c>
      <c r="L56" s="54">
        <f t="shared" si="1"/>
        <v>0.8</v>
      </c>
      <c r="M56" s="54">
        <f t="shared" si="2"/>
        <v>0.1</v>
      </c>
    </row>
    <row r="57" spans="1:13">
      <c r="A57" s="55">
        <v>1400</v>
      </c>
      <c r="B57" s="55" t="s">
        <v>62</v>
      </c>
      <c r="C57" s="55" t="s">
        <v>63</v>
      </c>
      <c r="D57" s="24">
        <v>0.22</v>
      </c>
      <c r="E57" s="24">
        <v>50.8</v>
      </c>
      <c r="F57" s="24">
        <v>0</v>
      </c>
      <c r="G57" s="24">
        <v>0.70899999999999996</v>
      </c>
      <c r="H57" s="24">
        <v>0.11700000000000001</v>
      </c>
      <c r="I57" s="24">
        <v>0.43099999999999999</v>
      </c>
      <c r="J57" s="57">
        <v>8.7497667707225393</v>
      </c>
      <c r="K57" s="54">
        <f t="shared" si="0"/>
        <v>15.964532790967988</v>
      </c>
      <c r="L57" s="54">
        <f t="shared" si="1"/>
        <v>30.8</v>
      </c>
      <c r="M57" s="54">
        <f t="shared" si="2"/>
        <v>7</v>
      </c>
    </row>
    <row r="58" spans="1:13">
      <c r="A58" s="55">
        <v>1400</v>
      </c>
      <c r="B58" s="55" t="s">
        <v>62</v>
      </c>
      <c r="C58" s="55" t="s">
        <v>68</v>
      </c>
      <c r="D58" s="24">
        <v>0.22</v>
      </c>
      <c r="E58" s="24">
        <v>50.8</v>
      </c>
      <c r="F58" s="24">
        <v>0</v>
      </c>
      <c r="G58" s="24">
        <v>0.70899999999999996</v>
      </c>
      <c r="H58" s="24">
        <v>0.11700000000000001</v>
      </c>
      <c r="I58" s="24">
        <v>0.43099999999999999</v>
      </c>
      <c r="J58" s="57">
        <v>0.45318448903386199</v>
      </c>
      <c r="K58" s="54">
        <f t="shared" si="0"/>
        <v>0.82686531254155016</v>
      </c>
      <c r="L58" s="54">
        <f t="shared" si="1"/>
        <v>1.6</v>
      </c>
      <c r="M58" s="54">
        <f t="shared" si="2"/>
        <v>0.4</v>
      </c>
    </row>
    <row r="59" spans="1:13">
      <c r="A59" s="55">
        <v>1390</v>
      </c>
      <c r="B59" s="55" t="s">
        <v>62</v>
      </c>
      <c r="C59" s="55" t="s">
        <v>65</v>
      </c>
      <c r="D59" s="24">
        <v>0.22</v>
      </c>
      <c r="E59" s="24">
        <v>50.8</v>
      </c>
      <c r="F59" s="24">
        <v>0</v>
      </c>
      <c r="G59" s="24">
        <v>1.395</v>
      </c>
      <c r="H59" s="24">
        <v>0.33900000000000002</v>
      </c>
      <c r="I59" s="24">
        <v>0.39300000000000002</v>
      </c>
      <c r="J59" s="57">
        <v>3.1372834264829201</v>
      </c>
      <c r="K59" s="54">
        <f t="shared" si="0"/>
        <v>5.2194984366396344</v>
      </c>
      <c r="L59" s="54">
        <f t="shared" si="1"/>
        <v>19.8</v>
      </c>
      <c r="M59" s="54">
        <f t="shared" si="2"/>
        <v>5.5</v>
      </c>
    </row>
    <row r="60" spans="1:13">
      <c r="A60" s="55">
        <v>1390</v>
      </c>
      <c r="B60" s="55" t="s">
        <v>62</v>
      </c>
      <c r="D60" s="24">
        <v>0.22</v>
      </c>
      <c r="E60" s="24">
        <v>50.8</v>
      </c>
      <c r="F60" s="24">
        <v>0</v>
      </c>
      <c r="G60" s="24">
        <v>1.395</v>
      </c>
      <c r="H60" s="24">
        <v>0.33900000000000002</v>
      </c>
      <c r="I60" s="24">
        <v>0.39300000000000002</v>
      </c>
      <c r="J60" s="57">
        <v>2.2267996662726399</v>
      </c>
      <c r="K60" s="54">
        <f t="shared" si="0"/>
        <v>3.7047266047777914</v>
      </c>
      <c r="L60" s="54">
        <f t="shared" si="1"/>
        <v>14.1</v>
      </c>
      <c r="M60" s="54">
        <f t="shared" si="2"/>
        <v>3.9</v>
      </c>
    </row>
    <row r="61" spans="1:13">
      <c r="A61" s="55">
        <v>1390</v>
      </c>
      <c r="B61" s="55" t="s">
        <v>62</v>
      </c>
      <c r="C61" s="55" t="s">
        <v>68</v>
      </c>
      <c r="D61" s="24">
        <v>0.22</v>
      </c>
      <c r="E61" s="24">
        <v>50.8</v>
      </c>
      <c r="F61" s="24">
        <v>0</v>
      </c>
      <c r="G61" s="24">
        <v>1.395</v>
      </c>
      <c r="H61" s="24">
        <v>0.33900000000000002</v>
      </c>
      <c r="I61" s="24">
        <v>0.39300000000000002</v>
      </c>
      <c r="J61" s="57">
        <v>5.7210792970023398E-2</v>
      </c>
      <c r="K61" s="54">
        <f t="shared" si="0"/>
        <v>9.5181596264227938E-2</v>
      </c>
      <c r="L61" s="54">
        <f t="shared" si="1"/>
        <v>0.4</v>
      </c>
      <c r="M61" s="54">
        <f t="shared" si="2"/>
        <v>0.1</v>
      </c>
    </row>
    <row r="62" spans="1:13">
      <c r="A62" s="55">
        <v>1390</v>
      </c>
      <c r="B62" s="55" t="s">
        <v>62</v>
      </c>
      <c r="C62" s="55" t="s">
        <v>63</v>
      </c>
      <c r="D62" s="24">
        <v>0.22</v>
      </c>
      <c r="E62" s="24">
        <v>50.8</v>
      </c>
      <c r="F62" s="24">
        <v>0</v>
      </c>
      <c r="G62" s="24">
        <v>1.395</v>
      </c>
      <c r="H62" s="24">
        <v>0.33900000000000002</v>
      </c>
      <c r="I62" s="24">
        <v>0.39300000000000002</v>
      </c>
      <c r="J62" s="57">
        <v>28.438135924200001</v>
      </c>
      <c r="K62" s="54">
        <f t="shared" si="0"/>
        <v>47.312526737091538</v>
      </c>
      <c r="L62" s="54">
        <f t="shared" si="1"/>
        <v>179.6</v>
      </c>
      <c r="M62" s="54">
        <f t="shared" si="2"/>
        <v>49.9</v>
      </c>
    </row>
    <row r="63" spans="1:13">
      <c r="A63" s="55">
        <v>1390</v>
      </c>
      <c r="B63" s="55" t="s">
        <v>62</v>
      </c>
      <c r="C63" s="55" t="s">
        <v>68</v>
      </c>
      <c r="D63" s="24">
        <v>0.22</v>
      </c>
      <c r="E63" s="24">
        <v>50.8</v>
      </c>
      <c r="F63" s="24">
        <v>0</v>
      </c>
      <c r="G63" s="24">
        <v>1.395</v>
      </c>
      <c r="H63" s="24">
        <v>0.33900000000000002</v>
      </c>
      <c r="I63" s="24">
        <v>0.39300000000000002</v>
      </c>
      <c r="J63" s="57">
        <v>2.7973251317322401</v>
      </c>
      <c r="K63" s="54">
        <f t="shared" si="0"/>
        <v>4.6539098216629275</v>
      </c>
      <c r="L63" s="54">
        <f t="shared" si="1"/>
        <v>17.7</v>
      </c>
      <c r="M63" s="54">
        <f t="shared" si="2"/>
        <v>4.9000000000000004</v>
      </c>
    </row>
    <row r="64" spans="1:13">
      <c r="A64" s="55">
        <v>1390</v>
      </c>
      <c r="B64" s="55" t="s">
        <v>62</v>
      </c>
      <c r="D64" s="24">
        <v>0.22</v>
      </c>
      <c r="E64" s="24">
        <v>50.8</v>
      </c>
      <c r="F64" s="24">
        <v>0</v>
      </c>
      <c r="G64" s="24">
        <v>1.395</v>
      </c>
      <c r="H64" s="24">
        <v>0.33900000000000002</v>
      </c>
      <c r="I64" s="24">
        <v>0.39300000000000002</v>
      </c>
      <c r="J64" s="57">
        <v>0.62173645943994105</v>
      </c>
      <c r="K64" s="54">
        <f t="shared" si="0"/>
        <v>1.03438294757023</v>
      </c>
      <c r="L64" s="54">
        <f t="shared" si="1"/>
        <v>3.9</v>
      </c>
      <c r="M64" s="54">
        <f t="shared" si="2"/>
        <v>1.1000000000000001</v>
      </c>
    </row>
    <row r="65" spans="1:13">
      <c r="A65" s="55">
        <v>1390</v>
      </c>
      <c r="B65" s="55" t="s">
        <v>62</v>
      </c>
      <c r="C65" s="55" t="s">
        <v>68</v>
      </c>
      <c r="D65" s="24">
        <v>0.22</v>
      </c>
      <c r="E65" s="24">
        <v>50.8</v>
      </c>
      <c r="F65" s="24">
        <v>0</v>
      </c>
      <c r="G65" s="24">
        <v>1.395</v>
      </c>
      <c r="H65" s="24">
        <v>0.33900000000000002</v>
      </c>
      <c r="I65" s="24">
        <v>0.39300000000000002</v>
      </c>
      <c r="J65" s="57">
        <v>0.52713552763379001</v>
      </c>
      <c r="K65" s="54">
        <f t="shared" si="0"/>
        <v>0.87699537732433652</v>
      </c>
      <c r="L65" s="54">
        <f t="shared" si="1"/>
        <v>3.3</v>
      </c>
      <c r="M65" s="54">
        <f t="shared" si="2"/>
        <v>0.9</v>
      </c>
    </row>
    <row r="66" spans="1:13">
      <c r="A66" s="55">
        <v>1550</v>
      </c>
      <c r="B66" s="55" t="s">
        <v>62</v>
      </c>
      <c r="C66" s="55" t="s">
        <v>63</v>
      </c>
      <c r="D66" s="24">
        <v>0.22</v>
      </c>
      <c r="E66" s="24">
        <v>50.8</v>
      </c>
      <c r="F66" s="24">
        <v>0</v>
      </c>
      <c r="G66" s="24">
        <v>0.72099999999999997</v>
      </c>
      <c r="H66" s="24">
        <v>0.17</v>
      </c>
      <c r="I66" s="24">
        <v>0.34100000000000003</v>
      </c>
      <c r="J66" s="57">
        <v>4.69568396928039</v>
      </c>
      <c r="K66" s="54">
        <f t="shared" si="0"/>
        <v>6.7785328552541948</v>
      </c>
      <c r="L66" s="54">
        <f t="shared" si="1"/>
        <v>13.3</v>
      </c>
      <c r="M66" s="54">
        <f t="shared" si="2"/>
        <v>4.2</v>
      </c>
    </row>
    <row r="67" spans="1:13">
      <c r="A67" s="55">
        <v>1550</v>
      </c>
      <c r="B67" s="55" t="s">
        <v>62</v>
      </c>
      <c r="C67" s="55" t="s">
        <v>63</v>
      </c>
      <c r="D67" s="24">
        <v>0.22</v>
      </c>
      <c r="E67" s="24">
        <v>50.8</v>
      </c>
      <c r="F67" s="24">
        <v>0</v>
      </c>
      <c r="G67" s="24">
        <v>0.72099999999999997</v>
      </c>
      <c r="H67" s="24">
        <v>0.17</v>
      </c>
      <c r="I67" s="24">
        <v>0.34100000000000003</v>
      </c>
      <c r="J67" s="57">
        <v>7.8915647659495001</v>
      </c>
      <c r="K67" s="54">
        <f t="shared" ref="K67:K130" si="3">E67*I67*J67/12</f>
        <v>11.391999843965834</v>
      </c>
      <c r="L67" s="54">
        <f t="shared" ref="L67:L130" si="4">ROUND(2.721*G67*K67,1)</f>
        <v>22.3</v>
      </c>
      <c r="M67" s="54">
        <f t="shared" ref="M67:M130" si="5">ROUND((2.721*H67*K67)+(D67*J67),1)</f>
        <v>7</v>
      </c>
    </row>
    <row r="68" spans="1:13">
      <c r="A68" s="55">
        <v>1550</v>
      </c>
      <c r="B68" s="55" t="s">
        <v>62</v>
      </c>
      <c r="C68" s="55" t="s">
        <v>63</v>
      </c>
      <c r="D68" s="24">
        <v>0.22</v>
      </c>
      <c r="E68" s="24">
        <v>50.8</v>
      </c>
      <c r="F68" s="24">
        <v>0</v>
      </c>
      <c r="G68" s="24">
        <v>0.72099999999999997</v>
      </c>
      <c r="H68" s="24">
        <v>0.17</v>
      </c>
      <c r="I68" s="24">
        <v>0.34100000000000003</v>
      </c>
      <c r="J68" s="57">
        <v>0.107434678732884</v>
      </c>
      <c r="K68" s="54">
        <f t="shared" si="3"/>
        <v>0.1550891210628336</v>
      </c>
      <c r="L68" s="54">
        <f t="shared" si="4"/>
        <v>0.3</v>
      </c>
      <c r="M68" s="54">
        <f t="shared" si="5"/>
        <v>0.1</v>
      </c>
    </row>
    <row r="69" spans="1:13">
      <c r="A69" s="55">
        <v>1550</v>
      </c>
      <c r="B69" s="55" t="s">
        <v>62</v>
      </c>
      <c r="C69" s="55" t="s">
        <v>65</v>
      </c>
      <c r="D69" s="24">
        <v>0.22</v>
      </c>
      <c r="E69" s="24">
        <v>50.8</v>
      </c>
      <c r="F69" s="24">
        <v>0</v>
      </c>
      <c r="G69" s="24">
        <v>0.72099999999999997</v>
      </c>
      <c r="H69" s="24">
        <v>0.17</v>
      </c>
      <c r="I69" s="24">
        <v>0.34100000000000003</v>
      </c>
      <c r="J69" s="57">
        <v>1.7233217408812399E-3</v>
      </c>
      <c r="K69" s="54">
        <f t="shared" si="3"/>
        <v>2.4877298210781288E-3</v>
      </c>
      <c r="L69" s="54">
        <f t="shared" si="4"/>
        <v>0</v>
      </c>
      <c r="M69" s="54">
        <f t="shared" si="5"/>
        <v>0</v>
      </c>
    </row>
    <row r="70" spans="1:13">
      <c r="A70" s="55">
        <v>1550</v>
      </c>
      <c r="B70" s="55" t="s">
        <v>62</v>
      </c>
      <c r="C70" s="55" t="s">
        <v>63</v>
      </c>
      <c r="D70" s="24">
        <v>0.22</v>
      </c>
      <c r="E70" s="24">
        <v>50.8</v>
      </c>
      <c r="F70" s="24">
        <v>0</v>
      </c>
      <c r="G70" s="24">
        <v>0.72099999999999997</v>
      </c>
      <c r="H70" s="24">
        <v>0.17</v>
      </c>
      <c r="I70" s="24">
        <v>0.34100000000000003</v>
      </c>
      <c r="J70" s="57">
        <v>11.7412370061</v>
      </c>
      <c r="K70" s="54">
        <f t="shared" si="3"/>
        <v>16.949258367439089</v>
      </c>
      <c r="L70" s="54">
        <f t="shared" si="4"/>
        <v>33.299999999999997</v>
      </c>
      <c r="M70" s="54">
        <f t="shared" si="5"/>
        <v>10.4</v>
      </c>
    </row>
    <row r="71" spans="1:13">
      <c r="A71" s="55">
        <v>1550</v>
      </c>
      <c r="B71" s="55" t="s">
        <v>62</v>
      </c>
      <c r="C71" s="55" t="s">
        <v>63</v>
      </c>
      <c r="D71" s="24">
        <v>0.22</v>
      </c>
      <c r="E71" s="24">
        <v>50.8</v>
      </c>
      <c r="F71" s="24">
        <v>0</v>
      </c>
      <c r="G71" s="24">
        <v>0.72099999999999997</v>
      </c>
      <c r="H71" s="24">
        <v>0.17</v>
      </c>
      <c r="I71" s="24">
        <v>0.34100000000000003</v>
      </c>
      <c r="J71" s="57">
        <v>3.0961419004659101</v>
      </c>
      <c r="K71" s="54">
        <f t="shared" si="3"/>
        <v>4.4694872427825727</v>
      </c>
      <c r="L71" s="54">
        <f t="shared" si="4"/>
        <v>8.8000000000000007</v>
      </c>
      <c r="M71" s="54">
        <f t="shared" si="5"/>
        <v>2.7</v>
      </c>
    </row>
    <row r="72" spans="1:13">
      <c r="A72" s="55">
        <v>1550</v>
      </c>
      <c r="B72" s="55" t="s">
        <v>62</v>
      </c>
      <c r="C72" s="55" t="s">
        <v>63</v>
      </c>
      <c r="D72" s="24">
        <v>0.22</v>
      </c>
      <c r="E72" s="24">
        <v>50.8</v>
      </c>
      <c r="F72" s="24">
        <v>0</v>
      </c>
      <c r="G72" s="24">
        <v>0.72099999999999997</v>
      </c>
      <c r="H72" s="24">
        <v>0.17</v>
      </c>
      <c r="I72" s="24">
        <v>0.34100000000000003</v>
      </c>
      <c r="J72" s="57">
        <v>7.78012086163245</v>
      </c>
      <c r="K72" s="54">
        <f t="shared" si="3"/>
        <v>11.231123138490551</v>
      </c>
      <c r="L72" s="54">
        <f t="shared" si="4"/>
        <v>22</v>
      </c>
      <c r="M72" s="54">
        <f t="shared" si="5"/>
        <v>6.9</v>
      </c>
    </row>
    <row r="73" spans="1:13">
      <c r="A73" s="55">
        <v>1110</v>
      </c>
      <c r="B73" s="55" t="s">
        <v>62</v>
      </c>
      <c r="C73" s="55" t="s">
        <v>63</v>
      </c>
      <c r="D73" s="24">
        <v>0.22</v>
      </c>
      <c r="E73" s="24">
        <v>50.8</v>
      </c>
      <c r="F73" s="24">
        <v>0</v>
      </c>
      <c r="G73" s="24">
        <v>0.96799999999999997</v>
      </c>
      <c r="H73" s="24">
        <v>0.125</v>
      </c>
      <c r="I73" s="24">
        <v>0.28799999999999998</v>
      </c>
      <c r="J73" s="57">
        <v>1.1507853256893801</v>
      </c>
      <c r="K73" s="54">
        <f t="shared" si="3"/>
        <v>1.4030374690804921</v>
      </c>
      <c r="L73" s="54">
        <f t="shared" si="4"/>
        <v>3.7</v>
      </c>
      <c r="M73" s="54">
        <f t="shared" si="5"/>
        <v>0.7</v>
      </c>
    </row>
    <row r="74" spans="1:13">
      <c r="A74" s="55">
        <v>1110</v>
      </c>
      <c r="B74" s="55" t="s">
        <v>62</v>
      </c>
      <c r="C74" s="55" t="s">
        <v>63</v>
      </c>
      <c r="D74" s="24">
        <v>0.22</v>
      </c>
      <c r="E74" s="24">
        <v>50.8</v>
      </c>
      <c r="F74" s="24">
        <v>0</v>
      </c>
      <c r="G74" s="24">
        <v>0.96799999999999997</v>
      </c>
      <c r="H74" s="24">
        <v>0.125</v>
      </c>
      <c r="I74" s="24">
        <v>0.28799999999999998</v>
      </c>
      <c r="J74" s="57">
        <v>0.61014015787514797</v>
      </c>
      <c r="K74" s="54">
        <f t="shared" si="3"/>
        <v>0.74388288048138029</v>
      </c>
      <c r="L74" s="54">
        <f t="shared" si="4"/>
        <v>2</v>
      </c>
      <c r="M74" s="54">
        <f t="shared" si="5"/>
        <v>0.4</v>
      </c>
    </row>
    <row r="75" spans="1:13">
      <c r="A75" s="55">
        <v>1210</v>
      </c>
      <c r="B75" s="55" t="s">
        <v>62</v>
      </c>
      <c r="C75" s="55" t="s">
        <v>63</v>
      </c>
      <c r="D75" s="24">
        <v>0.22</v>
      </c>
      <c r="E75" s="24">
        <v>50.8</v>
      </c>
      <c r="F75" s="24">
        <v>0</v>
      </c>
      <c r="G75" s="24">
        <v>1.2450000000000001</v>
      </c>
      <c r="H75" s="24">
        <v>0.21299999999999999</v>
      </c>
      <c r="I75" s="24">
        <v>0.28799999999999998</v>
      </c>
      <c r="J75" s="57">
        <v>7.9619125232863404</v>
      </c>
      <c r="K75" s="54">
        <f t="shared" si="3"/>
        <v>9.7071637483907054</v>
      </c>
      <c r="L75" s="54">
        <f t="shared" si="4"/>
        <v>32.9</v>
      </c>
      <c r="M75" s="54">
        <f t="shared" si="5"/>
        <v>7.4</v>
      </c>
    </row>
    <row r="76" spans="1:13">
      <c r="A76" s="55">
        <v>1210</v>
      </c>
      <c r="B76" s="55" t="s">
        <v>62</v>
      </c>
      <c r="D76" s="24">
        <v>0.22</v>
      </c>
      <c r="E76" s="24">
        <v>50.8</v>
      </c>
      <c r="F76" s="24">
        <v>0</v>
      </c>
      <c r="G76" s="24">
        <v>1.2450000000000001</v>
      </c>
      <c r="H76" s="24">
        <v>0.21299999999999999</v>
      </c>
      <c r="I76" s="24">
        <v>0.28799999999999998</v>
      </c>
      <c r="J76" s="57">
        <v>2.4576784687897899E-2</v>
      </c>
      <c r="K76" s="54">
        <f t="shared" si="3"/>
        <v>2.9964015891485115E-2</v>
      </c>
      <c r="L76" s="54">
        <f t="shared" si="4"/>
        <v>0.1</v>
      </c>
      <c r="M76" s="54">
        <f t="shared" si="5"/>
        <v>0</v>
      </c>
    </row>
    <row r="77" spans="1:13">
      <c r="A77" s="55">
        <v>1110</v>
      </c>
      <c r="B77" s="55" t="s">
        <v>62</v>
      </c>
      <c r="C77" s="55" t="s">
        <v>63</v>
      </c>
      <c r="D77" s="24">
        <v>0.22</v>
      </c>
      <c r="E77" s="24">
        <v>50.8</v>
      </c>
      <c r="F77" s="24">
        <v>0</v>
      </c>
      <c r="G77" s="24">
        <v>0.96799999999999997</v>
      </c>
      <c r="H77" s="24">
        <v>0.125</v>
      </c>
      <c r="I77" s="24">
        <v>0.28799999999999998</v>
      </c>
      <c r="J77" s="57">
        <v>0.23771919177251399</v>
      </c>
      <c r="K77" s="54">
        <f t="shared" si="3"/>
        <v>0.28982723860904902</v>
      </c>
      <c r="L77" s="54">
        <f t="shared" si="4"/>
        <v>0.8</v>
      </c>
      <c r="M77" s="54">
        <f t="shared" si="5"/>
        <v>0.2</v>
      </c>
    </row>
    <row r="78" spans="1:13">
      <c r="A78" s="55">
        <v>1110</v>
      </c>
      <c r="B78" s="55" t="s">
        <v>62</v>
      </c>
      <c r="C78" s="55" t="s">
        <v>63</v>
      </c>
      <c r="D78" s="24">
        <v>0.22</v>
      </c>
      <c r="E78" s="24">
        <v>50.8</v>
      </c>
      <c r="F78" s="24">
        <v>0</v>
      </c>
      <c r="G78" s="24">
        <v>0.96799999999999997</v>
      </c>
      <c r="H78" s="24">
        <v>0.125</v>
      </c>
      <c r="I78" s="24">
        <v>0.28799999999999998</v>
      </c>
      <c r="J78" s="57">
        <v>0.95446922840960202</v>
      </c>
      <c r="K78" s="54">
        <f t="shared" si="3"/>
        <v>1.1636888832769865</v>
      </c>
      <c r="L78" s="54">
        <f t="shared" si="4"/>
        <v>3.1</v>
      </c>
      <c r="M78" s="54">
        <f t="shared" si="5"/>
        <v>0.6</v>
      </c>
    </row>
    <row r="79" spans="1:13">
      <c r="A79" s="55">
        <v>1110</v>
      </c>
      <c r="B79" s="55" t="s">
        <v>62</v>
      </c>
      <c r="C79" s="55" t="s">
        <v>69</v>
      </c>
      <c r="D79" s="24">
        <v>0.22</v>
      </c>
      <c r="E79" s="24">
        <v>50.8</v>
      </c>
      <c r="F79" s="24">
        <v>0</v>
      </c>
      <c r="G79" s="24">
        <v>0.96799999999999997</v>
      </c>
      <c r="H79" s="24">
        <v>0.125</v>
      </c>
      <c r="I79" s="24">
        <v>0.28799999999999998</v>
      </c>
      <c r="J79" s="57">
        <v>4.1832502935291102E-3</v>
      </c>
      <c r="K79" s="54">
        <f t="shared" si="3"/>
        <v>5.1002187578706908E-3</v>
      </c>
      <c r="L79" s="54">
        <f t="shared" si="4"/>
        <v>0</v>
      </c>
      <c r="M79" s="54">
        <f t="shared" si="5"/>
        <v>0</v>
      </c>
    </row>
    <row r="80" spans="1:13">
      <c r="A80" s="55">
        <v>1110</v>
      </c>
      <c r="B80" s="55" t="s">
        <v>62</v>
      </c>
      <c r="C80" s="55" t="s">
        <v>63</v>
      </c>
      <c r="D80" s="24">
        <v>0.22</v>
      </c>
      <c r="E80" s="24">
        <v>50.8</v>
      </c>
      <c r="F80" s="24">
        <v>0</v>
      </c>
      <c r="G80" s="24">
        <v>0.96799999999999997</v>
      </c>
      <c r="H80" s="24">
        <v>0.125</v>
      </c>
      <c r="I80" s="24">
        <v>0.28799999999999998</v>
      </c>
      <c r="J80" s="57">
        <v>0.44291529717197398</v>
      </c>
      <c r="K80" s="54">
        <f t="shared" si="3"/>
        <v>0.54000233031207057</v>
      </c>
      <c r="L80" s="54">
        <f t="shared" si="4"/>
        <v>1.4</v>
      </c>
      <c r="M80" s="54">
        <f t="shared" si="5"/>
        <v>0.3</v>
      </c>
    </row>
    <row r="81" spans="1:13">
      <c r="A81" s="55">
        <v>8360</v>
      </c>
      <c r="B81" s="55" t="s">
        <v>62</v>
      </c>
      <c r="C81" s="55" t="s">
        <v>63</v>
      </c>
      <c r="D81" s="24">
        <v>0.22</v>
      </c>
      <c r="E81" s="24">
        <v>50.8</v>
      </c>
      <c r="F81" s="24">
        <v>0</v>
      </c>
      <c r="G81" s="24">
        <v>1.4430000000000001</v>
      </c>
      <c r="H81" s="24">
        <v>0.22500000000000001</v>
      </c>
      <c r="I81" s="24">
        <v>0.43099999999999999</v>
      </c>
      <c r="J81" s="57">
        <v>0.74546878496370905</v>
      </c>
      <c r="K81" s="54">
        <f t="shared" si="3"/>
        <v>1.3601574960852847</v>
      </c>
      <c r="L81" s="54">
        <f t="shared" si="4"/>
        <v>5.3</v>
      </c>
      <c r="M81" s="54">
        <f t="shared" si="5"/>
        <v>1</v>
      </c>
    </row>
    <row r="82" spans="1:13">
      <c r="A82" s="55">
        <v>8360</v>
      </c>
      <c r="B82" s="55" t="s">
        <v>62</v>
      </c>
      <c r="D82" s="24">
        <v>0.22</v>
      </c>
      <c r="E82" s="24">
        <v>50.8</v>
      </c>
      <c r="F82" s="24">
        <v>0</v>
      </c>
      <c r="G82" s="24">
        <v>1.4430000000000001</v>
      </c>
      <c r="H82" s="24">
        <v>0.22500000000000001</v>
      </c>
      <c r="I82" s="24">
        <v>0.43099999999999999</v>
      </c>
      <c r="J82" s="57">
        <v>1.18918109063525</v>
      </c>
      <c r="K82" s="54">
        <f t="shared" si="3"/>
        <v>2.1697401786033894</v>
      </c>
      <c r="L82" s="54">
        <f t="shared" si="4"/>
        <v>8.5</v>
      </c>
      <c r="M82" s="54">
        <f t="shared" si="5"/>
        <v>1.6</v>
      </c>
    </row>
    <row r="83" spans="1:13">
      <c r="A83" s="55">
        <v>8360</v>
      </c>
      <c r="B83" s="55" t="s">
        <v>62</v>
      </c>
      <c r="C83" s="55" t="s">
        <v>69</v>
      </c>
      <c r="D83" s="24">
        <v>0.22</v>
      </c>
      <c r="E83" s="24">
        <v>50.8</v>
      </c>
      <c r="F83" s="24">
        <v>0</v>
      </c>
      <c r="G83" s="24">
        <v>1.4430000000000001</v>
      </c>
      <c r="H83" s="24">
        <v>0.22500000000000001</v>
      </c>
      <c r="I83" s="24">
        <v>0.43099999999999999</v>
      </c>
      <c r="J83" s="57">
        <v>0.11205283949063299</v>
      </c>
      <c r="K83" s="54">
        <f t="shared" si="3"/>
        <v>0.20444787583995927</v>
      </c>
      <c r="L83" s="54">
        <f t="shared" si="4"/>
        <v>0.8</v>
      </c>
      <c r="M83" s="54">
        <f t="shared" si="5"/>
        <v>0.1</v>
      </c>
    </row>
    <row r="84" spans="1:13">
      <c r="A84" s="55">
        <v>1400</v>
      </c>
      <c r="B84" s="55" t="s">
        <v>62</v>
      </c>
      <c r="C84" s="55" t="s">
        <v>63</v>
      </c>
      <c r="D84" s="24">
        <v>0.22</v>
      </c>
      <c r="E84" s="24">
        <v>50.8</v>
      </c>
      <c r="F84" s="24">
        <v>0</v>
      </c>
      <c r="G84" s="24">
        <v>0.70899999999999996</v>
      </c>
      <c r="H84" s="24">
        <v>0.11700000000000001</v>
      </c>
      <c r="I84" s="24">
        <v>0.43099999999999999</v>
      </c>
      <c r="J84" s="57">
        <v>4.5587388896128402</v>
      </c>
      <c r="K84" s="54">
        <f t="shared" si="3"/>
        <v>8.3177230200246015</v>
      </c>
      <c r="L84" s="54">
        <f t="shared" si="4"/>
        <v>16</v>
      </c>
      <c r="M84" s="54">
        <f t="shared" si="5"/>
        <v>3.7</v>
      </c>
    </row>
    <row r="85" spans="1:13">
      <c r="A85" s="55">
        <v>1400</v>
      </c>
      <c r="B85" s="55" t="s">
        <v>62</v>
      </c>
      <c r="C85" s="55" t="s">
        <v>63</v>
      </c>
      <c r="D85" s="24">
        <v>0.22</v>
      </c>
      <c r="E85" s="24">
        <v>50.8</v>
      </c>
      <c r="F85" s="24">
        <v>0</v>
      </c>
      <c r="G85" s="24">
        <v>0.70899999999999996</v>
      </c>
      <c r="H85" s="24">
        <v>0.11700000000000001</v>
      </c>
      <c r="I85" s="24">
        <v>0.43099999999999999</v>
      </c>
      <c r="J85" s="57">
        <v>10.062392669699999</v>
      </c>
      <c r="K85" s="54">
        <f t="shared" si="3"/>
        <v>18.35950625204563</v>
      </c>
      <c r="L85" s="54">
        <f t="shared" si="4"/>
        <v>35.4</v>
      </c>
      <c r="M85" s="54">
        <f t="shared" si="5"/>
        <v>8.1</v>
      </c>
    </row>
    <row r="86" spans="1:13">
      <c r="A86" s="55">
        <v>1400</v>
      </c>
      <c r="B86" s="55" t="s">
        <v>62</v>
      </c>
      <c r="C86" s="55" t="s">
        <v>63</v>
      </c>
      <c r="D86" s="24">
        <v>0.22</v>
      </c>
      <c r="E86" s="24">
        <v>50.8</v>
      </c>
      <c r="F86" s="24">
        <v>0</v>
      </c>
      <c r="G86" s="24">
        <v>0.70899999999999996</v>
      </c>
      <c r="H86" s="24">
        <v>0.11700000000000001</v>
      </c>
      <c r="I86" s="24">
        <v>0.43099999999999999</v>
      </c>
      <c r="J86" s="57">
        <v>17.320048702800001</v>
      </c>
      <c r="K86" s="54">
        <f t="shared" si="3"/>
        <v>31.601583528172124</v>
      </c>
      <c r="L86" s="54">
        <f t="shared" si="4"/>
        <v>61</v>
      </c>
      <c r="M86" s="54">
        <f t="shared" si="5"/>
        <v>13.9</v>
      </c>
    </row>
    <row r="87" spans="1:13">
      <c r="A87" s="55">
        <v>1400</v>
      </c>
      <c r="B87" s="55" t="s">
        <v>62</v>
      </c>
      <c r="C87" s="55" t="s">
        <v>63</v>
      </c>
      <c r="D87" s="24">
        <v>0.22</v>
      </c>
      <c r="E87" s="24">
        <v>50.8</v>
      </c>
      <c r="F87" s="24">
        <v>0</v>
      </c>
      <c r="G87" s="24">
        <v>0.70899999999999996</v>
      </c>
      <c r="H87" s="24">
        <v>0.11700000000000001</v>
      </c>
      <c r="I87" s="24">
        <v>0.43099999999999999</v>
      </c>
      <c r="J87" s="57">
        <v>0.810845879501228</v>
      </c>
      <c r="K87" s="54">
        <f t="shared" si="3"/>
        <v>1.4794423635419571</v>
      </c>
      <c r="L87" s="54">
        <f t="shared" si="4"/>
        <v>2.9</v>
      </c>
      <c r="M87" s="54">
        <f t="shared" si="5"/>
        <v>0.6</v>
      </c>
    </row>
    <row r="88" spans="1:13">
      <c r="A88" s="55">
        <v>1400</v>
      </c>
      <c r="B88" s="55" t="s">
        <v>62</v>
      </c>
      <c r="C88" s="55" t="s">
        <v>68</v>
      </c>
      <c r="D88" s="24">
        <v>0.22</v>
      </c>
      <c r="E88" s="24">
        <v>50.8</v>
      </c>
      <c r="F88" s="24">
        <v>0</v>
      </c>
      <c r="G88" s="24">
        <v>0.70899999999999996</v>
      </c>
      <c r="H88" s="24">
        <v>0.11700000000000001</v>
      </c>
      <c r="I88" s="24">
        <v>0.43099999999999999</v>
      </c>
      <c r="J88" s="57">
        <v>0.62946433218821496</v>
      </c>
      <c r="K88" s="54">
        <f t="shared" si="3"/>
        <v>1.1484996383662107</v>
      </c>
      <c r="L88" s="54">
        <f t="shared" si="4"/>
        <v>2.2000000000000002</v>
      </c>
      <c r="M88" s="54">
        <f t="shared" si="5"/>
        <v>0.5</v>
      </c>
    </row>
    <row r="89" spans="1:13">
      <c r="A89" s="55">
        <v>1850</v>
      </c>
      <c r="B89" s="55" t="s">
        <v>62</v>
      </c>
      <c r="C89" s="55" t="s">
        <v>63</v>
      </c>
      <c r="D89" s="24">
        <v>0.22</v>
      </c>
      <c r="E89" s="24">
        <v>50.8</v>
      </c>
      <c r="F89" s="24">
        <v>0</v>
      </c>
      <c r="G89" s="24">
        <v>0.96799999999999997</v>
      </c>
      <c r="H89" s="24">
        <v>0.125</v>
      </c>
      <c r="I89" s="24">
        <v>0.34100000000000003</v>
      </c>
      <c r="J89" s="57">
        <v>0.19467106679237201</v>
      </c>
      <c r="K89" s="54">
        <f t="shared" si="3"/>
        <v>0.2810206629859085</v>
      </c>
      <c r="L89" s="54">
        <f t="shared" si="4"/>
        <v>0.7</v>
      </c>
      <c r="M89" s="54">
        <f t="shared" si="5"/>
        <v>0.1</v>
      </c>
    </row>
    <row r="90" spans="1:13">
      <c r="A90" s="55">
        <v>1110</v>
      </c>
      <c r="B90" s="55" t="s">
        <v>62</v>
      </c>
      <c r="D90" s="24">
        <v>0.22</v>
      </c>
      <c r="E90" s="24">
        <v>50.8</v>
      </c>
      <c r="F90" s="24">
        <v>0</v>
      </c>
      <c r="G90" s="24">
        <v>0.96799999999999997</v>
      </c>
      <c r="H90" s="24">
        <v>0.125</v>
      </c>
      <c r="I90" s="24">
        <v>0.28799999999999998</v>
      </c>
      <c r="J90" s="57">
        <v>5.21803303755633E-2</v>
      </c>
      <c r="K90" s="54">
        <f t="shared" si="3"/>
        <v>6.3618258793886759E-2</v>
      </c>
      <c r="L90" s="54">
        <f t="shared" si="4"/>
        <v>0.2</v>
      </c>
      <c r="M90" s="54">
        <f t="shared" si="5"/>
        <v>0</v>
      </c>
    </row>
    <row r="91" spans="1:13">
      <c r="A91" s="55">
        <v>1110</v>
      </c>
      <c r="B91" s="55" t="s">
        <v>62</v>
      </c>
      <c r="C91" s="55" t="s">
        <v>69</v>
      </c>
      <c r="D91" s="24">
        <v>0.22</v>
      </c>
      <c r="E91" s="24">
        <v>50.8</v>
      </c>
      <c r="F91" s="24">
        <v>0</v>
      </c>
      <c r="G91" s="24">
        <v>0.96799999999999997</v>
      </c>
      <c r="H91" s="24">
        <v>0.125</v>
      </c>
      <c r="I91" s="24">
        <v>0.28799999999999998</v>
      </c>
      <c r="J91" s="57">
        <v>0.165136046554407</v>
      </c>
      <c r="K91" s="54">
        <f t="shared" si="3"/>
        <v>0.20133386795913299</v>
      </c>
      <c r="L91" s="54">
        <f t="shared" si="4"/>
        <v>0.5</v>
      </c>
      <c r="M91" s="54">
        <f t="shared" si="5"/>
        <v>0.1</v>
      </c>
    </row>
    <row r="92" spans="1:13">
      <c r="A92" s="55">
        <v>1110</v>
      </c>
      <c r="B92" s="55" t="s">
        <v>62</v>
      </c>
      <c r="C92" s="55" t="s">
        <v>63</v>
      </c>
      <c r="D92" s="24">
        <v>0.22</v>
      </c>
      <c r="E92" s="24">
        <v>50.8</v>
      </c>
      <c r="F92" s="24">
        <v>0</v>
      </c>
      <c r="G92" s="24">
        <v>0.96799999999999997</v>
      </c>
      <c r="H92" s="24">
        <v>0.125</v>
      </c>
      <c r="I92" s="24">
        <v>0.28799999999999998</v>
      </c>
      <c r="J92" s="57">
        <v>1.2721302260335801</v>
      </c>
      <c r="K92" s="54">
        <f t="shared" si="3"/>
        <v>1.5509811715801405</v>
      </c>
      <c r="L92" s="54">
        <f t="shared" si="4"/>
        <v>4.0999999999999996</v>
      </c>
      <c r="M92" s="54">
        <f t="shared" si="5"/>
        <v>0.8</v>
      </c>
    </row>
    <row r="93" spans="1:13">
      <c r="A93" s="55">
        <v>1330</v>
      </c>
      <c r="B93" s="55" t="s">
        <v>62</v>
      </c>
      <c r="C93" s="55" t="s">
        <v>69</v>
      </c>
      <c r="D93" s="24">
        <v>0.22</v>
      </c>
      <c r="E93" s="24">
        <v>50.8</v>
      </c>
      <c r="F93" s="24">
        <v>0</v>
      </c>
      <c r="G93" s="24">
        <v>1.395</v>
      </c>
      <c r="H93" s="24">
        <v>0.33900000000000002</v>
      </c>
      <c r="I93" s="24">
        <v>0.39300000000000002</v>
      </c>
      <c r="J93" s="57">
        <v>0.16313207053304499</v>
      </c>
      <c r="K93" s="54">
        <f t="shared" si="3"/>
        <v>0.27140282574582697</v>
      </c>
      <c r="L93" s="54">
        <f t="shared" si="4"/>
        <v>1</v>
      </c>
      <c r="M93" s="54">
        <f t="shared" si="5"/>
        <v>0.3</v>
      </c>
    </row>
    <row r="94" spans="1:13">
      <c r="A94" s="55">
        <v>1330</v>
      </c>
      <c r="B94" s="55" t="s">
        <v>62</v>
      </c>
      <c r="C94" s="55" t="s">
        <v>63</v>
      </c>
      <c r="D94" s="24">
        <v>0.22</v>
      </c>
      <c r="E94" s="24">
        <v>50.8</v>
      </c>
      <c r="F94" s="24">
        <v>0</v>
      </c>
      <c r="G94" s="24">
        <v>1.395</v>
      </c>
      <c r="H94" s="24">
        <v>0.33900000000000002</v>
      </c>
      <c r="I94" s="24">
        <v>0.39300000000000002</v>
      </c>
      <c r="J94" s="57">
        <v>6.9035806632283903</v>
      </c>
      <c r="K94" s="54">
        <f t="shared" si="3"/>
        <v>11.485487149413073</v>
      </c>
      <c r="L94" s="54">
        <f t="shared" si="4"/>
        <v>43.6</v>
      </c>
      <c r="M94" s="54">
        <f t="shared" si="5"/>
        <v>12.1</v>
      </c>
    </row>
    <row r="95" spans="1:13">
      <c r="A95" s="55">
        <v>1330</v>
      </c>
      <c r="B95" s="55" t="s">
        <v>62</v>
      </c>
      <c r="C95" s="55" t="s">
        <v>63</v>
      </c>
      <c r="D95" s="24">
        <v>0.22</v>
      </c>
      <c r="E95" s="24">
        <v>50.8</v>
      </c>
      <c r="F95" s="24">
        <v>0</v>
      </c>
      <c r="G95" s="24">
        <v>1.395</v>
      </c>
      <c r="H95" s="24">
        <v>0.33900000000000002</v>
      </c>
      <c r="I95" s="24">
        <v>0.39300000000000002</v>
      </c>
      <c r="J95" s="57">
        <v>0.23670576682580399</v>
      </c>
      <c r="K95" s="54">
        <f t="shared" si="3"/>
        <v>0.39380738426809009</v>
      </c>
      <c r="L95" s="54">
        <f t="shared" si="4"/>
        <v>1.5</v>
      </c>
      <c r="M95" s="54">
        <f t="shared" si="5"/>
        <v>0.4</v>
      </c>
    </row>
    <row r="96" spans="1:13">
      <c r="A96" s="55">
        <v>1330</v>
      </c>
      <c r="B96" s="55" t="s">
        <v>62</v>
      </c>
      <c r="C96" s="55" t="s">
        <v>65</v>
      </c>
      <c r="D96" s="24">
        <v>0.22</v>
      </c>
      <c r="E96" s="24">
        <v>50.8</v>
      </c>
      <c r="F96" s="24">
        <v>0</v>
      </c>
      <c r="G96" s="24">
        <v>1.395</v>
      </c>
      <c r="H96" s="24">
        <v>0.33900000000000002</v>
      </c>
      <c r="I96" s="24">
        <v>0.39300000000000002</v>
      </c>
      <c r="J96" s="57">
        <v>3.38231773588153</v>
      </c>
      <c r="K96" s="54">
        <f t="shared" si="3"/>
        <v>5.6271620171861017</v>
      </c>
      <c r="L96" s="54">
        <f t="shared" si="4"/>
        <v>21.4</v>
      </c>
      <c r="M96" s="54">
        <f t="shared" si="5"/>
        <v>5.9</v>
      </c>
    </row>
    <row r="97" spans="1:13">
      <c r="A97" s="55">
        <v>1330</v>
      </c>
      <c r="B97" s="55" t="s">
        <v>62</v>
      </c>
      <c r="C97" s="55" t="s">
        <v>69</v>
      </c>
      <c r="D97" s="24">
        <v>0.22</v>
      </c>
      <c r="E97" s="24">
        <v>50.8</v>
      </c>
      <c r="F97" s="24">
        <v>0</v>
      </c>
      <c r="G97" s="24">
        <v>1.395</v>
      </c>
      <c r="H97" s="24">
        <v>0.33900000000000002</v>
      </c>
      <c r="I97" s="24">
        <v>0.39300000000000002</v>
      </c>
      <c r="J97" s="57">
        <v>4.8276677503012101E-2</v>
      </c>
      <c r="K97" s="54">
        <f t="shared" si="3"/>
        <v>8.0317908361761239E-2</v>
      </c>
      <c r="L97" s="54">
        <f t="shared" si="4"/>
        <v>0.3</v>
      </c>
      <c r="M97" s="54">
        <f t="shared" si="5"/>
        <v>0.1</v>
      </c>
    </row>
    <row r="98" spans="1:13">
      <c r="A98" s="55">
        <v>1330</v>
      </c>
      <c r="B98" s="55" t="s">
        <v>62</v>
      </c>
      <c r="D98" s="24">
        <v>0.22</v>
      </c>
      <c r="E98" s="24">
        <v>50.8</v>
      </c>
      <c r="F98" s="24">
        <v>0</v>
      </c>
      <c r="G98" s="24">
        <v>1.395</v>
      </c>
      <c r="H98" s="24">
        <v>0.33900000000000002</v>
      </c>
      <c r="I98" s="24">
        <v>0.39300000000000002</v>
      </c>
      <c r="J98" s="57">
        <v>5.0088967145013E-2</v>
      </c>
      <c r="K98" s="54">
        <f t="shared" si="3"/>
        <v>8.333301463915814E-2</v>
      </c>
      <c r="L98" s="54">
        <f t="shared" si="4"/>
        <v>0.3</v>
      </c>
      <c r="M98" s="54">
        <f t="shared" si="5"/>
        <v>0.1</v>
      </c>
    </row>
    <row r="99" spans="1:13">
      <c r="A99" s="55">
        <v>1320</v>
      </c>
      <c r="B99" s="55" t="s">
        <v>62</v>
      </c>
      <c r="C99" s="55" t="s">
        <v>63</v>
      </c>
      <c r="D99" s="24">
        <v>0.22</v>
      </c>
      <c r="E99" s="24">
        <v>50.8</v>
      </c>
      <c r="F99" s="24">
        <v>0</v>
      </c>
      <c r="G99" s="24">
        <v>1.395</v>
      </c>
      <c r="H99" s="24">
        <v>0.33900000000000002</v>
      </c>
      <c r="I99" s="24">
        <v>0.39300000000000002</v>
      </c>
      <c r="J99" s="57">
        <v>2.5400235057681599</v>
      </c>
      <c r="K99" s="54">
        <f t="shared" si="3"/>
        <v>4.2258371065464884</v>
      </c>
      <c r="L99" s="54">
        <f t="shared" si="4"/>
        <v>16</v>
      </c>
      <c r="M99" s="54">
        <f t="shared" si="5"/>
        <v>4.5</v>
      </c>
    </row>
    <row r="100" spans="1:13">
      <c r="A100" s="55">
        <v>1320</v>
      </c>
      <c r="B100" s="55" t="s">
        <v>62</v>
      </c>
      <c r="C100" s="55" t="s">
        <v>68</v>
      </c>
      <c r="D100" s="24">
        <v>0.22</v>
      </c>
      <c r="E100" s="24">
        <v>50.8</v>
      </c>
      <c r="F100" s="24">
        <v>0</v>
      </c>
      <c r="G100" s="24">
        <v>1.395</v>
      </c>
      <c r="H100" s="24">
        <v>0.33900000000000002</v>
      </c>
      <c r="I100" s="24">
        <v>0.39300000000000002</v>
      </c>
      <c r="J100" s="57">
        <v>5.6104171060974303E-2</v>
      </c>
      <c r="K100" s="54">
        <f t="shared" si="3"/>
        <v>9.3340509394142956E-2</v>
      </c>
      <c r="L100" s="54">
        <f t="shared" si="4"/>
        <v>0.4</v>
      </c>
      <c r="M100" s="54">
        <f t="shared" si="5"/>
        <v>0.1</v>
      </c>
    </row>
    <row r="101" spans="1:13">
      <c r="A101" s="55">
        <v>1700</v>
      </c>
      <c r="B101" s="55" t="s">
        <v>62</v>
      </c>
      <c r="C101" s="55" t="s">
        <v>65</v>
      </c>
      <c r="D101" s="24">
        <v>0.22</v>
      </c>
      <c r="E101" s="24">
        <v>50.8</v>
      </c>
      <c r="F101" s="24">
        <v>0</v>
      </c>
      <c r="G101" s="24">
        <v>0.96799999999999997</v>
      </c>
      <c r="H101" s="24">
        <v>0.125</v>
      </c>
      <c r="I101" s="24">
        <v>0.34100000000000003</v>
      </c>
      <c r="J101" s="57">
        <v>6.7560794827148099E-3</v>
      </c>
      <c r="K101" s="54">
        <f t="shared" si="3"/>
        <v>9.7528511385976766E-3</v>
      </c>
      <c r="L101" s="54">
        <f t="shared" si="4"/>
        <v>0</v>
      </c>
      <c r="M101" s="54">
        <f t="shared" si="5"/>
        <v>0</v>
      </c>
    </row>
    <row r="102" spans="1:13">
      <c r="A102" s="55">
        <v>8360</v>
      </c>
      <c r="B102" s="55" t="s">
        <v>62</v>
      </c>
      <c r="D102" s="24">
        <v>0.22</v>
      </c>
      <c r="E102" s="24">
        <v>50.8</v>
      </c>
      <c r="F102" s="24">
        <v>0</v>
      </c>
      <c r="G102" s="24">
        <v>1.4430000000000001</v>
      </c>
      <c r="H102" s="24">
        <v>0.22500000000000001</v>
      </c>
      <c r="I102" s="24">
        <v>0.43099999999999999</v>
      </c>
      <c r="J102" s="57">
        <v>1.784416261684E-4</v>
      </c>
      <c r="K102" s="54">
        <f t="shared" si="3"/>
        <v>3.2557864305265705E-4</v>
      </c>
      <c r="L102" s="54">
        <f t="shared" si="4"/>
        <v>0</v>
      </c>
      <c r="M102" s="54">
        <f t="shared" si="5"/>
        <v>0</v>
      </c>
    </row>
    <row r="103" spans="1:13">
      <c r="A103" s="55">
        <v>8360</v>
      </c>
      <c r="B103" s="55" t="s">
        <v>62</v>
      </c>
      <c r="C103" s="55" t="s">
        <v>63</v>
      </c>
      <c r="D103" s="24">
        <v>0.22</v>
      </c>
      <c r="E103" s="24">
        <v>50.8</v>
      </c>
      <c r="F103" s="24">
        <v>0</v>
      </c>
      <c r="G103" s="24">
        <v>1.4430000000000001</v>
      </c>
      <c r="H103" s="24">
        <v>0.22500000000000001</v>
      </c>
      <c r="I103" s="24">
        <v>0.43099999999999999</v>
      </c>
      <c r="J103" s="57">
        <v>0.75202768034698197</v>
      </c>
      <c r="K103" s="54">
        <f t="shared" si="3"/>
        <v>1.3721246379717584</v>
      </c>
      <c r="L103" s="54">
        <f t="shared" si="4"/>
        <v>5.4</v>
      </c>
      <c r="M103" s="54">
        <f t="shared" si="5"/>
        <v>1</v>
      </c>
    </row>
    <row r="104" spans="1:13">
      <c r="A104" s="55">
        <v>1110</v>
      </c>
      <c r="B104" s="55" t="s">
        <v>62</v>
      </c>
      <c r="C104" s="55" t="s">
        <v>63</v>
      </c>
      <c r="D104" s="24">
        <v>0.22</v>
      </c>
      <c r="E104" s="24">
        <v>50.8</v>
      </c>
      <c r="F104" s="24">
        <v>0</v>
      </c>
      <c r="G104" s="24">
        <v>0.96799999999999997</v>
      </c>
      <c r="H104" s="24">
        <v>0.125</v>
      </c>
      <c r="I104" s="24">
        <v>0.28799999999999998</v>
      </c>
      <c r="J104" s="57">
        <v>3.7818033892188798</v>
      </c>
      <c r="K104" s="54">
        <f t="shared" si="3"/>
        <v>4.6107746921356574</v>
      </c>
      <c r="L104" s="54">
        <f t="shared" si="4"/>
        <v>12.1</v>
      </c>
      <c r="M104" s="54">
        <f t="shared" si="5"/>
        <v>2.4</v>
      </c>
    </row>
    <row r="105" spans="1:13">
      <c r="A105" s="55">
        <v>1110</v>
      </c>
      <c r="B105" s="55" t="s">
        <v>62</v>
      </c>
      <c r="C105" s="55" t="s">
        <v>63</v>
      </c>
      <c r="D105" s="24">
        <v>0.22</v>
      </c>
      <c r="E105" s="24">
        <v>50.8</v>
      </c>
      <c r="F105" s="24">
        <v>0</v>
      </c>
      <c r="G105" s="24">
        <v>0.96799999999999997</v>
      </c>
      <c r="H105" s="24">
        <v>0.125</v>
      </c>
      <c r="I105" s="24">
        <v>0.28799999999999998</v>
      </c>
      <c r="J105" s="57">
        <v>0.98607859708085299</v>
      </c>
      <c r="K105" s="54">
        <f t="shared" si="3"/>
        <v>1.2022270255609759</v>
      </c>
      <c r="L105" s="54">
        <f t="shared" si="4"/>
        <v>3.2</v>
      </c>
      <c r="M105" s="54">
        <f t="shared" si="5"/>
        <v>0.6</v>
      </c>
    </row>
    <row r="106" spans="1:13">
      <c r="A106" s="55">
        <v>1110</v>
      </c>
      <c r="B106" s="55" t="s">
        <v>62</v>
      </c>
      <c r="C106" s="55" t="s">
        <v>63</v>
      </c>
      <c r="D106" s="24">
        <v>0.22</v>
      </c>
      <c r="E106" s="24">
        <v>50.8</v>
      </c>
      <c r="F106" s="24">
        <v>0</v>
      </c>
      <c r="G106" s="24">
        <v>0.96799999999999997</v>
      </c>
      <c r="H106" s="24">
        <v>0.125</v>
      </c>
      <c r="I106" s="24">
        <v>0.28799999999999998</v>
      </c>
      <c r="J106" s="57">
        <v>2.8076970774356602</v>
      </c>
      <c r="K106" s="54">
        <f t="shared" si="3"/>
        <v>3.4231442768095568</v>
      </c>
      <c r="L106" s="54">
        <f t="shared" si="4"/>
        <v>9</v>
      </c>
      <c r="M106" s="54">
        <f t="shared" si="5"/>
        <v>1.8</v>
      </c>
    </row>
    <row r="107" spans="1:13">
      <c r="A107" s="55">
        <v>1110</v>
      </c>
      <c r="B107" s="55" t="s">
        <v>62</v>
      </c>
      <c r="C107" s="55" t="s">
        <v>68</v>
      </c>
      <c r="D107" s="24">
        <v>0.22</v>
      </c>
      <c r="E107" s="24">
        <v>50.8</v>
      </c>
      <c r="F107" s="24">
        <v>0</v>
      </c>
      <c r="G107" s="24">
        <v>0.96799999999999997</v>
      </c>
      <c r="H107" s="24">
        <v>0.125</v>
      </c>
      <c r="I107" s="24">
        <v>0.28799999999999998</v>
      </c>
      <c r="J107" s="57">
        <v>2.7590275746922202</v>
      </c>
      <c r="K107" s="54">
        <f t="shared" si="3"/>
        <v>3.3638064190647543</v>
      </c>
      <c r="L107" s="54">
        <f t="shared" si="4"/>
        <v>8.9</v>
      </c>
      <c r="M107" s="54">
        <f t="shared" si="5"/>
        <v>1.8</v>
      </c>
    </row>
    <row r="108" spans="1:13">
      <c r="A108" s="55">
        <v>1400</v>
      </c>
      <c r="B108" s="55" t="s">
        <v>62</v>
      </c>
      <c r="C108" s="55" t="s">
        <v>68</v>
      </c>
      <c r="D108" s="24">
        <v>0.22</v>
      </c>
      <c r="E108" s="24">
        <v>50.8</v>
      </c>
      <c r="F108" s="24">
        <v>0</v>
      </c>
      <c r="G108" s="24">
        <v>0.70899999999999996</v>
      </c>
      <c r="H108" s="24">
        <v>0.11700000000000001</v>
      </c>
      <c r="I108" s="24">
        <v>0.43099999999999999</v>
      </c>
      <c r="J108" s="57">
        <v>13.6939722271</v>
      </c>
      <c r="K108" s="54">
        <f t="shared" si="3"/>
        <v>24.985565259825758</v>
      </c>
      <c r="L108" s="54">
        <f t="shared" si="4"/>
        <v>48.2</v>
      </c>
      <c r="M108" s="54">
        <f t="shared" si="5"/>
        <v>11</v>
      </c>
    </row>
    <row r="109" spans="1:13">
      <c r="A109" s="55">
        <v>1400</v>
      </c>
      <c r="B109" s="55" t="s">
        <v>62</v>
      </c>
      <c r="C109" s="55" t="s">
        <v>63</v>
      </c>
      <c r="D109" s="24">
        <v>0.22</v>
      </c>
      <c r="E109" s="24">
        <v>50.8</v>
      </c>
      <c r="F109" s="24">
        <v>0</v>
      </c>
      <c r="G109" s="24">
        <v>0.70899999999999996</v>
      </c>
      <c r="H109" s="24">
        <v>0.11700000000000001</v>
      </c>
      <c r="I109" s="24">
        <v>0.43099999999999999</v>
      </c>
      <c r="J109" s="57">
        <v>1.21228224566358</v>
      </c>
      <c r="K109" s="54">
        <f t="shared" si="3"/>
        <v>2.211889776029579</v>
      </c>
      <c r="L109" s="54">
        <f t="shared" si="4"/>
        <v>4.3</v>
      </c>
      <c r="M109" s="54">
        <f t="shared" si="5"/>
        <v>1</v>
      </c>
    </row>
    <row r="110" spans="1:13">
      <c r="A110" s="55">
        <v>1400</v>
      </c>
      <c r="B110" s="55" t="s">
        <v>62</v>
      </c>
      <c r="D110" s="24">
        <v>0.22</v>
      </c>
      <c r="E110" s="24">
        <v>50.8</v>
      </c>
      <c r="F110" s="24">
        <v>0</v>
      </c>
      <c r="G110" s="24">
        <v>0.70899999999999996</v>
      </c>
      <c r="H110" s="24">
        <v>0.11700000000000001</v>
      </c>
      <c r="I110" s="24">
        <v>0.43099999999999999</v>
      </c>
      <c r="J110" s="57">
        <v>1.3189557274023001E-4</v>
      </c>
      <c r="K110" s="54">
        <f t="shared" si="3"/>
        <v>2.4065226550273235E-4</v>
      </c>
      <c r="L110" s="54">
        <f t="shared" si="4"/>
        <v>0</v>
      </c>
      <c r="M110" s="54">
        <f t="shared" si="5"/>
        <v>0</v>
      </c>
    </row>
    <row r="111" spans="1:13">
      <c r="A111" s="55">
        <v>1400</v>
      </c>
      <c r="B111" s="55" t="s">
        <v>62</v>
      </c>
      <c r="C111" s="55" t="s">
        <v>63</v>
      </c>
      <c r="D111" s="24">
        <v>0.22</v>
      </c>
      <c r="E111" s="24">
        <v>50.8</v>
      </c>
      <c r="F111" s="24">
        <v>0</v>
      </c>
      <c r="G111" s="24">
        <v>0.70899999999999996</v>
      </c>
      <c r="H111" s="24">
        <v>0.11700000000000001</v>
      </c>
      <c r="I111" s="24">
        <v>0.43099999999999999</v>
      </c>
      <c r="J111" s="57">
        <v>0.18529921334806099</v>
      </c>
      <c r="K111" s="54">
        <f t="shared" si="3"/>
        <v>0.33809076803442717</v>
      </c>
      <c r="L111" s="54">
        <f t="shared" si="4"/>
        <v>0.7</v>
      </c>
      <c r="M111" s="54">
        <f t="shared" si="5"/>
        <v>0.1</v>
      </c>
    </row>
    <row r="112" spans="1:13">
      <c r="A112" s="55">
        <v>1400</v>
      </c>
      <c r="B112" s="55" t="s">
        <v>62</v>
      </c>
      <c r="C112" s="55" t="s">
        <v>63</v>
      </c>
      <c r="D112" s="24">
        <v>0.22</v>
      </c>
      <c r="E112" s="24">
        <v>50.8</v>
      </c>
      <c r="F112" s="24">
        <v>0</v>
      </c>
      <c r="G112" s="24">
        <v>0.70899999999999996</v>
      </c>
      <c r="H112" s="24">
        <v>0.11700000000000001</v>
      </c>
      <c r="I112" s="24">
        <v>0.43099999999999999</v>
      </c>
      <c r="J112" s="57">
        <v>0.28565467141919598</v>
      </c>
      <c r="K112" s="54">
        <f t="shared" si="3"/>
        <v>0.52119599164908437</v>
      </c>
      <c r="L112" s="54">
        <f t="shared" si="4"/>
        <v>1</v>
      </c>
      <c r="M112" s="54">
        <f t="shared" si="5"/>
        <v>0.2</v>
      </c>
    </row>
    <row r="113" spans="1:13">
      <c r="A113" s="55">
        <v>1400</v>
      </c>
      <c r="B113" s="55" t="s">
        <v>62</v>
      </c>
      <c r="C113" s="55" t="s">
        <v>63</v>
      </c>
      <c r="D113" s="24">
        <v>0.22</v>
      </c>
      <c r="E113" s="24">
        <v>50.8</v>
      </c>
      <c r="F113" s="24">
        <v>0</v>
      </c>
      <c r="G113" s="24">
        <v>0.70899999999999996</v>
      </c>
      <c r="H113" s="24">
        <v>0.11700000000000001</v>
      </c>
      <c r="I113" s="24">
        <v>0.43099999999999999</v>
      </c>
      <c r="J113" s="57">
        <v>8.6314543950999898</v>
      </c>
      <c r="K113" s="54">
        <f t="shared" si="3"/>
        <v>15.748663974152938</v>
      </c>
      <c r="L113" s="54">
        <f t="shared" si="4"/>
        <v>30.4</v>
      </c>
      <c r="M113" s="54">
        <f t="shared" si="5"/>
        <v>6.9</v>
      </c>
    </row>
    <row r="114" spans="1:13">
      <c r="A114" s="55">
        <v>1400</v>
      </c>
      <c r="B114" s="55" t="s">
        <v>62</v>
      </c>
      <c r="C114" s="55" t="s">
        <v>63</v>
      </c>
      <c r="D114" s="24">
        <v>0.22</v>
      </c>
      <c r="E114" s="24">
        <v>50.8</v>
      </c>
      <c r="F114" s="24">
        <v>0</v>
      </c>
      <c r="G114" s="24">
        <v>0.70899999999999996</v>
      </c>
      <c r="H114" s="24">
        <v>0.11700000000000001</v>
      </c>
      <c r="I114" s="24">
        <v>0.43099999999999999</v>
      </c>
      <c r="J114" s="57">
        <v>30.578558006600002</v>
      </c>
      <c r="K114" s="54">
        <f t="shared" si="3"/>
        <v>55.792617653575469</v>
      </c>
      <c r="L114" s="54">
        <f t="shared" si="4"/>
        <v>107.6</v>
      </c>
      <c r="M114" s="54">
        <f t="shared" si="5"/>
        <v>24.5</v>
      </c>
    </row>
    <row r="115" spans="1:13">
      <c r="A115" s="55">
        <v>1400</v>
      </c>
      <c r="B115" s="55" t="s">
        <v>62</v>
      </c>
      <c r="C115" s="55" t="s">
        <v>65</v>
      </c>
      <c r="D115" s="24">
        <v>0.22</v>
      </c>
      <c r="E115" s="24">
        <v>50.8</v>
      </c>
      <c r="F115" s="24">
        <v>0</v>
      </c>
      <c r="G115" s="24">
        <v>0.70899999999999996</v>
      </c>
      <c r="H115" s="24">
        <v>0.11700000000000001</v>
      </c>
      <c r="I115" s="24">
        <v>0.43099999999999999</v>
      </c>
      <c r="J115" s="57">
        <v>5.1731778112823399</v>
      </c>
      <c r="K115" s="54">
        <f t="shared" si="3"/>
        <v>9.4388077952053813</v>
      </c>
      <c r="L115" s="54">
        <f t="shared" si="4"/>
        <v>18.2</v>
      </c>
      <c r="M115" s="54">
        <f t="shared" si="5"/>
        <v>4.0999999999999996</v>
      </c>
    </row>
    <row r="116" spans="1:13">
      <c r="A116" s="55">
        <v>8360</v>
      </c>
      <c r="B116" s="55" t="s">
        <v>62</v>
      </c>
      <c r="C116" s="55" t="s">
        <v>63</v>
      </c>
      <c r="D116" s="24">
        <v>0.22</v>
      </c>
      <c r="E116" s="24">
        <v>50.8</v>
      </c>
      <c r="F116" s="24">
        <v>0</v>
      </c>
      <c r="G116" s="24">
        <v>1.4430000000000001</v>
      </c>
      <c r="H116" s="24">
        <v>0.22500000000000001</v>
      </c>
      <c r="I116" s="24">
        <v>0.43099999999999999</v>
      </c>
      <c r="J116" s="57">
        <v>2.04366978408317E-2</v>
      </c>
      <c r="K116" s="54">
        <f t="shared" si="3"/>
        <v>3.7288117657120159E-2</v>
      </c>
      <c r="L116" s="54">
        <f t="shared" si="4"/>
        <v>0.1</v>
      </c>
      <c r="M116" s="54">
        <f t="shared" si="5"/>
        <v>0</v>
      </c>
    </row>
    <row r="117" spans="1:13">
      <c r="A117" s="55">
        <v>8360</v>
      </c>
      <c r="B117" s="55" t="s">
        <v>62</v>
      </c>
      <c r="C117" s="55" t="s">
        <v>63</v>
      </c>
      <c r="D117" s="24">
        <v>0.22</v>
      </c>
      <c r="E117" s="24">
        <v>50.8</v>
      </c>
      <c r="F117" s="24">
        <v>0</v>
      </c>
      <c r="G117" s="24">
        <v>1.4430000000000001</v>
      </c>
      <c r="H117" s="24">
        <v>0.22500000000000001</v>
      </c>
      <c r="I117" s="24">
        <v>0.43099999999999999</v>
      </c>
      <c r="J117" s="57">
        <v>0.106286365347545</v>
      </c>
      <c r="K117" s="54">
        <f t="shared" si="3"/>
        <v>0.19392655933428568</v>
      </c>
      <c r="L117" s="54">
        <f t="shared" si="4"/>
        <v>0.8</v>
      </c>
      <c r="M117" s="54">
        <f t="shared" si="5"/>
        <v>0.1</v>
      </c>
    </row>
    <row r="118" spans="1:13">
      <c r="A118" s="55">
        <v>8360</v>
      </c>
      <c r="B118" s="55" t="s">
        <v>62</v>
      </c>
      <c r="C118" s="55" t="s">
        <v>63</v>
      </c>
      <c r="D118" s="24">
        <v>0.22</v>
      </c>
      <c r="E118" s="24">
        <v>50.8</v>
      </c>
      <c r="F118" s="24">
        <v>0</v>
      </c>
      <c r="G118" s="24">
        <v>1.4430000000000001</v>
      </c>
      <c r="H118" s="24">
        <v>0.22500000000000001</v>
      </c>
      <c r="I118" s="24">
        <v>0.43099999999999999</v>
      </c>
      <c r="J118" s="57">
        <v>5.7091845138444397E-2</v>
      </c>
      <c r="K118" s="54">
        <f t="shared" si="3"/>
        <v>0.10416787757810103</v>
      </c>
      <c r="L118" s="54">
        <f t="shared" si="4"/>
        <v>0.4</v>
      </c>
      <c r="M118" s="54">
        <f t="shared" si="5"/>
        <v>0.1</v>
      </c>
    </row>
    <row r="119" spans="1:13">
      <c r="A119" s="55">
        <v>8360</v>
      </c>
      <c r="B119" s="55" t="s">
        <v>62</v>
      </c>
      <c r="D119" s="24">
        <v>0.22</v>
      </c>
      <c r="E119" s="24">
        <v>50.8</v>
      </c>
      <c r="F119" s="24">
        <v>0</v>
      </c>
      <c r="G119" s="24">
        <v>1.4430000000000001</v>
      </c>
      <c r="H119" s="24">
        <v>0.22500000000000001</v>
      </c>
      <c r="I119" s="24">
        <v>0.43099999999999999</v>
      </c>
      <c r="J119" s="57">
        <v>13.708221889800001</v>
      </c>
      <c r="K119" s="54">
        <f t="shared" si="3"/>
        <v>25.01156471939942</v>
      </c>
      <c r="L119" s="54">
        <f t="shared" si="4"/>
        <v>98.2</v>
      </c>
      <c r="M119" s="54">
        <f t="shared" si="5"/>
        <v>18.3</v>
      </c>
    </row>
    <row r="120" spans="1:13">
      <c r="A120" s="55">
        <v>1400</v>
      </c>
      <c r="B120" s="55" t="s">
        <v>62</v>
      </c>
      <c r="C120" s="55" t="s">
        <v>63</v>
      </c>
      <c r="D120" s="24">
        <v>0.22</v>
      </c>
      <c r="E120" s="24">
        <v>50.8</v>
      </c>
      <c r="F120" s="24">
        <v>0</v>
      </c>
      <c r="G120" s="24">
        <v>0.70899999999999996</v>
      </c>
      <c r="H120" s="24">
        <v>0.11700000000000001</v>
      </c>
      <c r="I120" s="24">
        <v>0.43099999999999999</v>
      </c>
      <c r="J120" s="57">
        <v>2.1919761396606199</v>
      </c>
      <c r="K120" s="54">
        <f t="shared" si="3"/>
        <v>3.999406598553445</v>
      </c>
      <c r="L120" s="54">
        <f t="shared" si="4"/>
        <v>7.7</v>
      </c>
      <c r="M120" s="54">
        <f t="shared" si="5"/>
        <v>1.8</v>
      </c>
    </row>
    <row r="121" spans="1:13">
      <c r="A121" s="55">
        <v>1400</v>
      </c>
      <c r="B121" s="55" t="s">
        <v>62</v>
      </c>
      <c r="C121" s="55" t="s">
        <v>65</v>
      </c>
      <c r="D121" s="24">
        <v>0.22</v>
      </c>
      <c r="E121" s="24">
        <v>50.8</v>
      </c>
      <c r="F121" s="24">
        <v>0</v>
      </c>
      <c r="G121" s="24">
        <v>0.70899999999999996</v>
      </c>
      <c r="H121" s="24">
        <v>0.11700000000000001</v>
      </c>
      <c r="I121" s="24">
        <v>0.43099999999999999</v>
      </c>
      <c r="J121" s="57">
        <v>0.110041210897033</v>
      </c>
      <c r="K121" s="54">
        <f t="shared" si="3"/>
        <v>0.20077752536236318</v>
      </c>
      <c r="L121" s="54">
        <f t="shared" si="4"/>
        <v>0.4</v>
      </c>
      <c r="M121" s="54">
        <f t="shared" si="5"/>
        <v>0.1</v>
      </c>
    </row>
    <row r="122" spans="1:13">
      <c r="A122" s="55">
        <v>1400</v>
      </c>
      <c r="B122" s="55" t="s">
        <v>62</v>
      </c>
      <c r="C122" s="55" t="s">
        <v>63</v>
      </c>
      <c r="D122" s="24">
        <v>0.22</v>
      </c>
      <c r="E122" s="24">
        <v>50.8</v>
      </c>
      <c r="F122" s="24">
        <v>0</v>
      </c>
      <c r="G122" s="24">
        <v>0.70899999999999996</v>
      </c>
      <c r="H122" s="24">
        <v>0.11700000000000001</v>
      </c>
      <c r="I122" s="24">
        <v>0.43099999999999999</v>
      </c>
      <c r="J122" s="57">
        <v>38.127979152400002</v>
      </c>
      <c r="K122" s="54">
        <f t="shared" si="3"/>
        <v>69.56703982883063</v>
      </c>
      <c r="L122" s="54">
        <f t="shared" si="4"/>
        <v>134.19999999999999</v>
      </c>
      <c r="M122" s="54">
        <f t="shared" si="5"/>
        <v>30.5</v>
      </c>
    </row>
    <row r="123" spans="1:13">
      <c r="A123" s="55">
        <v>1110</v>
      </c>
      <c r="B123" s="55" t="s">
        <v>62</v>
      </c>
      <c r="C123" s="55" t="s">
        <v>63</v>
      </c>
      <c r="D123" s="24">
        <v>0.22</v>
      </c>
      <c r="E123" s="24">
        <v>50.8</v>
      </c>
      <c r="F123" s="24">
        <v>0</v>
      </c>
      <c r="G123" s="24">
        <v>0.96799999999999997</v>
      </c>
      <c r="H123" s="24">
        <v>0.125</v>
      </c>
      <c r="I123" s="24">
        <v>0.28799999999999998</v>
      </c>
      <c r="J123" s="57">
        <v>4.57980201137355</v>
      </c>
      <c r="K123" s="54">
        <f t="shared" si="3"/>
        <v>5.5836946122666307</v>
      </c>
      <c r="L123" s="54">
        <f t="shared" si="4"/>
        <v>14.7</v>
      </c>
      <c r="M123" s="54">
        <f t="shared" si="5"/>
        <v>2.9</v>
      </c>
    </row>
    <row r="124" spans="1:13">
      <c r="A124" s="55">
        <v>1411</v>
      </c>
      <c r="B124" s="55" t="s">
        <v>62</v>
      </c>
      <c r="C124" s="55" t="s">
        <v>63</v>
      </c>
      <c r="D124" s="24">
        <v>0.22</v>
      </c>
      <c r="E124" s="24">
        <v>50.8</v>
      </c>
      <c r="F124" s="24">
        <v>0</v>
      </c>
      <c r="G124" s="24">
        <v>1.4430000000000001</v>
      </c>
      <c r="H124" s="24">
        <v>0.22500000000000001</v>
      </c>
      <c r="I124" s="24">
        <v>0.43099999999999999</v>
      </c>
      <c r="J124" s="57">
        <v>20.773557383499998</v>
      </c>
      <c r="K124" s="54">
        <f t="shared" si="3"/>
        <v>37.902740350021311</v>
      </c>
      <c r="L124" s="54">
        <f t="shared" si="4"/>
        <v>148.80000000000001</v>
      </c>
      <c r="M124" s="54">
        <f t="shared" si="5"/>
        <v>27.8</v>
      </c>
    </row>
    <row r="125" spans="1:13">
      <c r="A125" s="55">
        <v>1411</v>
      </c>
      <c r="B125" s="55" t="s">
        <v>62</v>
      </c>
      <c r="C125" s="55" t="s">
        <v>63</v>
      </c>
      <c r="D125" s="24">
        <v>0.22</v>
      </c>
      <c r="E125" s="24">
        <v>50.8</v>
      </c>
      <c r="F125" s="24">
        <v>0</v>
      </c>
      <c r="G125" s="24">
        <v>1.4430000000000001</v>
      </c>
      <c r="H125" s="24">
        <v>0.22500000000000001</v>
      </c>
      <c r="I125" s="24">
        <v>0.43099999999999999</v>
      </c>
      <c r="J125" s="57">
        <v>6.5184869622549098</v>
      </c>
      <c r="K125" s="54">
        <f t="shared" si="3"/>
        <v>11.893414028431566</v>
      </c>
      <c r="L125" s="54">
        <f t="shared" si="4"/>
        <v>46.7</v>
      </c>
      <c r="M125" s="54">
        <f t="shared" si="5"/>
        <v>8.6999999999999993</v>
      </c>
    </row>
    <row r="126" spans="1:13">
      <c r="A126" s="55">
        <v>1411</v>
      </c>
      <c r="B126" s="55" t="s">
        <v>62</v>
      </c>
      <c r="C126" s="55" t="s">
        <v>63</v>
      </c>
      <c r="D126" s="24">
        <v>0.22</v>
      </c>
      <c r="E126" s="24">
        <v>50.8</v>
      </c>
      <c r="F126" s="24">
        <v>0</v>
      </c>
      <c r="G126" s="24">
        <v>1.4430000000000001</v>
      </c>
      <c r="H126" s="24">
        <v>0.22500000000000001</v>
      </c>
      <c r="I126" s="24">
        <v>0.43099999999999999</v>
      </c>
      <c r="J126" s="57">
        <v>29.881249435600001</v>
      </c>
      <c r="K126" s="54">
        <f t="shared" si="3"/>
        <v>54.520331678547905</v>
      </c>
      <c r="L126" s="54">
        <f t="shared" si="4"/>
        <v>214.1</v>
      </c>
      <c r="M126" s="54">
        <f t="shared" si="5"/>
        <v>40</v>
      </c>
    </row>
    <row r="127" spans="1:13">
      <c r="A127" s="55">
        <v>1411</v>
      </c>
      <c r="B127" s="55" t="s">
        <v>62</v>
      </c>
      <c r="C127" s="55" t="s">
        <v>63</v>
      </c>
      <c r="D127" s="24">
        <v>0.22</v>
      </c>
      <c r="E127" s="24">
        <v>50.8</v>
      </c>
      <c r="F127" s="24">
        <v>0</v>
      </c>
      <c r="G127" s="24">
        <v>1.4430000000000001</v>
      </c>
      <c r="H127" s="24">
        <v>0.22500000000000001</v>
      </c>
      <c r="I127" s="24">
        <v>0.43099999999999999</v>
      </c>
      <c r="J127" s="57">
        <v>3.82566363242324</v>
      </c>
      <c r="K127" s="54">
        <f t="shared" si="3"/>
        <v>6.9801783415983634</v>
      </c>
      <c r="L127" s="54">
        <f t="shared" si="4"/>
        <v>27.4</v>
      </c>
      <c r="M127" s="54">
        <f t="shared" si="5"/>
        <v>5.0999999999999996</v>
      </c>
    </row>
    <row r="128" spans="1:13">
      <c r="A128" s="55">
        <v>1330</v>
      </c>
      <c r="B128" s="55" t="s">
        <v>62</v>
      </c>
      <c r="C128" s="55" t="s">
        <v>63</v>
      </c>
      <c r="D128" s="24">
        <v>0.22</v>
      </c>
      <c r="E128" s="24">
        <v>50.8</v>
      </c>
      <c r="F128" s="24">
        <v>0</v>
      </c>
      <c r="G128" s="24">
        <v>1.395</v>
      </c>
      <c r="H128" s="24">
        <v>0.33900000000000002</v>
      </c>
      <c r="I128" s="24">
        <v>0.39300000000000002</v>
      </c>
      <c r="J128" s="57">
        <v>0.23767243905827301</v>
      </c>
      <c r="K128" s="54">
        <f t="shared" si="3"/>
        <v>0.39541563686124886</v>
      </c>
      <c r="L128" s="54">
        <f t="shared" si="4"/>
        <v>1.5</v>
      </c>
      <c r="M128" s="54">
        <f t="shared" si="5"/>
        <v>0.4</v>
      </c>
    </row>
    <row r="129" spans="1:13">
      <c r="A129" s="55">
        <v>1490</v>
      </c>
      <c r="B129" s="55" t="s">
        <v>62</v>
      </c>
      <c r="C129" s="55" t="s">
        <v>63</v>
      </c>
      <c r="D129" s="24">
        <v>0.22</v>
      </c>
      <c r="E129" s="24">
        <v>50.8</v>
      </c>
      <c r="F129" s="24">
        <v>0</v>
      </c>
      <c r="G129" s="24">
        <v>1.4430000000000001</v>
      </c>
      <c r="H129" s="24">
        <v>0.22500000000000001</v>
      </c>
      <c r="I129" s="24">
        <v>0.43099999999999999</v>
      </c>
      <c r="J129" s="57">
        <v>3.5052177505801101</v>
      </c>
      <c r="K129" s="54">
        <f t="shared" si="3"/>
        <v>6.3955034671167823</v>
      </c>
      <c r="L129" s="54">
        <f t="shared" si="4"/>
        <v>25.1</v>
      </c>
      <c r="M129" s="54">
        <f t="shared" si="5"/>
        <v>4.7</v>
      </c>
    </row>
    <row r="130" spans="1:13">
      <c r="A130" s="55">
        <v>1490</v>
      </c>
      <c r="B130" s="55" t="s">
        <v>62</v>
      </c>
      <c r="C130" s="55" t="s">
        <v>68</v>
      </c>
      <c r="D130" s="24">
        <v>0.22</v>
      </c>
      <c r="E130" s="24">
        <v>50.8</v>
      </c>
      <c r="F130" s="24">
        <v>0</v>
      </c>
      <c r="G130" s="24">
        <v>1.4430000000000001</v>
      </c>
      <c r="H130" s="24">
        <v>0.22500000000000001</v>
      </c>
      <c r="I130" s="24">
        <v>0.43099999999999999</v>
      </c>
      <c r="J130" s="57">
        <v>1.6616973652943701</v>
      </c>
      <c r="K130" s="54">
        <f t="shared" si="3"/>
        <v>3.0318776228039312</v>
      </c>
      <c r="L130" s="54">
        <f t="shared" si="4"/>
        <v>11.9</v>
      </c>
      <c r="M130" s="54">
        <f t="shared" si="5"/>
        <v>2.2000000000000002</v>
      </c>
    </row>
    <row r="131" spans="1:13">
      <c r="A131" s="55">
        <v>1490</v>
      </c>
      <c r="B131" s="55" t="s">
        <v>62</v>
      </c>
      <c r="C131" s="55" t="s">
        <v>63</v>
      </c>
      <c r="D131" s="24">
        <v>0.22</v>
      </c>
      <c r="E131" s="24">
        <v>50.8</v>
      </c>
      <c r="F131" s="24">
        <v>0</v>
      </c>
      <c r="G131" s="24">
        <v>1.4430000000000001</v>
      </c>
      <c r="H131" s="24">
        <v>0.22500000000000001</v>
      </c>
      <c r="I131" s="24">
        <v>0.43099999999999999</v>
      </c>
      <c r="J131" s="57">
        <v>0.72387848016791501</v>
      </c>
      <c r="K131" s="54">
        <f t="shared" ref="K131:K194" si="6">E131*I131*J131/12</f>
        <v>1.3207645456317054</v>
      </c>
      <c r="L131" s="54">
        <f t="shared" ref="L131:L194" si="7">ROUND(2.721*G131*K131,1)</f>
        <v>5.2</v>
      </c>
      <c r="M131" s="54">
        <f t="shared" ref="M131:M194" si="8">ROUND((2.721*H131*K131)+(D131*J131),1)</f>
        <v>1</v>
      </c>
    </row>
    <row r="132" spans="1:13">
      <c r="A132" s="55">
        <v>1490</v>
      </c>
      <c r="B132" s="55" t="s">
        <v>62</v>
      </c>
      <c r="D132" s="24">
        <v>0.22</v>
      </c>
      <c r="E132" s="24">
        <v>50.8</v>
      </c>
      <c r="F132" s="24">
        <v>0</v>
      </c>
      <c r="G132" s="24">
        <v>1.4430000000000001</v>
      </c>
      <c r="H132" s="24">
        <v>0.22500000000000001</v>
      </c>
      <c r="I132" s="24">
        <v>0.43099999999999999</v>
      </c>
      <c r="J132" s="57">
        <v>3.5845033187125702E-2</v>
      </c>
      <c r="K132" s="54">
        <f t="shared" si="6"/>
        <v>6.540165271878999E-2</v>
      </c>
      <c r="L132" s="54">
        <f t="shared" si="7"/>
        <v>0.3</v>
      </c>
      <c r="M132" s="54">
        <f t="shared" si="8"/>
        <v>0</v>
      </c>
    </row>
    <row r="133" spans="1:13">
      <c r="A133" s="55">
        <v>1490</v>
      </c>
      <c r="B133" s="55" t="s">
        <v>62</v>
      </c>
      <c r="C133" s="55" t="s">
        <v>65</v>
      </c>
      <c r="D133" s="24">
        <v>0.22</v>
      </c>
      <c r="E133" s="24">
        <v>50.8</v>
      </c>
      <c r="F133" s="24">
        <v>0</v>
      </c>
      <c r="G133" s="24">
        <v>1.4430000000000001</v>
      </c>
      <c r="H133" s="24">
        <v>0.22500000000000001</v>
      </c>
      <c r="I133" s="24">
        <v>0.43099999999999999</v>
      </c>
      <c r="J133" s="57">
        <v>3.6962490992162498</v>
      </c>
      <c r="K133" s="54">
        <f t="shared" si="6"/>
        <v>6.7440528981266619</v>
      </c>
      <c r="L133" s="54">
        <f t="shared" si="7"/>
        <v>26.5</v>
      </c>
      <c r="M133" s="54">
        <f t="shared" si="8"/>
        <v>4.9000000000000004</v>
      </c>
    </row>
    <row r="134" spans="1:13">
      <c r="A134" s="55">
        <v>1411</v>
      </c>
      <c r="B134" s="55" t="s">
        <v>62</v>
      </c>
      <c r="C134" s="55" t="s">
        <v>63</v>
      </c>
      <c r="D134" s="24">
        <v>0.22</v>
      </c>
      <c r="E134" s="24">
        <v>50.8</v>
      </c>
      <c r="F134" s="24">
        <v>0</v>
      </c>
      <c r="G134" s="24">
        <v>1.4430000000000001</v>
      </c>
      <c r="H134" s="24">
        <v>0.22500000000000001</v>
      </c>
      <c r="I134" s="24">
        <v>0.43099999999999999</v>
      </c>
      <c r="J134" s="57">
        <v>0.77716159074976499</v>
      </c>
      <c r="K134" s="54">
        <f t="shared" si="6"/>
        <v>1.4179831330956629</v>
      </c>
      <c r="L134" s="54">
        <f t="shared" si="7"/>
        <v>5.6</v>
      </c>
      <c r="M134" s="54">
        <f t="shared" si="8"/>
        <v>1</v>
      </c>
    </row>
    <row r="135" spans="1:13">
      <c r="A135" s="55">
        <v>1411</v>
      </c>
      <c r="B135" s="55" t="s">
        <v>62</v>
      </c>
      <c r="C135" s="55" t="s">
        <v>68</v>
      </c>
      <c r="D135" s="24">
        <v>0.22</v>
      </c>
      <c r="E135" s="24">
        <v>50.8</v>
      </c>
      <c r="F135" s="24">
        <v>0</v>
      </c>
      <c r="G135" s="24">
        <v>1.4430000000000001</v>
      </c>
      <c r="H135" s="24">
        <v>0.22500000000000001</v>
      </c>
      <c r="I135" s="24">
        <v>0.43099999999999999</v>
      </c>
      <c r="J135" s="57">
        <v>3.4220604054211701</v>
      </c>
      <c r="K135" s="54">
        <f t="shared" si="6"/>
        <v>6.2437773470512861</v>
      </c>
      <c r="L135" s="54">
        <f t="shared" si="7"/>
        <v>24.5</v>
      </c>
      <c r="M135" s="54">
        <f t="shared" si="8"/>
        <v>4.5999999999999996</v>
      </c>
    </row>
    <row r="136" spans="1:13">
      <c r="A136" s="55">
        <v>1400</v>
      </c>
      <c r="B136" s="55" t="s">
        <v>62</v>
      </c>
      <c r="C136" s="55" t="s">
        <v>63</v>
      </c>
      <c r="D136" s="24">
        <v>0.22</v>
      </c>
      <c r="E136" s="24">
        <v>50.8</v>
      </c>
      <c r="F136" s="24">
        <v>0</v>
      </c>
      <c r="G136" s="24">
        <v>0.70899999999999996</v>
      </c>
      <c r="H136" s="24">
        <v>0.11700000000000001</v>
      </c>
      <c r="I136" s="24">
        <v>0.43099999999999999</v>
      </c>
      <c r="J136" s="57">
        <v>1.2358200727078399</v>
      </c>
      <c r="K136" s="54">
        <f t="shared" si="6"/>
        <v>2.254836110660301</v>
      </c>
      <c r="L136" s="54">
        <f t="shared" si="7"/>
        <v>4.4000000000000004</v>
      </c>
      <c r="M136" s="54">
        <f t="shared" si="8"/>
        <v>1</v>
      </c>
    </row>
    <row r="137" spans="1:13">
      <c r="A137" s="55">
        <v>1400</v>
      </c>
      <c r="B137" s="55" t="s">
        <v>62</v>
      </c>
      <c r="D137" s="24">
        <v>0.22</v>
      </c>
      <c r="E137" s="24">
        <v>50.8</v>
      </c>
      <c r="F137" s="24">
        <v>0</v>
      </c>
      <c r="G137" s="24">
        <v>0.70899999999999996</v>
      </c>
      <c r="H137" s="24">
        <v>0.11700000000000001</v>
      </c>
      <c r="I137" s="24">
        <v>0.43099999999999999</v>
      </c>
      <c r="J137" s="57">
        <v>6.3063816295692299E-2</v>
      </c>
      <c r="K137" s="54">
        <f t="shared" si="6"/>
        <v>0.1150641370859103</v>
      </c>
      <c r="L137" s="54">
        <f t="shared" si="7"/>
        <v>0.2</v>
      </c>
      <c r="M137" s="54">
        <f t="shared" si="8"/>
        <v>0.1</v>
      </c>
    </row>
    <row r="138" spans="1:13">
      <c r="A138" s="55">
        <v>8200</v>
      </c>
      <c r="B138" s="55" t="s">
        <v>62</v>
      </c>
      <c r="C138" s="55" t="s">
        <v>69</v>
      </c>
      <c r="D138" s="24">
        <v>0.22</v>
      </c>
      <c r="E138" s="24">
        <v>50.8</v>
      </c>
      <c r="F138" s="24">
        <v>0</v>
      </c>
      <c r="G138" s="24">
        <v>0.72099999999999997</v>
      </c>
      <c r="H138" s="24">
        <v>0.17</v>
      </c>
      <c r="I138" s="24">
        <v>0.43099999999999999</v>
      </c>
      <c r="J138" s="57">
        <v>0.29217238128697898</v>
      </c>
      <c r="K138" s="54">
        <f t="shared" si="6"/>
        <v>0.53308798781684563</v>
      </c>
      <c r="L138" s="54">
        <f t="shared" si="7"/>
        <v>1</v>
      </c>
      <c r="M138" s="54">
        <f t="shared" si="8"/>
        <v>0.3</v>
      </c>
    </row>
    <row r="139" spans="1:13">
      <c r="A139" s="55">
        <v>1700</v>
      </c>
      <c r="B139" s="55" t="s">
        <v>62</v>
      </c>
      <c r="C139" s="55" t="s">
        <v>68</v>
      </c>
      <c r="D139" s="24">
        <v>0.22</v>
      </c>
      <c r="E139" s="24">
        <v>50.8</v>
      </c>
      <c r="F139" s="24">
        <v>0</v>
      </c>
      <c r="G139" s="24">
        <v>0.96799999999999997</v>
      </c>
      <c r="H139" s="24">
        <v>0.125</v>
      </c>
      <c r="I139" s="24">
        <v>0.34100000000000003</v>
      </c>
      <c r="J139" s="57">
        <v>3.0916452922242002E-4</v>
      </c>
      <c r="K139" s="54">
        <f t="shared" si="6"/>
        <v>4.4629960890117817E-4</v>
      </c>
      <c r="L139" s="54">
        <f t="shared" si="7"/>
        <v>0</v>
      </c>
      <c r="M139" s="54">
        <f t="shared" si="8"/>
        <v>0</v>
      </c>
    </row>
    <row r="140" spans="1:13">
      <c r="A140" s="55">
        <v>1700</v>
      </c>
      <c r="B140" s="55" t="s">
        <v>62</v>
      </c>
      <c r="C140" s="55" t="s">
        <v>63</v>
      </c>
      <c r="D140" s="24">
        <v>0.22</v>
      </c>
      <c r="E140" s="24">
        <v>50.8</v>
      </c>
      <c r="F140" s="24">
        <v>0</v>
      </c>
      <c r="G140" s="24">
        <v>0.96799999999999997</v>
      </c>
      <c r="H140" s="24">
        <v>0.125</v>
      </c>
      <c r="I140" s="24">
        <v>0.34100000000000003</v>
      </c>
      <c r="J140" s="57">
        <v>0.126926015179496</v>
      </c>
      <c r="K140" s="54">
        <f t="shared" si="6"/>
        <v>0.18322616464594779</v>
      </c>
      <c r="L140" s="54">
        <f t="shared" si="7"/>
        <v>0.5</v>
      </c>
      <c r="M140" s="54">
        <f t="shared" si="8"/>
        <v>0.1</v>
      </c>
    </row>
    <row r="141" spans="1:13">
      <c r="A141" s="55">
        <v>1700</v>
      </c>
      <c r="B141" s="55" t="s">
        <v>62</v>
      </c>
      <c r="C141" s="55" t="s">
        <v>63</v>
      </c>
      <c r="D141" s="24">
        <v>0.22</v>
      </c>
      <c r="E141" s="24">
        <v>50.8</v>
      </c>
      <c r="F141" s="24">
        <v>0</v>
      </c>
      <c r="G141" s="24">
        <v>0.96799999999999997</v>
      </c>
      <c r="H141" s="24">
        <v>0.125</v>
      </c>
      <c r="I141" s="24">
        <v>0.34100000000000003</v>
      </c>
      <c r="J141" s="57">
        <v>3.7503480742239999E-5</v>
      </c>
      <c r="K141" s="54">
        <f t="shared" si="6"/>
        <v>5.4138774683472924E-5</v>
      </c>
      <c r="L141" s="54">
        <f t="shared" si="7"/>
        <v>0</v>
      </c>
      <c r="M141" s="54">
        <f t="shared" si="8"/>
        <v>0</v>
      </c>
    </row>
    <row r="142" spans="1:13">
      <c r="A142" s="55">
        <v>1480</v>
      </c>
      <c r="B142" s="55" t="s">
        <v>62</v>
      </c>
      <c r="C142" s="55" t="s">
        <v>65</v>
      </c>
      <c r="D142" s="24">
        <v>0.22</v>
      </c>
      <c r="E142" s="24">
        <v>50.8</v>
      </c>
      <c r="F142" s="24">
        <v>0</v>
      </c>
      <c r="G142" s="24">
        <v>1.2450000000000001</v>
      </c>
      <c r="H142" s="24">
        <v>0.21299999999999999</v>
      </c>
      <c r="I142" s="24">
        <v>0.28799999999999998</v>
      </c>
      <c r="J142" s="57">
        <v>1.43138510623779E-2</v>
      </c>
      <c r="K142" s="54">
        <f t="shared" si="6"/>
        <v>1.7451447215251135E-2</v>
      </c>
      <c r="L142" s="54">
        <f t="shared" si="7"/>
        <v>0.1</v>
      </c>
      <c r="M142" s="54">
        <f t="shared" si="8"/>
        <v>0</v>
      </c>
    </row>
    <row r="143" spans="1:13">
      <c r="A143" s="55">
        <v>1400</v>
      </c>
      <c r="B143" s="55" t="s">
        <v>62</v>
      </c>
      <c r="C143" s="55" t="s">
        <v>68</v>
      </c>
      <c r="D143" s="24">
        <v>0.22</v>
      </c>
      <c r="E143" s="24">
        <v>50.8</v>
      </c>
      <c r="F143" s="24">
        <v>0</v>
      </c>
      <c r="G143" s="24">
        <v>0.70899999999999996</v>
      </c>
      <c r="H143" s="24">
        <v>0.11700000000000001</v>
      </c>
      <c r="I143" s="24">
        <v>0.43099999999999999</v>
      </c>
      <c r="J143" s="57">
        <v>4.00531116470823</v>
      </c>
      <c r="K143" s="54">
        <f t="shared" si="6"/>
        <v>7.3079572407544795</v>
      </c>
      <c r="L143" s="54">
        <f t="shared" si="7"/>
        <v>14.1</v>
      </c>
      <c r="M143" s="54">
        <f t="shared" si="8"/>
        <v>3.2</v>
      </c>
    </row>
    <row r="144" spans="1:13">
      <c r="A144" s="55">
        <v>1400</v>
      </c>
      <c r="B144" s="55" t="s">
        <v>62</v>
      </c>
      <c r="C144" s="55" t="s">
        <v>69</v>
      </c>
      <c r="D144" s="24">
        <v>0.22</v>
      </c>
      <c r="E144" s="24">
        <v>50.8</v>
      </c>
      <c r="F144" s="24">
        <v>0</v>
      </c>
      <c r="G144" s="24">
        <v>0.70899999999999996</v>
      </c>
      <c r="H144" s="24">
        <v>0.11700000000000001</v>
      </c>
      <c r="I144" s="24">
        <v>0.43099999999999999</v>
      </c>
      <c r="J144" s="57">
        <v>1.7234180582201699</v>
      </c>
      <c r="K144" s="54">
        <f t="shared" si="6"/>
        <v>3.1444911417599144</v>
      </c>
      <c r="L144" s="54">
        <f t="shared" si="7"/>
        <v>6.1</v>
      </c>
      <c r="M144" s="54">
        <f t="shared" si="8"/>
        <v>1.4</v>
      </c>
    </row>
    <row r="145" spans="1:13">
      <c r="A145" s="55">
        <v>1400</v>
      </c>
      <c r="B145" s="55" t="s">
        <v>62</v>
      </c>
      <c r="C145" s="55" t="s">
        <v>63</v>
      </c>
      <c r="D145" s="24">
        <v>0.22</v>
      </c>
      <c r="E145" s="24">
        <v>50.8</v>
      </c>
      <c r="F145" s="24">
        <v>0</v>
      </c>
      <c r="G145" s="24">
        <v>0.70899999999999996</v>
      </c>
      <c r="H145" s="24">
        <v>0.11700000000000001</v>
      </c>
      <c r="I145" s="24">
        <v>0.43099999999999999</v>
      </c>
      <c r="J145" s="57">
        <v>3.65509327655388E-2</v>
      </c>
      <c r="K145" s="54">
        <f t="shared" si="6"/>
        <v>6.6689613559576574E-2</v>
      </c>
      <c r="L145" s="54">
        <f t="shared" si="7"/>
        <v>0.1</v>
      </c>
      <c r="M145" s="54">
        <f t="shared" si="8"/>
        <v>0</v>
      </c>
    </row>
    <row r="146" spans="1:13">
      <c r="A146" s="55">
        <v>1400</v>
      </c>
      <c r="B146" s="55" t="s">
        <v>62</v>
      </c>
      <c r="C146" s="55" t="s">
        <v>63</v>
      </c>
      <c r="D146" s="24">
        <v>0.22</v>
      </c>
      <c r="E146" s="24">
        <v>50.8</v>
      </c>
      <c r="F146" s="24">
        <v>0</v>
      </c>
      <c r="G146" s="24">
        <v>0.70899999999999996</v>
      </c>
      <c r="H146" s="24">
        <v>0.11700000000000001</v>
      </c>
      <c r="I146" s="24">
        <v>0.43099999999999999</v>
      </c>
      <c r="J146" s="57">
        <v>1.5402652886645701E-2</v>
      </c>
      <c r="K146" s="54">
        <f t="shared" si="6"/>
        <v>2.8103167035210857E-2</v>
      </c>
      <c r="L146" s="54">
        <f t="shared" si="7"/>
        <v>0.1</v>
      </c>
      <c r="M146" s="54">
        <f t="shared" si="8"/>
        <v>0</v>
      </c>
    </row>
    <row r="147" spans="1:13">
      <c r="A147" s="55">
        <v>1400</v>
      </c>
      <c r="B147" s="55" t="s">
        <v>62</v>
      </c>
      <c r="C147" s="55" t="s">
        <v>63</v>
      </c>
      <c r="D147" s="24">
        <v>0.22</v>
      </c>
      <c r="E147" s="24">
        <v>50.8</v>
      </c>
      <c r="F147" s="24">
        <v>0</v>
      </c>
      <c r="G147" s="24">
        <v>0.70899999999999996</v>
      </c>
      <c r="H147" s="24">
        <v>0.11700000000000001</v>
      </c>
      <c r="I147" s="24">
        <v>0.43099999999999999</v>
      </c>
      <c r="J147" s="57">
        <v>0.83552148813146399</v>
      </c>
      <c r="K147" s="54">
        <f t="shared" si="6"/>
        <v>1.5244646565283981</v>
      </c>
      <c r="L147" s="54">
        <f t="shared" si="7"/>
        <v>2.9</v>
      </c>
      <c r="M147" s="54">
        <f t="shared" si="8"/>
        <v>0.7</v>
      </c>
    </row>
    <row r="148" spans="1:13">
      <c r="A148" s="55">
        <v>1620</v>
      </c>
      <c r="B148" s="55" t="s">
        <v>62</v>
      </c>
      <c r="C148" s="55" t="s">
        <v>63</v>
      </c>
      <c r="D148" s="24">
        <v>0.22</v>
      </c>
      <c r="E148" s="24">
        <v>50.8</v>
      </c>
      <c r="F148" s="24">
        <v>0</v>
      </c>
      <c r="G148" s="24">
        <v>0.70899999999999996</v>
      </c>
      <c r="H148" s="24">
        <v>9.8000000000000004E-2</v>
      </c>
      <c r="I148" s="24">
        <v>0.28799999999999998</v>
      </c>
      <c r="J148" s="57">
        <v>5.5926747991315003E-4</v>
      </c>
      <c r="K148" s="54">
        <f t="shared" si="6"/>
        <v>6.8185891151011232E-4</v>
      </c>
      <c r="L148" s="54">
        <f t="shared" si="7"/>
        <v>0</v>
      </c>
      <c r="M148" s="54">
        <f t="shared" si="8"/>
        <v>0</v>
      </c>
    </row>
    <row r="149" spans="1:13">
      <c r="A149" s="55">
        <v>1210</v>
      </c>
      <c r="B149" s="55" t="s">
        <v>62</v>
      </c>
      <c r="C149" s="55" t="s">
        <v>63</v>
      </c>
      <c r="D149" s="24">
        <v>0.22</v>
      </c>
      <c r="E149" s="24">
        <v>50.8</v>
      </c>
      <c r="F149" s="24">
        <v>0</v>
      </c>
      <c r="G149" s="24">
        <v>1.2450000000000001</v>
      </c>
      <c r="H149" s="24">
        <v>0.21299999999999999</v>
      </c>
      <c r="I149" s="24">
        <v>0.28799999999999998</v>
      </c>
      <c r="J149" s="57">
        <v>5.5357142910495103</v>
      </c>
      <c r="K149" s="54">
        <f t="shared" si="6"/>
        <v>6.7491428636475623</v>
      </c>
      <c r="L149" s="54">
        <f t="shared" si="7"/>
        <v>22.9</v>
      </c>
      <c r="M149" s="54">
        <f t="shared" si="8"/>
        <v>5.0999999999999996</v>
      </c>
    </row>
    <row r="150" spans="1:13">
      <c r="A150" s="55">
        <v>1210</v>
      </c>
      <c r="B150" s="55" t="s">
        <v>62</v>
      </c>
      <c r="D150" s="24">
        <v>0.22</v>
      </c>
      <c r="E150" s="24">
        <v>50.8</v>
      </c>
      <c r="F150" s="24">
        <v>0</v>
      </c>
      <c r="G150" s="24">
        <v>1.2450000000000001</v>
      </c>
      <c r="H150" s="24">
        <v>0.21299999999999999</v>
      </c>
      <c r="I150" s="24">
        <v>0.28799999999999998</v>
      </c>
      <c r="J150" s="57">
        <v>0.13188004496983499</v>
      </c>
      <c r="K150" s="54">
        <f t="shared" si="6"/>
        <v>0.16078815082722281</v>
      </c>
      <c r="L150" s="54">
        <f t="shared" si="7"/>
        <v>0.5</v>
      </c>
      <c r="M150" s="54">
        <f t="shared" si="8"/>
        <v>0.1</v>
      </c>
    </row>
    <row r="151" spans="1:13">
      <c r="A151" s="55">
        <v>1210</v>
      </c>
      <c r="B151" s="55" t="s">
        <v>62</v>
      </c>
      <c r="C151" s="55" t="s">
        <v>68</v>
      </c>
      <c r="D151" s="24">
        <v>0.22</v>
      </c>
      <c r="E151" s="24">
        <v>50.8</v>
      </c>
      <c r="F151" s="24">
        <v>0</v>
      </c>
      <c r="G151" s="24">
        <v>1.2450000000000001</v>
      </c>
      <c r="H151" s="24">
        <v>0.21299999999999999</v>
      </c>
      <c r="I151" s="24">
        <v>0.28799999999999998</v>
      </c>
      <c r="J151" s="57">
        <v>1.6465914766721901</v>
      </c>
      <c r="K151" s="54">
        <f t="shared" si="6"/>
        <v>2.0075243283587336</v>
      </c>
      <c r="L151" s="54">
        <f t="shared" si="7"/>
        <v>6.8</v>
      </c>
      <c r="M151" s="54">
        <f t="shared" si="8"/>
        <v>1.5</v>
      </c>
    </row>
    <row r="152" spans="1:13">
      <c r="A152" s="55">
        <v>1210</v>
      </c>
      <c r="B152" s="55" t="s">
        <v>62</v>
      </c>
      <c r="C152" s="55" t="s">
        <v>68</v>
      </c>
      <c r="D152" s="24">
        <v>0.22</v>
      </c>
      <c r="E152" s="24">
        <v>50.8</v>
      </c>
      <c r="F152" s="24">
        <v>0</v>
      </c>
      <c r="G152" s="24">
        <v>1.2450000000000001</v>
      </c>
      <c r="H152" s="24">
        <v>0.21299999999999999</v>
      </c>
      <c r="I152" s="24">
        <v>0.28799999999999998</v>
      </c>
      <c r="J152" s="57">
        <v>8.2160563858884109E-3</v>
      </c>
      <c r="K152" s="54">
        <f t="shared" si="6"/>
        <v>1.0017015945675148E-2</v>
      </c>
      <c r="L152" s="54">
        <f t="shared" si="7"/>
        <v>0</v>
      </c>
      <c r="M152" s="54">
        <f t="shared" si="8"/>
        <v>0</v>
      </c>
    </row>
    <row r="153" spans="1:13">
      <c r="A153" s="55">
        <v>1210</v>
      </c>
      <c r="B153" s="55" t="s">
        <v>62</v>
      </c>
      <c r="C153" s="55" t="s">
        <v>63</v>
      </c>
      <c r="D153" s="24">
        <v>0.22</v>
      </c>
      <c r="E153" s="24">
        <v>50.8</v>
      </c>
      <c r="F153" s="24">
        <v>0</v>
      </c>
      <c r="G153" s="24">
        <v>1.2450000000000001</v>
      </c>
      <c r="H153" s="24">
        <v>0.21299999999999999</v>
      </c>
      <c r="I153" s="24">
        <v>0.28799999999999998</v>
      </c>
      <c r="J153" s="57">
        <v>31.148861261099999</v>
      </c>
      <c r="K153" s="54">
        <f t="shared" si="6"/>
        <v>37.976691649533116</v>
      </c>
      <c r="L153" s="54">
        <f t="shared" si="7"/>
        <v>128.69999999999999</v>
      </c>
      <c r="M153" s="54">
        <f t="shared" si="8"/>
        <v>28.9</v>
      </c>
    </row>
    <row r="154" spans="1:13">
      <c r="A154" s="55">
        <v>1210</v>
      </c>
      <c r="B154" s="55" t="s">
        <v>62</v>
      </c>
      <c r="C154" s="55" t="s">
        <v>68</v>
      </c>
      <c r="D154" s="24">
        <v>0.22</v>
      </c>
      <c r="E154" s="24">
        <v>50.8</v>
      </c>
      <c r="F154" s="24">
        <v>0</v>
      </c>
      <c r="G154" s="24">
        <v>1.2450000000000001</v>
      </c>
      <c r="H154" s="24">
        <v>0.21299999999999999</v>
      </c>
      <c r="I154" s="24">
        <v>0.28799999999999998</v>
      </c>
      <c r="J154" s="57">
        <v>1.95359245700225</v>
      </c>
      <c r="K154" s="54">
        <f t="shared" si="6"/>
        <v>2.3818199235771429</v>
      </c>
      <c r="L154" s="54">
        <f t="shared" si="7"/>
        <v>8.1</v>
      </c>
      <c r="M154" s="54">
        <f t="shared" si="8"/>
        <v>1.8</v>
      </c>
    </row>
    <row r="155" spans="1:13">
      <c r="A155" s="55">
        <v>1210</v>
      </c>
      <c r="B155" s="55" t="s">
        <v>62</v>
      </c>
      <c r="C155" s="55" t="s">
        <v>63</v>
      </c>
      <c r="D155" s="24">
        <v>0.22</v>
      </c>
      <c r="E155" s="24">
        <v>50.8</v>
      </c>
      <c r="F155" s="24">
        <v>0</v>
      </c>
      <c r="G155" s="24">
        <v>1.2450000000000001</v>
      </c>
      <c r="H155" s="24">
        <v>0.21299999999999999</v>
      </c>
      <c r="I155" s="24">
        <v>0.28799999999999998</v>
      </c>
      <c r="J155" s="57">
        <v>7.8367960361605898E-2</v>
      </c>
      <c r="K155" s="54">
        <f t="shared" si="6"/>
        <v>9.5546217272869896E-2</v>
      </c>
      <c r="L155" s="54">
        <f t="shared" si="7"/>
        <v>0.3</v>
      </c>
      <c r="M155" s="54">
        <f t="shared" si="8"/>
        <v>0.1</v>
      </c>
    </row>
    <row r="156" spans="1:13">
      <c r="A156" s="55">
        <v>1210</v>
      </c>
      <c r="B156" s="55" t="s">
        <v>62</v>
      </c>
      <c r="C156" s="55" t="s">
        <v>63</v>
      </c>
      <c r="D156" s="24">
        <v>0.22</v>
      </c>
      <c r="E156" s="24">
        <v>50.8</v>
      </c>
      <c r="F156" s="24">
        <v>0</v>
      </c>
      <c r="G156" s="24">
        <v>1.2450000000000001</v>
      </c>
      <c r="H156" s="24">
        <v>0.21299999999999999</v>
      </c>
      <c r="I156" s="24">
        <v>0.28799999999999998</v>
      </c>
      <c r="J156" s="57">
        <v>0.31101065181349602</v>
      </c>
      <c r="K156" s="54">
        <f t="shared" si="6"/>
        <v>0.37918418669101434</v>
      </c>
      <c r="L156" s="54">
        <f t="shared" si="7"/>
        <v>1.3</v>
      </c>
      <c r="M156" s="54">
        <f t="shared" si="8"/>
        <v>0.3</v>
      </c>
    </row>
    <row r="157" spans="1:13">
      <c r="A157" s="55">
        <v>1110</v>
      </c>
      <c r="B157" s="55" t="s">
        <v>62</v>
      </c>
      <c r="C157" s="55" t="s">
        <v>63</v>
      </c>
      <c r="D157" s="24">
        <v>0.22</v>
      </c>
      <c r="E157" s="24">
        <v>50.8</v>
      </c>
      <c r="F157" s="24">
        <v>0</v>
      </c>
      <c r="G157" s="24">
        <v>0.96799999999999997</v>
      </c>
      <c r="H157" s="24">
        <v>0.125</v>
      </c>
      <c r="I157" s="24">
        <v>0.28799999999999998</v>
      </c>
      <c r="J157" s="57">
        <v>0.109731079900588</v>
      </c>
      <c r="K157" s="54">
        <f t="shared" si="6"/>
        <v>0.13378413261479688</v>
      </c>
      <c r="L157" s="54">
        <f t="shared" si="7"/>
        <v>0.4</v>
      </c>
      <c r="M157" s="54">
        <f t="shared" si="8"/>
        <v>0.1</v>
      </c>
    </row>
    <row r="158" spans="1:13">
      <c r="A158" s="55">
        <v>1110</v>
      </c>
      <c r="B158" s="55" t="s">
        <v>62</v>
      </c>
      <c r="C158" s="55" t="s">
        <v>68</v>
      </c>
      <c r="D158" s="24">
        <v>0.22</v>
      </c>
      <c r="E158" s="24">
        <v>50.8</v>
      </c>
      <c r="F158" s="24">
        <v>0</v>
      </c>
      <c r="G158" s="24">
        <v>0.96799999999999997</v>
      </c>
      <c r="H158" s="24">
        <v>0.125</v>
      </c>
      <c r="I158" s="24">
        <v>0.28799999999999998</v>
      </c>
      <c r="J158" s="57">
        <v>1.8432236612375099</v>
      </c>
      <c r="K158" s="54">
        <f t="shared" si="6"/>
        <v>2.2472582877807716</v>
      </c>
      <c r="L158" s="54">
        <f t="shared" si="7"/>
        <v>5.9</v>
      </c>
      <c r="M158" s="54">
        <f t="shared" si="8"/>
        <v>1.2</v>
      </c>
    </row>
    <row r="159" spans="1:13">
      <c r="A159" s="55">
        <v>1110</v>
      </c>
      <c r="B159" s="55" t="s">
        <v>62</v>
      </c>
      <c r="C159" s="55" t="s">
        <v>63</v>
      </c>
      <c r="D159" s="24">
        <v>0.22</v>
      </c>
      <c r="E159" s="24">
        <v>50.8</v>
      </c>
      <c r="F159" s="24">
        <v>0</v>
      </c>
      <c r="G159" s="24">
        <v>0.96799999999999997</v>
      </c>
      <c r="H159" s="24">
        <v>0.125</v>
      </c>
      <c r="I159" s="24">
        <v>0.28799999999999998</v>
      </c>
      <c r="J159" s="57">
        <v>0.41691126616839702</v>
      </c>
      <c r="K159" s="54">
        <f t="shared" si="6"/>
        <v>0.50829821571250955</v>
      </c>
      <c r="L159" s="54">
        <f t="shared" si="7"/>
        <v>1.3</v>
      </c>
      <c r="M159" s="54">
        <f t="shared" si="8"/>
        <v>0.3</v>
      </c>
    </row>
    <row r="160" spans="1:13">
      <c r="A160" s="55">
        <v>1110</v>
      </c>
      <c r="B160" s="55" t="s">
        <v>62</v>
      </c>
      <c r="C160" s="55" t="s">
        <v>63</v>
      </c>
      <c r="D160" s="24">
        <v>0.22</v>
      </c>
      <c r="E160" s="24">
        <v>50.8</v>
      </c>
      <c r="F160" s="24">
        <v>0</v>
      </c>
      <c r="G160" s="24">
        <v>0.96799999999999997</v>
      </c>
      <c r="H160" s="24">
        <v>0.125</v>
      </c>
      <c r="I160" s="24">
        <v>0.28799999999999998</v>
      </c>
      <c r="J160" s="57">
        <v>0.12764972494090801</v>
      </c>
      <c r="K160" s="54">
        <f t="shared" si="6"/>
        <v>0.15563054464795503</v>
      </c>
      <c r="L160" s="54">
        <f t="shared" si="7"/>
        <v>0.4</v>
      </c>
      <c r="M160" s="54">
        <f t="shared" si="8"/>
        <v>0.1</v>
      </c>
    </row>
    <row r="161" spans="1:13">
      <c r="A161" s="55">
        <v>1110</v>
      </c>
      <c r="B161" s="55" t="s">
        <v>62</v>
      </c>
      <c r="C161" s="55" t="s">
        <v>63</v>
      </c>
      <c r="D161" s="24">
        <v>0.22</v>
      </c>
      <c r="E161" s="24">
        <v>50.8</v>
      </c>
      <c r="F161" s="24">
        <v>0</v>
      </c>
      <c r="G161" s="24">
        <v>0.96799999999999997</v>
      </c>
      <c r="H161" s="24">
        <v>0.125</v>
      </c>
      <c r="I161" s="24">
        <v>0.28799999999999998</v>
      </c>
      <c r="J161" s="57">
        <v>5.8566652324036602E-3</v>
      </c>
      <c r="K161" s="54">
        <f t="shared" si="6"/>
        <v>7.1404462513465416E-3</v>
      </c>
      <c r="L161" s="54">
        <f t="shared" si="7"/>
        <v>0</v>
      </c>
      <c r="M161" s="54">
        <f t="shared" si="8"/>
        <v>0</v>
      </c>
    </row>
    <row r="162" spans="1:13">
      <c r="A162" s="55">
        <v>1110</v>
      </c>
      <c r="B162" s="55" t="s">
        <v>62</v>
      </c>
      <c r="C162" s="55" t="s">
        <v>63</v>
      </c>
      <c r="D162" s="24">
        <v>0.22</v>
      </c>
      <c r="E162" s="24">
        <v>50.8</v>
      </c>
      <c r="F162" s="24">
        <v>0</v>
      </c>
      <c r="G162" s="24">
        <v>0.96799999999999997</v>
      </c>
      <c r="H162" s="24">
        <v>0.125</v>
      </c>
      <c r="I162" s="24">
        <v>0.28799999999999998</v>
      </c>
      <c r="J162" s="57">
        <v>0.86305983817559295</v>
      </c>
      <c r="K162" s="54">
        <f t="shared" si="6"/>
        <v>1.0522425547036829</v>
      </c>
      <c r="L162" s="54">
        <f t="shared" si="7"/>
        <v>2.8</v>
      </c>
      <c r="M162" s="54">
        <f t="shared" si="8"/>
        <v>0.5</v>
      </c>
    </row>
    <row r="163" spans="1:13">
      <c r="A163" s="55">
        <v>1110</v>
      </c>
      <c r="B163" s="55" t="s">
        <v>62</v>
      </c>
      <c r="C163" s="55" t="s">
        <v>68</v>
      </c>
      <c r="D163" s="24">
        <v>0.22</v>
      </c>
      <c r="E163" s="24">
        <v>50.8</v>
      </c>
      <c r="F163" s="24">
        <v>0</v>
      </c>
      <c r="G163" s="24">
        <v>0.96799999999999997</v>
      </c>
      <c r="H163" s="24">
        <v>0.125</v>
      </c>
      <c r="I163" s="24">
        <v>0.28799999999999998</v>
      </c>
      <c r="J163" s="57">
        <v>6.6711400578945201E-2</v>
      </c>
      <c r="K163" s="54">
        <f t="shared" si="6"/>
        <v>8.1334539585849977E-2</v>
      </c>
      <c r="L163" s="54">
        <f t="shared" si="7"/>
        <v>0.2</v>
      </c>
      <c r="M163" s="54">
        <f t="shared" si="8"/>
        <v>0</v>
      </c>
    </row>
    <row r="164" spans="1:13">
      <c r="A164" s="55">
        <v>1110</v>
      </c>
      <c r="B164" s="55" t="s">
        <v>62</v>
      </c>
      <c r="C164" s="55" t="s">
        <v>63</v>
      </c>
      <c r="D164" s="24">
        <v>0.22</v>
      </c>
      <c r="E164" s="24">
        <v>50.8</v>
      </c>
      <c r="F164" s="24">
        <v>0</v>
      </c>
      <c r="G164" s="24">
        <v>0.96799999999999997</v>
      </c>
      <c r="H164" s="24">
        <v>0.125</v>
      </c>
      <c r="I164" s="24">
        <v>0.28799999999999998</v>
      </c>
      <c r="J164" s="57">
        <v>6.1850296403837002E-4</v>
      </c>
      <c r="K164" s="54">
        <f t="shared" si="6"/>
        <v>7.5407881375558065E-4</v>
      </c>
      <c r="L164" s="54">
        <f t="shared" si="7"/>
        <v>0</v>
      </c>
      <c r="M164" s="54">
        <f t="shared" si="8"/>
        <v>0</v>
      </c>
    </row>
    <row r="165" spans="1:13">
      <c r="A165" s="55">
        <v>1110</v>
      </c>
      <c r="B165" s="55" t="s">
        <v>62</v>
      </c>
      <c r="C165" s="55" t="s">
        <v>63</v>
      </c>
      <c r="D165" s="24">
        <v>0.22</v>
      </c>
      <c r="E165" s="24">
        <v>50.8</v>
      </c>
      <c r="F165" s="24">
        <v>0</v>
      </c>
      <c r="G165" s="24">
        <v>0.96799999999999997</v>
      </c>
      <c r="H165" s="24">
        <v>0.125</v>
      </c>
      <c r="I165" s="24">
        <v>0.28799999999999998</v>
      </c>
      <c r="J165" s="57">
        <v>3.1749816890937102E-2</v>
      </c>
      <c r="K165" s="54">
        <f t="shared" si="6"/>
        <v>3.8709376753430509E-2</v>
      </c>
      <c r="L165" s="54">
        <f t="shared" si="7"/>
        <v>0.1</v>
      </c>
      <c r="M165" s="54">
        <f t="shared" si="8"/>
        <v>0</v>
      </c>
    </row>
    <row r="166" spans="1:13">
      <c r="A166" s="55">
        <v>8100</v>
      </c>
      <c r="B166" s="55" t="s">
        <v>62</v>
      </c>
      <c r="C166" s="55" t="s">
        <v>68</v>
      </c>
      <c r="D166" s="24">
        <v>0.22</v>
      </c>
      <c r="E166" s="24">
        <v>50.8</v>
      </c>
      <c r="F166" s="24">
        <v>0</v>
      </c>
      <c r="G166" s="24">
        <v>0.98599999999999999</v>
      </c>
      <c r="H166" s="24">
        <v>0.14299999999999999</v>
      </c>
      <c r="I166" s="24">
        <v>0.44600000000000001</v>
      </c>
      <c r="J166" s="57">
        <v>0.31072408462981199</v>
      </c>
      <c r="K166" s="54">
        <f t="shared" si="6"/>
        <v>0.58666778672006037</v>
      </c>
      <c r="L166" s="54">
        <f t="shared" si="7"/>
        <v>1.6</v>
      </c>
      <c r="M166" s="54">
        <f t="shared" si="8"/>
        <v>0.3</v>
      </c>
    </row>
    <row r="167" spans="1:13">
      <c r="A167" s="55">
        <v>8100</v>
      </c>
      <c r="B167" s="55" t="s">
        <v>62</v>
      </c>
      <c r="C167" s="55" t="s">
        <v>63</v>
      </c>
      <c r="D167" s="24">
        <v>0.22</v>
      </c>
      <c r="E167" s="24">
        <v>50.8</v>
      </c>
      <c r="F167" s="24">
        <v>0</v>
      </c>
      <c r="G167" s="24">
        <v>0.98599999999999999</v>
      </c>
      <c r="H167" s="24">
        <v>0.14299999999999999</v>
      </c>
      <c r="I167" s="24">
        <v>0.44600000000000001</v>
      </c>
      <c r="J167" s="57">
        <v>1.2588325131695699</v>
      </c>
      <c r="K167" s="54">
        <f t="shared" si="6"/>
        <v>2.3767597070316926</v>
      </c>
      <c r="L167" s="54">
        <f t="shared" si="7"/>
        <v>6.4</v>
      </c>
      <c r="M167" s="54">
        <f t="shared" si="8"/>
        <v>1.2</v>
      </c>
    </row>
    <row r="168" spans="1:13">
      <c r="A168" s="55">
        <v>8100</v>
      </c>
      <c r="B168" s="55" t="s">
        <v>62</v>
      </c>
      <c r="C168" s="55" t="s">
        <v>68</v>
      </c>
      <c r="D168" s="24">
        <v>0.22</v>
      </c>
      <c r="E168" s="24">
        <v>50.8</v>
      </c>
      <c r="F168" s="24">
        <v>0</v>
      </c>
      <c r="G168" s="24">
        <v>0.98599999999999999</v>
      </c>
      <c r="H168" s="24">
        <v>0.14299999999999999</v>
      </c>
      <c r="I168" s="24">
        <v>0.44600000000000001</v>
      </c>
      <c r="J168" s="57">
        <v>3.5814808700516898</v>
      </c>
      <c r="K168" s="54">
        <f t="shared" si="6"/>
        <v>6.7620746480489275</v>
      </c>
      <c r="L168" s="54">
        <f t="shared" si="7"/>
        <v>18.100000000000001</v>
      </c>
      <c r="M168" s="54">
        <f t="shared" si="8"/>
        <v>3.4</v>
      </c>
    </row>
    <row r="169" spans="1:13">
      <c r="A169" s="55">
        <v>8100</v>
      </c>
      <c r="B169" s="55" t="s">
        <v>62</v>
      </c>
      <c r="C169" s="55" t="s">
        <v>65</v>
      </c>
      <c r="D169" s="24">
        <v>0.22</v>
      </c>
      <c r="E169" s="24">
        <v>50.8</v>
      </c>
      <c r="F169" s="24">
        <v>0</v>
      </c>
      <c r="G169" s="24">
        <v>0.98599999999999999</v>
      </c>
      <c r="H169" s="24">
        <v>0.14299999999999999</v>
      </c>
      <c r="I169" s="24">
        <v>0.44600000000000001</v>
      </c>
      <c r="J169" s="57">
        <v>0.50595162511282699</v>
      </c>
      <c r="K169" s="54">
        <f t="shared" si="6"/>
        <v>0.95527039832135818</v>
      </c>
      <c r="L169" s="54">
        <f t="shared" si="7"/>
        <v>2.6</v>
      </c>
      <c r="M169" s="54">
        <f t="shared" si="8"/>
        <v>0.5</v>
      </c>
    </row>
    <row r="170" spans="1:13">
      <c r="A170" s="55">
        <v>8100</v>
      </c>
      <c r="B170" s="55" t="s">
        <v>62</v>
      </c>
      <c r="C170" s="55" t="s">
        <v>68</v>
      </c>
      <c r="D170" s="24">
        <v>0.22</v>
      </c>
      <c r="E170" s="24">
        <v>50.8</v>
      </c>
      <c r="F170" s="24">
        <v>0</v>
      </c>
      <c r="G170" s="24">
        <v>0.98599999999999999</v>
      </c>
      <c r="H170" s="24">
        <v>0.14299999999999999</v>
      </c>
      <c r="I170" s="24">
        <v>0.44600000000000001</v>
      </c>
      <c r="J170" s="57">
        <v>1.7936033675785199</v>
      </c>
      <c r="K170" s="54">
        <f t="shared" si="6"/>
        <v>3.3864427315460843</v>
      </c>
      <c r="L170" s="54">
        <f t="shared" si="7"/>
        <v>9.1</v>
      </c>
      <c r="M170" s="54">
        <f t="shared" si="8"/>
        <v>1.7</v>
      </c>
    </row>
    <row r="171" spans="1:13">
      <c r="A171" s="55">
        <v>8100</v>
      </c>
      <c r="B171" s="55" t="s">
        <v>62</v>
      </c>
      <c r="C171" s="55" t="s">
        <v>68</v>
      </c>
      <c r="D171" s="24">
        <v>0.22</v>
      </c>
      <c r="E171" s="24">
        <v>50.8</v>
      </c>
      <c r="F171" s="24">
        <v>0</v>
      </c>
      <c r="G171" s="24">
        <v>0.98599999999999999</v>
      </c>
      <c r="H171" s="24">
        <v>0.14299999999999999</v>
      </c>
      <c r="I171" s="24">
        <v>0.44600000000000001</v>
      </c>
      <c r="J171" s="57">
        <v>0.21170159471162101</v>
      </c>
      <c r="K171" s="54">
        <f t="shared" si="6"/>
        <v>0.39970672425518794</v>
      </c>
      <c r="L171" s="54">
        <f t="shared" si="7"/>
        <v>1.1000000000000001</v>
      </c>
      <c r="M171" s="54">
        <f t="shared" si="8"/>
        <v>0.2</v>
      </c>
    </row>
    <row r="172" spans="1:13">
      <c r="A172" s="55">
        <v>8100</v>
      </c>
      <c r="B172" s="55" t="s">
        <v>62</v>
      </c>
      <c r="C172" s="55" t="s">
        <v>63</v>
      </c>
      <c r="D172" s="24">
        <v>0.22</v>
      </c>
      <c r="E172" s="24">
        <v>50.8</v>
      </c>
      <c r="F172" s="24">
        <v>0</v>
      </c>
      <c r="G172" s="24">
        <v>0.98599999999999999</v>
      </c>
      <c r="H172" s="24">
        <v>0.14299999999999999</v>
      </c>
      <c r="I172" s="24">
        <v>0.44600000000000001</v>
      </c>
      <c r="J172" s="57">
        <v>5.3346991287903798</v>
      </c>
      <c r="K172" s="54">
        <f t="shared" si="6"/>
        <v>10.072267601764823</v>
      </c>
      <c r="L172" s="54">
        <f t="shared" si="7"/>
        <v>27</v>
      </c>
      <c r="M172" s="54">
        <f t="shared" si="8"/>
        <v>5.0999999999999996</v>
      </c>
    </row>
    <row r="173" spans="1:13">
      <c r="A173" s="55">
        <v>1400</v>
      </c>
      <c r="B173" s="55" t="s">
        <v>62</v>
      </c>
      <c r="C173" s="55" t="s">
        <v>63</v>
      </c>
      <c r="D173" s="24">
        <v>0.22</v>
      </c>
      <c r="E173" s="24">
        <v>50.8</v>
      </c>
      <c r="F173" s="24">
        <v>0</v>
      </c>
      <c r="G173" s="24">
        <v>0.70899999999999996</v>
      </c>
      <c r="H173" s="24">
        <v>0.11700000000000001</v>
      </c>
      <c r="I173" s="24">
        <v>0.43099999999999999</v>
      </c>
      <c r="J173" s="57">
        <v>1.77150059269141</v>
      </c>
      <c r="K173" s="54">
        <f t="shared" si="6"/>
        <v>3.2322209314049903</v>
      </c>
      <c r="L173" s="54">
        <f t="shared" si="7"/>
        <v>6.2</v>
      </c>
      <c r="M173" s="54">
        <f t="shared" si="8"/>
        <v>1.4</v>
      </c>
    </row>
    <row r="174" spans="1:13">
      <c r="A174" s="55">
        <v>1400</v>
      </c>
      <c r="B174" s="55" t="s">
        <v>62</v>
      </c>
      <c r="C174" s="55" t="s">
        <v>68</v>
      </c>
      <c r="D174" s="24">
        <v>0.22</v>
      </c>
      <c r="E174" s="24">
        <v>50.8</v>
      </c>
      <c r="F174" s="24">
        <v>0</v>
      </c>
      <c r="G174" s="24">
        <v>0.70899999999999996</v>
      </c>
      <c r="H174" s="24">
        <v>0.11700000000000001</v>
      </c>
      <c r="I174" s="24">
        <v>0.43099999999999999</v>
      </c>
      <c r="J174" s="57">
        <v>1.65953631735797</v>
      </c>
      <c r="K174" s="54">
        <f t="shared" si="6"/>
        <v>3.0279346467741068</v>
      </c>
      <c r="L174" s="54">
        <f t="shared" si="7"/>
        <v>5.8</v>
      </c>
      <c r="M174" s="54">
        <f t="shared" si="8"/>
        <v>1.3</v>
      </c>
    </row>
    <row r="175" spans="1:13">
      <c r="A175" s="55">
        <v>1400</v>
      </c>
      <c r="B175" s="55" t="s">
        <v>62</v>
      </c>
      <c r="C175" s="55" t="s">
        <v>63</v>
      </c>
      <c r="D175" s="24">
        <v>0.22</v>
      </c>
      <c r="E175" s="24">
        <v>50.8</v>
      </c>
      <c r="F175" s="24">
        <v>0</v>
      </c>
      <c r="G175" s="24">
        <v>0.70899999999999996</v>
      </c>
      <c r="H175" s="24">
        <v>0.11700000000000001</v>
      </c>
      <c r="I175" s="24">
        <v>0.43099999999999999</v>
      </c>
      <c r="J175" s="57">
        <v>2.9579059472291699E-3</v>
      </c>
      <c r="K175" s="54">
        <f t="shared" si="6"/>
        <v>5.3968965944494358E-3</v>
      </c>
      <c r="L175" s="54">
        <f t="shared" si="7"/>
        <v>0</v>
      </c>
      <c r="M175" s="54">
        <f t="shared" si="8"/>
        <v>0</v>
      </c>
    </row>
    <row r="176" spans="1:13">
      <c r="A176" s="55">
        <v>1710</v>
      </c>
      <c r="B176" s="55" t="s">
        <v>62</v>
      </c>
      <c r="C176" s="55" t="s">
        <v>69</v>
      </c>
      <c r="D176" s="24">
        <v>0.22</v>
      </c>
      <c r="E176" s="24">
        <v>50.8</v>
      </c>
      <c r="F176" s="24">
        <v>0</v>
      </c>
      <c r="G176" s="24">
        <v>0.96799999999999997</v>
      </c>
      <c r="H176" s="24">
        <v>0.125</v>
      </c>
      <c r="I176" s="24">
        <v>0.34100000000000003</v>
      </c>
      <c r="J176" s="57">
        <v>3.8303491130415902E-2</v>
      </c>
      <c r="K176" s="54">
        <f t="shared" si="6"/>
        <v>5.5293643012830719E-2</v>
      </c>
      <c r="L176" s="54">
        <f t="shared" si="7"/>
        <v>0.1</v>
      </c>
      <c r="M176" s="54">
        <f t="shared" si="8"/>
        <v>0</v>
      </c>
    </row>
    <row r="177" spans="1:13">
      <c r="A177" s="55">
        <v>8350</v>
      </c>
      <c r="B177" s="55" t="s">
        <v>62</v>
      </c>
      <c r="C177" s="55" t="s">
        <v>65</v>
      </c>
      <c r="D177" s="24">
        <v>0.22</v>
      </c>
      <c r="E177" s="24">
        <v>50.8</v>
      </c>
      <c r="F177" s="24">
        <v>0</v>
      </c>
      <c r="G177" s="24">
        <v>1.4430000000000001</v>
      </c>
      <c r="H177" s="24">
        <v>0.22500000000000001</v>
      </c>
      <c r="I177" s="24">
        <v>0.43099999999999999</v>
      </c>
      <c r="J177" s="57">
        <v>4.9081088277726401</v>
      </c>
      <c r="K177" s="54">
        <f t="shared" si="6"/>
        <v>8.9551717635263675</v>
      </c>
      <c r="L177" s="54">
        <f t="shared" si="7"/>
        <v>35.200000000000003</v>
      </c>
      <c r="M177" s="54">
        <f t="shared" si="8"/>
        <v>6.6</v>
      </c>
    </row>
    <row r="178" spans="1:13">
      <c r="A178" s="55">
        <v>8350</v>
      </c>
      <c r="B178" s="55" t="s">
        <v>62</v>
      </c>
      <c r="C178" s="55" t="s">
        <v>68</v>
      </c>
      <c r="D178" s="24">
        <v>0.22</v>
      </c>
      <c r="E178" s="24">
        <v>50.8</v>
      </c>
      <c r="F178" s="24">
        <v>0</v>
      </c>
      <c r="G178" s="24">
        <v>1.4430000000000001</v>
      </c>
      <c r="H178" s="24">
        <v>0.22500000000000001</v>
      </c>
      <c r="I178" s="24">
        <v>0.43099999999999999</v>
      </c>
      <c r="J178" s="57">
        <v>8.7831105169825694</v>
      </c>
      <c r="K178" s="54">
        <f t="shared" si="6"/>
        <v>16.025370678935829</v>
      </c>
      <c r="L178" s="54">
        <f t="shared" si="7"/>
        <v>62.9</v>
      </c>
      <c r="M178" s="54">
        <f t="shared" si="8"/>
        <v>11.7</v>
      </c>
    </row>
    <row r="179" spans="1:13">
      <c r="A179" s="55">
        <v>1400</v>
      </c>
      <c r="B179" s="55" t="s">
        <v>62</v>
      </c>
      <c r="C179" s="55" t="s">
        <v>63</v>
      </c>
      <c r="D179" s="24">
        <v>0.22</v>
      </c>
      <c r="E179" s="24">
        <v>50.8</v>
      </c>
      <c r="F179" s="24">
        <v>0</v>
      </c>
      <c r="G179" s="24">
        <v>0.70899999999999996</v>
      </c>
      <c r="H179" s="24">
        <v>0.11700000000000001</v>
      </c>
      <c r="I179" s="24">
        <v>0.43099999999999999</v>
      </c>
      <c r="J179" s="57">
        <v>2.1475199875098898</v>
      </c>
      <c r="K179" s="54">
        <f t="shared" si="6"/>
        <v>3.9182933852109616</v>
      </c>
      <c r="L179" s="54">
        <f t="shared" si="7"/>
        <v>7.6</v>
      </c>
      <c r="M179" s="54">
        <f t="shared" si="8"/>
        <v>1.7</v>
      </c>
    </row>
    <row r="180" spans="1:13">
      <c r="A180" s="55">
        <v>1400</v>
      </c>
      <c r="B180" s="55" t="s">
        <v>62</v>
      </c>
      <c r="C180" s="55" t="s">
        <v>63</v>
      </c>
      <c r="D180" s="24">
        <v>0.22</v>
      </c>
      <c r="E180" s="24">
        <v>50.8</v>
      </c>
      <c r="F180" s="24">
        <v>0</v>
      </c>
      <c r="G180" s="24">
        <v>0.70899999999999996</v>
      </c>
      <c r="H180" s="24">
        <v>0.11700000000000001</v>
      </c>
      <c r="I180" s="24">
        <v>0.43099999999999999</v>
      </c>
      <c r="J180" s="57">
        <v>12.878530227800001</v>
      </c>
      <c r="K180" s="54">
        <f t="shared" si="6"/>
        <v>23.497736969302952</v>
      </c>
      <c r="L180" s="54">
        <f t="shared" si="7"/>
        <v>45.3</v>
      </c>
      <c r="M180" s="54">
        <f t="shared" si="8"/>
        <v>10.3</v>
      </c>
    </row>
    <row r="181" spans="1:13">
      <c r="A181" s="55">
        <v>1700</v>
      </c>
      <c r="B181" s="55" t="s">
        <v>62</v>
      </c>
      <c r="C181" s="55" t="s">
        <v>63</v>
      </c>
      <c r="D181" s="24">
        <v>0.22</v>
      </c>
      <c r="E181" s="24">
        <v>50.8</v>
      </c>
      <c r="F181" s="24">
        <v>0</v>
      </c>
      <c r="G181" s="24">
        <v>0.96799999999999997</v>
      </c>
      <c r="H181" s="24">
        <v>0.125</v>
      </c>
      <c r="I181" s="24">
        <v>0.34100000000000003</v>
      </c>
      <c r="J181" s="57">
        <v>2.4607665154740901E-2</v>
      </c>
      <c r="K181" s="54">
        <f t="shared" si="6"/>
        <v>3.5522805161878813E-2</v>
      </c>
      <c r="L181" s="54">
        <f t="shared" si="7"/>
        <v>0.1</v>
      </c>
      <c r="M181" s="54">
        <f t="shared" si="8"/>
        <v>0</v>
      </c>
    </row>
    <row r="182" spans="1:13">
      <c r="A182" s="55">
        <v>1700</v>
      </c>
      <c r="B182" s="55" t="s">
        <v>62</v>
      </c>
      <c r="C182" s="55" t="s">
        <v>63</v>
      </c>
      <c r="D182" s="24">
        <v>0.22</v>
      </c>
      <c r="E182" s="24">
        <v>50.8</v>
      </c>
      <c r="F182" s="24">
        <v>0</v>
      </c>
      <c r="G182" s="24">
        <v>0.96799999999999997</v>
      </c>
      <c r="H182" s="24">
        <v>0.125</v>
      </c>
      <c r="I182" s="24">
        <v>0.34100000000000003</v>
      </c>
      <c r="J182" s="57">
        <v>2.9984772297161699</v>
      </c>
      <c r="K182" s="54">
        <f t="shared" si="6"/>
        <v>4.3285017795772722</v>
      </c>
      <c r="L182" s="54">
        <f t="shared" si="7"/>
        <v>11.4</v>
      </c>
      <c r="M182" s="54">
        <f t="shared" si="8"/>
        <v>2.1</v>
      </c>
    </row>
    <row r="183" spans="1:13">
      <c r="A183" s="55">
        <v>1700</v>
      </c>
      <c r="B183" s="55" t="s">
        <v>62</v>
      </c>
      <c r="C183" s="55" t="s">
        <v>63</v>
      </c>
      <c r="D183" s="24">
        <v>0.22</v>
      </c>
      <c r="E183" s="24">
        <v>50.8</v>
      </c>
      <c r="F183" s="24">
        <v>0</v>
      </c>
      <c r="G183" s="24">
        <v>0.96799999999999997</v>
      </c>
      <c r="H183" s="24">
        <v>0.125</v>
      </c>
      <c r="I183" s="24">
        <v>0.34100000000000003</v>
      </c>
      <c r="J183" s="57">
        <v>0.15871659536129501</v>
      </c>
      <c r="K183" s="54">
        <f t="shared" si="6"/>
        <v>0.22911798651038676</v>
      </c>
      <c r="L183" s="54">
        <f t="shared" si="7"/>
        <v>0.6</v>
      </c>
      <c r="M183" s="54">
        <f t="shared" si="8"/>
        <v>0.1</v>
      </c>
    </row>
    <row r="184" spans="1:13">
      <c r="A184" s="55">
        <v>1700</v>
      </c>
      <c r="B184" s="55" t="s">
        <v>62</v>
      </c>
      <c r="C184" s="55" t="s">
        <v>63</v>
      </c>
      <c r="D184" s="24">
        <v>0.22</v>
      </c>
      <c r="E184" s="24">
        <v>50.8</v>
      </c>
      <c r="F184" s="24">
        <v>0</v>
      </c>
      <c r="G184" s="24">
        <v>0.96799999999999997</v>
      </c>
      <c r="H184" s="24">
        <v>0.125</v>
      </c>
      <c r="I184" s="24">
        <v>0.34100000000000003</v>
      </c>
      <c r="J184" s="57">
        <v>6.0743159083340696</v>
      </c>
      <c r="K184" s="54">
        <f t="shared" si="6"/>
        <v>8.7686799680741192</v>
      </c>
      <c r="L184" s="54">
        <f t="shared" si="7"/>
        <v>23.1</v>
      </c>
      <c r="M184" s="54">
        <f t="shared" si="8"/>
        <v>4.3</v>
      </c>
    </row>
    <row r="185" spans="1:13">
      <c r="A185" s="55">
        <v>1710</v>
      </c>
      <c r="B185" s="55" t="s">
        <v>62</v>
      </c>
      <c r="C185" s="55" t="s">
        <v>63</v>
      </c>
      <c r="D185" s="24">
        <v>0.22</v>
      </c>
      <c r="E185" s="24">
        <v>50.8</v>
      </c>
      <c r="F185" s="24">
        <v>0</v>
      </c>
      <c r="G185" s="24">
        <v>0.96799999999999997</v>
      </c>
      <c r="H185" s="24">
        <v>0.125</v>
      </c>
      <c r="I185" s="24">
        <v>0.34100000000000003</v>
      </c>
      <c r="J185" s="57">
        <v>0.44540848114835901</v>
      </c>
      <c r="K185" s="54">
        <f t="shared" si="6"/>
        <v>0.64297683643639947</v>
      </c>
      <c r="L185" s="54">
        <f t="shared" si="7"/>
        <v>1.7</v>
      </c>
      <c r="M185" s="54">
        <f t="shared" si="8"/>
        <v>0.3</v>
      </c>
    </row>
    <row r="186" spans="1:13">
      <c r="A186" s="55">
        <v>1710</v>
      </c>
      <c r="B186" s="55" t="s">
        <v>62</v>
      </c>
      <c r="C186" s="55" t="s">
        <v>63</v>
      </c>
      <c r="D186" s="24">
        <v>0.22</v>
      </c>
      <c r="E186" s="24">
        <v>50.8</v>
      </c>
      <c r="F186" s="24">
        <v>0</v>
      </c>
      <c r="G186" s="24">
        <v>0.96799999999999997</v>
      </c>
      <c r="H186" s="24">
        <v>0.125</v>
      </c>
      <c r="I186" s="24">
        <v>0.34100000000000003</v>
      </c>
      <c r="J186" s="57">
        <v>0.30042013077181301</v>
      </c>
      <c r="K186" s="54">
        <f t="shared" si="6"/>
        <v>0.43367648677783022</v>
      </c>
      <c r="L186" s="54">
        <f t="shared" si="7"/>
        <v>1.1000000000000001</v>
      </c>
      <c r="M186" s="54">
        <f t="shared" si="8"/>
        <v>0.2</v>
      </c>
    </row>
    <row r="187" spans="1:13">
      <c r="A187" s="55">
        <v>1710</v>
      </c>
      <c r="B187" s="55" t="s">
        <v>62</v>
      </c>
      <c r="C187" s="55" t="s">
        <v>63</v>
      </c>
      <c r="D187" s="24">
        <v>0.22</v>
      </c>
      <c r="E187" s="24">
        <v>50.8</v>
      </c>
      <c r="F187" s="24">
        <v>0</v>
      </c>
      <c r="G187" s="24">
        <v>0.96799999999999997</v>
      </c>
      <c r="H187" s="24">
        <v>0.125</v>
      </c>
      <c r="I187" s="24">
        <v>0.34100000000000003</v>
      </c>
      <c r="J187" s="57">
        <v>1.37402828644028</v>
      </c>
      <c r="K187" s="54">
        <f t="shared" si="6"/>
        <v>1.9835014333623071</v>
      </c>
      <c r="L187" s="54">
        <f t="shared" si="7"/>
        <v>5.2</v>
      </c>
      <c r="M187" s="54">
        <f t="shared" si="8"/>
        <v>1</v>
      </c>
    </row>
    <row r="188" spans="1:13">
      <c r="A188" s="55">
        <v>1710</v>
      </c>
      <c r="B188" s="55" t="s">
        <v>62</v>
      </c>
      <c r="C188" s="55" t="s">
        <v>63</v>
      </c>
      <c r="D188" s="24">
        <v>0.22</v>
      </c>
      <c r="E188" s="24">
        <v>50.8</v>
      </c>
      <c r="F188" s="24">
        <v>0</v>
      </c>
      <c r="G188" s="24">
        <v>0.96799999999999997</v>
      </c>
      <c r="H188" s="24">
        <v>0.125</v>
      </c>
      <c r="I188" s="24">
        <v>0.34100000000000003</v>
      </c>
      <c r="J188" s="57">
        <v>16.016884116300002</v>
      </c>
      <c r="K188" s="54">
        <f t="shared" si="6"/>
        <v>23.121440014153475</v>
      </c>
      <c r="L188" s="54">
        <f t="shared" si="7"/>
        <v>60.9</v>
      </c>
      <c r="M188" s="54">
        <f t="shared" si="8"/>
        <v>11.4</v>
      </c>
    </row>
    <row r="189" spans="1:13">
      <c r="A189" s="55">
        <v>1210</v>
      </c>
      <c r="B189" s="55" t="s">
        <v>62</v>
      </c>
      <c r="C189" s="55" t="s">
        <v>69</v>
      </c>
      <c r="D189" s="24">
        <v>0.22</v>
      </c>
      <c r="E189" s="24">
        <v>50.8</v>
      </c>
      <c r="F189" s="24">
        <v>0</v>
      </c>
      <c r="G189" s="24">
        <v>1.2450000000000001</v>
      </c>
      <c r="H189" s="24">
        <v>0.21299999999999999</v>
      </c>
      <c r="I189" s="24">
        <v>0.28799999999999998</v>
      </c>
      <c r="J189" s="57">
        <v>0.20099837491369901</v>
      </c>
      <c r="K189" s="54">
        <f t="shared" si="6"/>
        <v>0.24505721869478181</v>
      </c>
      <c r="L189" s="54">
        <f t="shared" si="7"/>
        <v>0.8</v>
      </c>
      <c r="M189" s="54">
        <f t="shared" si="8"/>
        <v>0.2</v>
      </c>
    </row>
    <row r="190" spans="1:13">
      <c r="A190" s="55">
        <v>1210</v>
      </c>
      <c r="B190" s="55" t="s">
        <v>62</v>
      </c>
      <c r="C190" s="55" t="s">
        <v>63</v>
      </c>
      <c r="D190" s="24">
        <v>0.22</v>
      </c>
      <c r="E190" s="24">
        <v>50.8</v>
      </c>
      <c r="F190" s="24">
        <v>0</v>
      </c>
      <c r="G190" s="24">
        <v>1.2450000000000001</v>
      </c>
      <c r="H190" s="24">
        <v>0.21299999999999999</v>
      </c>
      <c r="I190" s="24">
        <v>0.28799999999999998</v>
      </c>
      <c r="J190" s="57">
        <v>3.7511701345631002E-4</v>
      </c>
      <c r="K190" s="54">
        <f t="shared" si="6"/>
        <v>4.5734266280593309E-4</v>
      </c>
      <c r="L190" s="54">
        <f t="shared" si="7"/>
        <v>0</v>
      </c>
      <c r="M190" s="54">
        <f t="shared" si="8"/>
        <v>0</v>
      </c>
    </row>
    <row r="191" spans="1:13">
      <c r="A191" s="55">
        <v>1210</v>
      </c>
      <c r="B191" s="55" t="s">
        <v>62</v>
      </c>
      <c r="C191" s="55" t="s">
        <v>63</v>
      </c>
      <c r="D191" s="24">
        <v>0.22</v>
      </c>
      <c r="E191" s="24">
        <v>50.8</v>
      </c>
      <c r="F191" s="24">
        <v>0</v>
      </c>
      <c r="G191" s="24">
        <v>1.2450000000000001</v>
      </c>
      <c r="H191" s="24">
        <v>0.21299999999999999</v>
      </c>
      <c r="I191" s="24">
        <v>0.28799999999999998</v>
      </c>
      <c r="J191" s="57">
        <v>0.140244523768107</v>
      </c>
      <c r="K191" s="54">
        <f t="shared" si="6"/>
        <v>0.17098612337807603</v>
      </c>
      <c r="L191" s="54">
        <f t="shared" si="7"/>
        <v>0.6</v>
      </c>
      <c r="M191" s="54">
        <f t="shared" si="8"/>
        <v>0.1</v>
      </c>
    </row>
    <row r="192" spans="1:13">
      <c r="A192" s="55">
        <v>1400</v>
      </c>
      <c r="B192" s="55" t="s">
        <v>62</v>
      </c>
      <c r="C192" s="55" t="s">
        <v>65</v>
      </c>
      <c r="D192" s="24">
        <v>0.22</v>
      </c>
      <c r="E192" s="24">
        <v>50.8</v>
      </c>
      <c r="F192" s="24">
        <v>0</v>
      </c>
      <c r="G192" s="24">
        <v>0.70899999999999996</v>
      </c>
      <c r="H192" s="24">
        <v>0.11700000000000001</v>
      </c>
      <c r="I192" s="24">
        <v>0.43099999999999999</v>
      </c>
      <c r="J192" s="57">
        <v>2.7304641539916399</v>
      </c>
      <c r="K192" s="54">
        <f t="shared" si="6"/>
        <v>4.981913879901346</v>
      </c>
      <c r="L192" s="54">
        <f t="shared" si="7"/>
        <v>9.6</v>
      </c>
      <c r="M192" s="54">
        <f t="shared" si="8"/>
        <v>2.2000000000000002</v>
      </c>
    </row>
    <row r="193" spans="1:13">
      <c r="A193" s="55">
        <v>1400</v>
      </c>
      <c r="B193" s="55" t="s">
        <v>62</v>
      </c>
      <c r="C193" s="55" t="s">
        <v>63</v>
      </c>
      <c r="D193" s="24">
        <v>0.22</v>
      </c>
      <c r="E193" s="24">
        <v>50.8</v>
      </c>
      <c r="F193" s="24">
        <v>0</v>
      </c>
      <c r="G193" s="24">
        <v>0.70899999999999996</v>
      </c>
      <c r="H193" s="24">
        <v>0.11700000000000001</v>
      </c>
      <c r="I193" s="24">
        <v>0.43099999999999999</v>
      </c>
      <c r="J193" s="57">
        <v>2.3333078386783601</v>
      </c>
      <c r="K193" s="54">
        <f t="shared" si="6"/>
        <v>4.25727570552458</v>
      </c>
      <c r="L193" s="54">
        <f t="shared" si="7"/>
        <v>8.1999999999999993</v>
      </c>
      <c r="M193" s="54">
        <f t="shared" si="8"/>
        <v>1.9</v>
      </c>
    </row>
    <row r="194" spans="1:13">
      <c r="A194" s="55">
        <v>1400</v>
      </c>
      <c r="B194" s="55" t="s">
        <v>62</v>
      </c>
      <c r="C194" s="55" t="s">
        <v>63</v>
      </c>
      <c r="D194" s="24">
        <v>0.22</v>
      </c>
      <c r="E194" s="24">
        <v>50.8</v>
      </c>
      <c r="F194" s="24">
        <v>0</v>
      </c>
      <c r="G194" s="24">
        <v>0.70899999999999996</v>
      </c>
      <c r="H194" s="24">
        <v>0.11700000000000001</v>
      </c>
      <c r="I194" s="24">
        <v>0.43099999999999999</v>
      </c>
      <c r="J194" s="57">
        <v>1.37065410286647</v>
      </c>
      <c r="K194" s="54">
        <f t="shared" si="6"/>
        <v>2.5008497876200657</v>
      </c>
      <c r="L194" s="54">
        <f t="shared" si="7"/>
        <v>4.8</v>
      </c>
      <c r="M194" s="54">
        <f t="shared" si="8"/>
        <v>1.1000000000000001</v>
      </c>
    </row>
    <row r="195" spans="1:13">
      <c r="A195" s="55">
        <v>1400</v>
      </c>
      <c r="B195" s="55" t="s">
        <v>62</v>
      </c>
      <c r="C195" s="55" t="s">
        <v>68</v>
      </c>
      <c r="D195" s="24">
        <v>0.22</v>
      </c>
      <c r="E195" s="24">
        <v>50.8</v>
      </c>
      <c r="F195" s="24">
        <v>0</v>
      </c>
      <c r="G195" s="24">
        <v>0.70899999999999996</v>
      </c>
      <c r="H195" s="24">
        <v>0.11700000000000001</v>
      </c>
      <c r="I195" s="24">
        <v>0.43099999999999999</v>
      </c>
      <c r="J195" s="57">
        <v>6.8344870393057802</v>
      </c>
      <c r="K195" s="54">
        <f t="shared" ref="K195:K258" si="9">E195*I195*J195/12</f>
        <v>12.469977235682684</v>
      </c>
      <c r="L195" s="54">
        <f t="shared" ref="L195:L258" si="10">ROUND(2.721*G195*K195,1)</f>
        <v>24.1</v>
      </c>
      <c r="M195" s="54">
        <f t="shared" ref="M195:M258" si="11">ROUND((2.721*H195*K195)+(D195*J195),1)</f>
        <v>5.5</v>
      </c>
    </row>
    <row r="196" spans="1:13">
      <c r="A196" s="55">
        <v>1400</v>
      </c>
      <c r="B196" s="55" t="s">
        <v>62</v>
      </c>
      <c r="D196" s="24">
        <v>0.22</v>
      </c>
      <c r="E196" s="24">
        <v>50.8</v>
      </c>
      <c r="F196" s="24">
        <v>0</v>
      </c>
      <c r="G196" s="24">
        <v>0.70899999999999996</v>
      </c>
      <c r="H196" s="24">
        <v>0.11700000000000001</v>
      </c>
      <c r="I196" s="24">
        <v>0.43099999999999999</v>
      </c>
      <c r="J196" s="57">
        <v>4.3222472503598803</v>
      </c>
      <c r="K196" s="54">
        <f t="shared" si="9"/>
        <v>7.8862282580982921</v>
      </c>
      <c r="L196" s="54">
        <f t="shared" si="10"/>
        <v>15.2</v>
      </c>
      <c r="M196" s="54">
        <f t="shared" si="11"/>
        <v>3.5</v>
      </c>
    </row>
    <row r="197" spans="1:13">
      <c r="A197" s="55">
        <v>1700</v>
      </c>
      <c r="B197" s="55" t="s">
        <v>62</v>
      </c>
      <c r="C197" s="55" t="s">
        <v>63</v>
      </c>
      <c r="D197" s="24">
        <v>0.22</v>
      </c>
      <c r="E197" s="24">
        <v>50.8</v>
      </c>
      <c r="F197" s="24">
        <v>0</v>
      </c>
      <c r="G197" s="24">
        <v>0.96799999999999997</v>
      </c>
      <c r="H197" s="24">
        <v>0.125</v>
      </c>
      <c r="I197" s="24">
        <v>0.34100000000000003</v>
      </c>
      <c r="J197" s="57">
        <v>6.02739878106759</v>
      </c>
      <c r="K197" s="54">
        <f t="shared" si="9"/>
        <v>8.7009519670564703</v>
      </c>
      <c r="L197" s="54">
        <f t="shared" si="10"/>
        <v>22.9</v>
      </c>
      <c r="M197" s="54">
        <f t="shared" si="11"/>
        <v>4.3</v>
      </c>
    </row>
    <row r="198" spans="1:13">
      <c r="A198" s="55">
        <v>1700</v>
      </c>
      <c r="B198" s="55" t="s">
        <v>62</v>
      </c>
      <c r="C198" s="55" t="s">
        <v>69</v>
      </c>
      <c r="D198" s="24">
        <v>0.22</v>
      </c>
      <c r="E198" s="24">
        <v>50.8</v>
      </c>
      <c r="F198" s="24">
        <v>0</v>
      </c>
      <c r="G198" s="24">
        <v>0.96799999999999997</v>
      </c>
      <c r="H198" s="24">
        <v>0.125</v>
      </c>
      <c r="I198" s="24">
        <v>0.34100000000000003</v>
      </c>
      <c r="J198" s="57">
        <v>9.0809656541752908</v>
      </c>
      <c r="K198" s="54">
        <f t="shared" si="9"/>
        <v>13.10897931951231</v>
      </c>
      <c r="L198" s="54">
        <f t="shared" si="10"/>
        <v>34.5</v>
      </c>
      <c r="M198" s="54">
        <f t="shared" si="11"/>
        <v>6.5</v>
      </c>
    </row>
    <row r="199" spans="1:13">
      <c r="A199" s="55">
        <v>1700</v>
      </c>
      <c r="B199" s="55" t="s">
        <v>62</v>
      </c>
      <c r="C199" s="55" t="s">
        <v>63</v>
      </c>
      <c r="D199" s="24">
        <v>0.22</v>
      </c>
      <c r="E199" s="24">
        <v>50.8</v>
      </c>
      <c r="F199" s="24">
        <v>0</v>
      </c>
      <c r="G199" s="24">
        <v>0.96799999999999997</v>
      </c>
      <c r="H199" s="24">
        <v>0.125</v>
      </c>
      <c r="I199" s="24">
        <v>0.34100000000000003</v>
      </c>
      <c r="J199" s="57">
        <v>8.0061960608622194</v>
      </c>
      <c r="K199" s="54">
        <f t="shared" si="9"/>
        <v>11.557477760258671</v>
      </c>
      <c r="L199" s="54">
        <f t="shared" si="10"/>
        <v>30.4</v>
      </c>
      <c r="M199" s="54">
        <f t="shared" si="11"/>
        <v>5.7</v>
      </c>
    </row>
    <row r="200" spans="1:13">
      <c r="A200" s="55">
        <v>1330</v>
      </c>
      <c r="B200" s="55" t="s">
        <v>62</v>
      </c>
      <c r="C200" s="55" t="s">
        <v>63</v>
      </c>
      <c r="D200" s="24">
        <v>0.22</v>
      </c>
      <c r="E200" s="24">
        <v>50.8</v>
      </c>
      <c r="F200" s="24">
        <v>0</v>
      </c>
      <c r="G200" s="24">
        <v>1.395</v>
      </c>
      <c r="H200" s="24">
        <v>0.33900000000000002</v>
      </c>
      <c r="I200" s="24">
        <v>0.39300000000000002</v>
      </c>
      <c r="J200" s="57">
        <v>8.3112733368699399</v>
      </c>
      <c r="K200" s="54">
        <f t="shared" si="9"/>
        <v>13.82746545055052</v>
      </c>
      <c r="L200" s="54">
        <f t="shared" si="10"/>
        <v>52.5</v>
      </c>
      <c r="M200" s="54">
        <f t="shared" si="11"/>
        <v>14.6</v>
      </c>
    </row>
    <row r="201" spans="1:13">
      <c r="A201" s="55">
        <v>1330</v>
      </c>
      <c r="B201" s="55" t="s">
        <v>62</v>
      </c>
      <c r="D201" s="24">
        <v>0.22</v>
      </c>
      <c r="E201" s="24">
        <v>50.8</v>
      </c>
      <c r="F201" s="24">
        <v>0</v>
      </c>
      <c r="G201" s="24">
        <v>1.395</v>
      </c>
      <c r="H201" s="24">
        <v>0.33900000000000002</v>
      </c>
      <c r="I201" s="24">
        <v>0.39300000000000002</v>
      </c>
      <c r="J201" s="57">
        <v>4.7620981827349002E-2</v>
      </c>
      <c r="K201" s="54">
        <f t="shared" si="9"/>
        <v>7.9227027466160546E-2</v>
      </c>
      <c r="L201" s="54">
        <f t="shared" si="10"/>
        <v>0.3</v>
      </c>
      <c r="M201" s="54">
        <f t="shared" si="11"/>
        <v>0.1</v>
      </c>
    </row>
    <row r="202" spans="1:13">
      <c r="A202" s="55">
        <v>1330</v>
      </c>
      <c r="B202" s="55" t="s">
        <v>62</v>
      </c>
      <c r="C202" s="55" t="s">
        <v>65</v>
      </c>
      <c r="D202" s="24">
        <v>0.22</v>
      </c>
      <c r="E202" s="24">
        <v>50.8</v>
      </c>
      <c r="F202" s="24">
        <v>0</v>
      </c>
      <c r="G202" s="24">
        <v>1.395</v>
      </c>
      <c r="H202" s="24">
        <v>0.33900000000000002</v>
      </c>
      <c r="I202" s="24">
        <v>0.39300000000000002</v>
      </c>
      <c r="J202" s="57">
        <v>10.8385682546</v>
      </c>
      <c r="K202" s="54">
        <f t="shared" si="9"/>
        <v>18.032126005178021</v>
      </c>
      <c r="L202" s="54">
        <f t="shared" si="10"/>
        <v>68.400000000000006</v>
      </c>
      <c r="M202" s="54">
        <f t="shared" si="11"/>
        <v>19</v>
      </c>
    </row>
    <row r="203" spans="1:13">
      <c r="A203" s="55">
        <v>1330</v>
      </c>
      <c r="B203" s="55" t="s">
        <v>62</v>
      </c>
      <c r="D203" s="24">
        <v>0.22</v>
      </c>
      <c r="E203" s="24">
        <v>50.8</v>
      </c>
      <c r="F203" s="24">
        <v>0</v>
      </c>
      <c r="G203" s="24">
        <v>1.395</v>
      </c>
      <c r="H203" s="24">
        <v>0.33900000000000002</v>
      </c>
      <c r="I203" s="24">
        <v>0.39300000000000002</v>
      </c>
      <c r="J203" s="57">
        <v>7.3137625978984197E-2</v>
      </c>
      <c r="K203" s="54">
        <f t="shared" si="9"/>
        <v>0.12167906834123603</v>
      </c>
      <c r="L203" s="54">
        <f t="shared" si="10"/>
        <v>0.5</v>
      </c>
      <c r="M203" s="54">
        <f t="shared" si="11"/>
        <v>0.1</v>
      </c>
    </row>
    <row r="204" spans="1:13">
      <c r="A204" s="55">
        <v>1330</v>
      </c>
      <c r="B204" s="55" t="s">
        <v>62</v>
      </c>
      <c r="C204" s="55" t="s">
        <v>63</v>
      </c>
      <c r="D204" s="24">
        <v>0.22</v>
      </c>
      <c r="E204" s="24">
        <v>50.8</v>
      </c>
      <c r="F204" s="24">
        <v>0</v>
      </c>
      <c r="G204" s="24">
        <v>1.395</v>
      </c>
      <c r="H204" s="24">
        <v>0.33900000000000002</v>
      </c>
      <c r="I204" s="24">
        <v>0.39300000000000002</v>
      </c>
      <c r="J204" s="57">
        <v>5.2191908317552098</v>
      </c>
      <c r="K204" s="54">
        <f t="shared" si="9"/>
        <v>8.6831677867911434</v>
      </c>
      <c r="L204" s="54">
        <f t="shared" si="10"/>
        <v>33</v>
      </c>
      <c r="M204" s="54">
        <f t="shared" si="11"/>
        <v>9.1999999999999993</v>
      </c>
    </row>
    <row r="205" spans="1:13">
      <c r="A205" s="55">
        <v>1330</v>
      </c>
      <c r="B205" s="55" t="s">
        <v>62</v>
      </c>
      <c r="C205" s="55" t="s">
        <v>63</v>
      </c>
      <c r="D205" s="24">
        <v>0.22</v>
      </c>
      <c r="E205" s="24">
        <v>50.8</v>
      </c>
      <c r="F205" s="24">
        <v>0</v>
      </c>
      <c r="G205" s="24">
        <v>1.395</v>
      </c>
      <c r="H205" s="24">
        <v>0.33900000000000002</v>
      </c>
      <c r="I205" s="24">
        <v>0.39300000000000002</v>
      </c>
      <c r="J205" s="57">
        <v>1.8090815061376699</v>
      </c>
      <c r="K205" s="54">
        <f t="shared" si="9"/>
        <v>3.0097689017612415</v>
      </c>
      <c r="L205" s="54">
        <f t="shared" si="10"/>
        <v>11.4</v>
      </c>
      <c r="M205" s="54">
        <f t="shared" si="11"/>
        <v>3.2</v>
      </c>
    </row>
    <row r="206" spans="1:13">
      <c r="A206" s="55">
        <v>1330</v>
      </c>
      <c r="B206" s="55" t="s">
        <v>62</v>
      </c>
      <c r="C206" s="55" t="s">
        <v>68</v>
      </c>
      <c r="D206" s="24">
        <v>0.22</v>
      </c>
      <c r="E206" s="24">
        <v>50.8</v>
      </c>
      <c r="F206" s="24">
        <v>0</v>
      </c>
      <c r="G206" s="24">
        <v>1.395</v>
      </c>
      <c r="H206" s="24">
        <v>0.33900000000000002</v>
      </c>
      <c r="I206" s="24">
        <v>0.39300000000000002</v>
      </c>
      <c r="J206" s="57">
        <v>0.88787981497599</v>
      </c>
      <c r="K206" s="54">
        <f t="shared" si="9"/>
        <v>1.4771656481755546</v>
      </c>
      <c r="L206" s="54">
        <f t="shared" si="10"/>
        <v>5.6</v>
      </c>
      <c r="M206" s="54">
        <f t="shared" si="11"/>
        <v>1.6</v>
      </c>
    </row>
    <row r="207" spans="1:13">
      <c r="A207" s="55">
        <v>1330</v>
      </c>
      <c r="B207" s="55" t="s">
        <v>62</v>
      </c>
      <c r="C207" s="55" t="s">
        <v>63</v>
      </c>
      <c r="D207" s="24">
        <v>0.22</v>
      </c>
      <c r="E207" s="24">
        <v>50.8</v>
      </c>
      <c r="F207" s="24">
        <v>0</v>
      </c>
      <c r="G207" s="24">
        <v>1.395</v>
      </c>
      <c r="H207" s="24">
        <v>0.33900000000000002</v>
      </c>
      <c r="I207" s="24">
        <v>0.39300000000000002</v>
      </c>
      <c r="J207" s="57">
        <v>10.277246034699999</v>
      </c>
      <c r="K207" s="54">
        <f t="shared" si="9"/>
        <v>17.09825422793039</v>
      </c>
      <c r="L207" s="54">
        <f t="shared" si="10"/>
        <v>64.900000000000006</v>
      </c>
      <c r="M207" s="54">
        <f t="shared" si="11"/>
        <v>18</v>
      </c>
    </row>
    <row r="208" spans="1:13">
      <c r="A208" s="55">
        <v>1330</v>
      </c>
      <c r="B208" s="55" t="s">
        <v>62</v>
      </c>
      <c r="C208" s="55" t="s">
        <v>68</v>
      </c>
      <c r="D208" s="24">
        <v>0.22</v>
      </c>
      <c r="E208" s="24">
        <v>50.8</v>
      </c>
      <c r="F208" s="24">
        <v>0</v>
      </c>
      <c r="G208" s="24">
        <v>1.395</v>
      </c>
      <c r="H208" s="24">
        <v>0.33900000000000002</v>
      </c>
      <c r="I208" s="24">
        <v>0.39300000000000002</v>
      </c>
      <c r="J208" s="57">
        <v>46.5828903297</v>
      </c>
      <c r="K208" s="54">
        <f t="shared" si="9"/>
        <v>77.499954641521896</v>
      </c>
      <c r="L208" s="54">
        <f t="shared" si="10"/>
        <v>294.2</v>
      </c>
      <c r="M208" s="54">
        <f t="shared" si="11"/>
        <v>81.7</v>
      </c>
    </row>
    <row r="209" spans="1:13">
      <c r="A209" s="55">
        <v>1330</v>
      </c>
      <c r="B209" s="55" t="s">
        <v>62</v>
      </c>
      <c r="D209" s="24">
        <v>0.22</v>
      </c>
      <c r="E209" s="24">
        <v>50.8</v>
      </c>
      <c r="F209" s="24">
        <v>0</v>
      </c>
      <c r="G209" s="24">
        <v>1.395</v>
      </c>
      <c r="H209" s="24">
        <v>0.33900000000000002</v>
      </c>
      <c r="I209" s="24">
        <v>0.39300000000000002</v>
      </c>
      <c r="J209" s="57">
        <v>0.25090975617927203</v>
      </c>
      <c r="K209" s="54">
        <f t="shared" si="9"/>
        <v>0.41743856135545493</v>
      </c>
      <c r="L209" s="54">
        <f t="shared" si="10"/>
        <v>1.6</v>
      </c>
      <c r="M209" s="54">
        <f t="shared" si="11"/>
        <v>0.4</v>
      </c>
    </row>
    <row r="210" spans="1:13">
      <c r="A210" s="55">
        <v>1330</v>
      </c>
      <c r="B210" s="55" t="s">
        <v>62</v>
      </c>
      <c r="C210" s="55" t="s">
        <v>63</v>
      </c>
      <c r="D210" s="24">
        <v>0.22</v>
      </c>
      <c r="E210" s="24">
        <v>50.8</v>
      </c>
      <c r="F210" s="24">
        <v>0</v>
      </c>
      <c r="G210" s="24">
        <v>1.395</v>
      </c>
      <c r="H210" s="24">
        <v>0.33900000000000002</v>
      </c>
      <c r="I210" s="24">
        <v>0.39300000000000002</v>
      </c>
      <c r="J210" s="57">
        <v>1.3658903596034</v>
      </c>
      <c r="K210" s="54">
        <f t="shared" si="9"/>
        <v>2.2724317912721768</v>
      </c>
      <c r="L210" s="54">
        <f t="shared" si="10"/>
        <v>8.6</v>
      </c>
      <c r="M210" s="54">
        <f t="shared" si="11"/>
        <v>2.4</v>
      </c>
    </row>
    <row r="211" spans="1:13">
      <c r="A211" s="55">
        <v>1330</v>
      </c>
      <c r="B211" s="55" t="s">
        <v>62</v>
      </c>
      <c r="C211" s="55" t="s">
        <v>63</v>
      </c>
      <c r="D211" s="24">
        <v>0.22</v>
      </c>
      <c r="E211" s="24">
        <v>50.8</v>
      </c>
      <c r="F211" s="24">
        <v>0</v>
      </c>
      <c r="G211" s="24">
        <v>1.395</v>
      </c>
      <c r="H211" s="24">
        <v>0.33900000000000002</v>
      </c>
      <c r="I211" s="24">
        <v>0.39300000000000002</v>
      </c>
      <c r="J211" s="57">
        <v>15.908693979000001</v>
      </c>
      <c r="K211" s="54">
        <f t="shared" si="9"/>
        <v>26.467294172862299</v>
      </c>
      <c r="L211" s="54">
        <f t="shared" si="10"/>
        <v>100.5</v>
      </c>
      <c r="M211" s="54">
        <f t="shared" si="11"/>
        <v>27.9</v>
      </c>
    </row>
    <row r="212" spans="1:13">
      <c r="A212" s="55">
        <v>1330</v>
      </c>
      <c r="B212" s="55" t="s">
        <v>62</v>
      </c>
      <c r="C212" s="55" t="s">
        <v>63</v>
      </c>
      <c r="D212" s="24">
        <v>0.22</v>
      </c>
      <c r="E212" s="24">
        <v>50.8</v>
      </c>
      <c r="F212" s="24">
        <v>0</v>
      </c>
      <c r="G212" s="24">
        <v>1.395</v>
      </c>
      <c r="H212" s="24">
        <v>0.33900000000000002</v>
      </c>
      <c r="I212" s="24">
        <v>0.39300000000000002</v>
      </c>
      <c r="J212" s="57">
        <v>3.56758389201427</v>
      </c>
      <c r="K212" s="54">
        <f t="shared" si="9"/>
        <v>5.9353893211441404</v>
      </c>
      <c r="L212" s="54">
        <f t="shared" si="10"/>
        <v>22.5</v>
      </c>
      <c r="M212" s="54">
        <f t="shared" si="11"/>
        <v>6.3</v>
      </c>
    </row>
    <row r="213" spans="1:13">
      <c r="A213" s="55">
        <v>8360</v>
      </c>
      <c r="B213" s="55" t="s">
        <v>62</v>
      </c>
      <c r="C213" s="55" t="s">
        <v>63</v>
      </c>
      <c r="D213" s="24">
        <v>0.22</v>
      </c>
      <c r="E213" s="24">
        <v>50.8</v>
      </c>
      <c r="F213" s="24">
        <v>0</v>
      </c>
      <c r="G213" s="24">
        <v>1.4430000000000001</v>
      </c>
      <c r="H213" s="24">
        <v>0.22500000000000001</v>
      </c>
      <c r="I213" s="24">
        <v>0.43099999999999999</v>
      </c>
      <c r="J213" s="57">
        <v>0.74731117003829794</v>
      </c>
      <c r="K213" s="54">
        <f t="shared" si="9"/>
        <v>1.363519050479544</v>
      </c>
      <c r="L213" s="54">
        <f t="shared" si="10"/>
        <v>5.4</v>
      </c>
      <c r="M213" s="54">
        <f t="shared" si="11"/>
        <v>1</v>
      </c>
    </row>
    <row r="214" spans="1:13">
      <c r="A214" s="55">
        <v>8350</v>
      </c>
      <c r="B214" s="55" t="s">
        <v>62</v>
      </c>
      <c r="C214" s="55" t="s">
        <v>63</v>
      </c>
      <c r="D214" s="24">
        <v>0.22</v>
      </c>
      <c r="E214" s="24">
        <v>50.8</v>
      </c>
      <c r="F214" s="24">
        <v>0</v>
      </c>
      <c r="G214" s="24">
        <v>1.4430000000000001</v>
      </c>
      <c r="H214" s="24">
        <v>0.22500000000000001</v>
      </c>
      <c r="I214" s="24">
        <v>0.43099999999999999</v>
      </c>
      <c r="J214" s="57">
        <v>1.9108634365697299</v>
      </c>
      <c r="K214" s="54">
        <f t="shared" si="9"/>
        <v>3.4864977309172436</v>
      </c>
      <c r="L214" s="54">
        <f t="shared" si="10"/>
        <v>13.7</v>
      </c>
      <c r="M214" s="54">
        <f t="shared" si="11"/>
        <v>2.6</v>
      </c>
    </row>
    <row r="215" spans="1:13">
      <c r="A215" s="55">
        <v>8350</v>
      </c>
      <c r="B215" s="55" t="s">
        <v>62</v>
      </c>
      <c r="C215" s="55" t="s">
        <v>68</v>
      </c>
      <c r="D215" s="24">
        <v>0.22</v>
      </c>
      <c r="E215" s="24">
        <v>50.8</v>
      </c>
      <c r="F215" s="24">
        <v>0</v>
      </c>
      <c r="G215" s="24">
        <v>1.4430000000000001</v>
      </c>
      <c r="H215" s="24">
        <v>0.22500000000000001</v>
      </c>
      <c r="I215" s="24">
        <v>0.43099999999999999</v>
      </c>
      <c r="J215" s="57">
        <v>26.303074157299999</v>
      </c>
      <c r="K215" s="54">
        <f t="shared" si="9"/>
        <v>47.991712338271007</v>
      </c>
      <c r="L215" s="54">
        <f t="shared" si="10"/>
        <v>188.4</v>
      </c>
      <c r="M215" s="54">
        <f t="shared" si="11"/>
        <v>35.200000000000003</v>
      </c>
    </row>
    <row r="216" spans="1:13">
      <c r="A216" s="55">
        <v>8350</v>
      </c>
      <c r="B216" s="55" t="s">
        <v>62</v>
      </c>
      <c r="D216" s="24">
        <v>0.22</v>
      </c>
      <c r="E216" s="24">
        <v>50.8</v>
      </c>
      <c r="F216" s="24">
        <v>0</v>
      </c>
      <c r="G216" s="24">
        <v>1.4430000000000001</v>
      </c>
      <c r="H216" s="24">
        <v>0.22500000000000001</v>
      </c>
      <c r="I216" s="24">
        <v>0.43099999999999999</v>
      </c>
      <c r="J216" s="57">
        <v>0.24901206485231001</v>
      </c>
      <c r="K216" s="54">
        <f t="shared" si="9"/>
        <v>0.45433911312736308</v>
      </c>
      <c r="L216" s="54">
        <f t="shared" si="10"/>
        <v>1.8</v>
      </c>
      <c r="M216" s="54">
        <f t="shared" si="11"/>
        <v>0.3</v>
      </c>
    </row>
    <row r="217" spans="1:13">
      <c r="A217" s="55">
        <v>8350</v>
      </c>
      <c r="B217" s="55" t="s">
        <v>62</v>
      </c>
      <c r="D217" s="24">
        <v>0.22</v>
      </c>
      <c r="E217" s="24">
        <v>50.8</v>
      </c>
      <c r="F217" s="24">
        <v>0</v>
      </c>
      <c r="G217" s="24">
        <v>1.4430000000000001</v>
      </c>
      <c r="H217" s="24">
        <v>0.22500000000000001</v>
      </c>
      <c r="I217" s="24">
        <v>0.43099999999999999</v>
      </c>
      <c r="J217" s="57">
        <v>0.427183527420193</v>
      </c>
      <c r="K217" s="54">
        <f t="shared" si="9"/>
        <v>0.77942482467997021</v>
      </c>
      <c r="L217" s="54">
        <f t="shared" si="10"/>
        <v>3.1</v>
      </c>
      <c r="M217" s="54">
        <f t="shared" si="11"/>
        <v>0.6</v>
      </c>
    </row>
    <row r="218" spans="1:13">
      <c r="A218" s="55">
        <v>8350</v>
      </c>
      <c r="B218" s="55" t="s">
        <v>62</v>
      </c>
      <c r="C218" s="55" t="s">
        <v>68</v>
      </c>
      <c r="D218" s="24">
        <v>0.22</v>
      </c>
      <c r="E218" s="24">
        <v>50.8</v>
      </c>
      <c r="F218" s="24">
        <v>0</v>
      </c>
      <c r="G218" s="24">
        <v>1.4430000000000001</v>
      </c>
      <c r="H218" s="24">
        <v>0.22500000000000001</v>
      </c>
      <c r="I218" s="24">
        <v>0.43099999999999999</v>
      </c>
      <c r="J218" s="57">
        <v>8.6103249840265601</v>
      </c>
      <c r="K218" s="54">
        <f t="shared" si="9"/>
        <v>15.710111955022059</v>
      </c>
      <c r="L218" s="54">
        <f t="shared" si="10"/>
        <v>61.7</v>
      </c>
      <c r="M218" s="54">
        <f t="shared" si="11"/>
        <v>11.5</v>
      </c>
    </row>
    <row r="219" spans="1:13">
      <c r="A219" s="55">
        <v>8350</v>
      </c>
      <c r="B219" s="55" t="s">
        <v>62</v>
      </c>
      <c r="C219" s="55" t="s">
        <v>63</v>
      </c>
      <c r="D219" s="24">
        <v>0.22</v>
      </c>
      <c r="E219" s="24">
        <v>50.8</v>
      </c>
      <c r="F219" s="24">
        <v>0</v>
      </c>
      <c r="G219" s="24">
        <v>1.4430000000000001</v>
      </c>
      <c r="H219" s="24">
        <v>0.22500000000000001</v>
      </c>
      <c r="I219" s="24">
        <v>0.43099999999999999</v>
      </c>
      <c r="J219" s="57">
        <v>0.84042205689352201</v>
      </c>
      <c r="K219" s="54">
        <f t="shared" si="9"/>
        <v>1.5334060709393571</v>
      </c>
      <c r="L219" s="54">
        <f t="shared" si="10"/>
        <v>6</v>
      </c>
      <c r="M219" s="54">
        <f t="shared" si="11"/>
        <v>1.1000000000000001</v>
      </c>
    </row>
    <row r="220" spans="1:13">
      <c r="A220" s="55">
        <v>8350</v>
      </c>
      <c r="B220" s="55" t="s">
        <v>62</v>
      </c>
      <c r="C220" s="55" t="s">
        <v>68</v>
      </c>
      <c r="D220" s="24">
        <v>0.22</v>
      </c>
      <c r="E220" s="24">
        <v>50.8</v>
      </c>
      <c r="F220" s="24">
        <v>0</v>
      </c>
      <c r="G220" s="24">
        <v>1.4430000000000001</v>
      </c>
      <c r="H220" s="24">
        <v>0.22500000000000001</v>
      </c>
      <c r="I220" s="24">
        <v>0.43099999999999999</v>
      </c>
      <c r="J220" s="57">
        <v>2.4307157580769299</v>
      </c>
      <c r="K220" s="54">
        <f t="shared" si="9"/>
        <v>4.435002948328564</v>
      </c>
      <c r="L220" s="54">
        <f t="shared" si="10"/>
        <v>17.399999999999999</v>
      </c>
      <c r="M220" s="54">
        <f t="shared" si="11"/>
        <v>3.2</v>
      </c>
    </row>
    <row r="221" spans="1:13">
      <c r="A221" s="55">
        <v>8350</v>
      </c>
      <c r="B221" s="55" t="s">
        <v>62</v>
      </c>
      <c r="D221" s="24">
        <v>0.22</v>
      </c>
      <c r="E221" s="24">
        <v>50.8</v>
      </c>
      <c r="F221" s="24">
        <v>0</v>
      </c>
      <c r="G221" s="24">
        <v>1.4430000000000001</v>
      </c>
      <c r="H221" s="24">
        <v>0.22500000000000001</v>
      </c>
      <c r="I221" s="24">
        <v>0.43099999999999999</v>
      </c>
      <c r="J221" s="57">
        <v>1.5908216479652999</v>
      </c>
      <c r="K221" s="54">
        <f t="shared" si="9"/>
        <v>2.9025601514892205</v>
      </c>
      <c r="L221" s="54">
        <f t="shared" si="10"/>
        <v>11.4</v>
      </c>
      <c r="M221" s="54">
        <f t="shared" si="11"/>
        <v>2.1</v>
      </c>
    </row>
    <row r="222" spans="1:13">
      <c r="A222" s="55">
        <v>8350</v>
      </c>
      <c r="B222" s="55" t="s">
        <v>62</v>
      </c>
      <c r="D222" s="24">
        <v>0.22</v>
      </c>
      <c r="E222" s="24">
        <v>50.8</v>
      </c>
      <c r="F222" s="24">
        <v>0</v>
      </c>
      <c r="G222" s="24">
        <v>1.4430000000000001</v>
      </c>
      <c r="H222" s="24">
        <v>0.22500000000000001</v>
      </c>
      <c r="I222" s="24">
        <v>0.43099999999999999</v>
      </c>
      <c r="J222" s="57">
        <v>1.5708454252295201</v>
      </c>
      <c r="K222" s="54">
        <f t="shared" si="9"/>
        <v>2.8661122013596079</v>
      </c>
      <c r="L222" s="54">
        <f t="shared" si="10"/>
        <v>11.3</v>
      </c>
      <c r="M222" s="54">
        <f t="shared" si="11"/>
        <v>2.1</v>
      </c>
    </row>
    <row r="223" spans="1:13">
      <c r="A223" s="55">
        <v>8350</v>
      </c>
      <c r="B223" s="55" t="s">
        <v>62</v>
      </c>
      <c r="C223" s="55" t="s">
        <v>63</v>
      </c>
      <c r="D223" s="24">
        <v>0.22</v>
      </c>
      <c r="E223" s="24">
        <v>50.8</v>
      </c>
      <c r="F223" s="24">
        <v>0</v>
      </c>
      <c r="G223" s="24">
        <v>1.4430000000000001</v>
      </c>
      <c r="H223" s="24">
        <v>0.22500000000000001</v>
      </c>
      <c r="I223" s="24">
        <v>0.43099999999999999</v>
      </c>
      <c r="J223" s="57">
        <v>119.024754652</v>
      </c>
      <c r="K223" s="54">
        <f t="shared" si="9"/>
        <v>217.16859984621746</v>
      </c>
      <c r="L223" s="54">
        <f t="shared" si="10"/>
        <v>852.7</v>
      </c>
      <c r="M223" s="54">
        <f t="shared" si="11"/>
        <v>159.1</v>
      </c>
    </row>
    <row r="224" spans="1:13">
      <c r="A224" s="55">
        <v>8350</v>
      </c>
      <c r="B224" s="55" t="s">
        <v>62</v>
      </c>
      <c r="C224" s="55" t="s">
        <v>63</v>
      </c>
      <c r="D224" s="24">
        <v>0.22</v>
      </c>
      <c r="E224" s="24">
        <v>50.8</v>
      </c>
      <c r="F224" s="24">
        <v>0</v>
      </c>
      <c r="G224" s="24">
        <v>1.4430000000000001</v>
      </c>
      <c r="H224" s="24">
        <v>0.22500000000000001</v>
      </c>
      <c r="I224" s="24">
        <v>0.43099999999999999</v>
      </c>
      <c r="J224" s="57">
        <v>55.832922120100001</v>
      </c>
      <c r="K224" s="54">
        <f t="shared" si="9"/>
        <v>101.87088860293045</v>
      </c>
      <c r="L224" s="54">
        <f t="shared" si="10"/>
        <v>400</v>
      </c>
      <c r="M224" s="54">
        <f t="shared" si="11"/>
        <v>74.7</v>
      </c>
    </row>
    <row r="225" spans="1:13">
      <c r="A225" s="55">
        <v>8350</v>
      </c>
      <c r="B225" s="55" t="s">
        <v>62</v>
      </c>
      <c r="D225" s="24">
        <v>0.22</v>
      </c>
      <c r="E225" s="24">
        <v>50.8</v>
      </c>
      <c r="F225" s="24">
        <v>0</v>
      </c>
      <c r="G225" s="24">
        <v>1.4430000000000001</v>
      </c>
      <c r="H225" s="24">
        <v>0.22500000000000001</v>
      </c>
      <c r="I225" s="24">
        <v>0.43099999999999999</v>
      </c>
      <c r="J225" s="57">
        <v>2.4198677681660401</v>
      </c>
      <c r="K225" s="54">
        <f t="shared" si="9"/>
        <v>4.415210067536818</v>
      </c>
      <c r="L225" s="54">
        <f t="shared" si="10"/>
        <v>17.3</v>
      </c>
      <c r="M225" s="54">
        <f t="shared" si="11"/>
        <v>3.2</v>
      </c>
    </row>
    <row r="226" spans="1:13">
      <c r="A226" s="55">
        <v>8350</v>
      </c>
      <c r="B226" s="55" t="s">
        <v>62</v>
      </c>
      <c r="C226" s="55" t="s">
        <v>68</v>
      </c>
      <c r="D226" s="24">
        <v>0.22</v>
      </c>
      <c r="E226" s="24">
        <v>50.8</v>
      </c>
      <c r="F226" s="24">
        <v>0</v>
      </c>
      <c r="G226" s="24">
        <v>1.4430000000000001</v>
      </c>
      <c r="H226" s="24">
        <v>0.22500000000000001</v>
      </c>
      <c r="I226" s="24">
        <v>0.43099999999999999</v>
      </c>
      <c r="J226" s="57">
        <v>2.5844908716747699</v>
      </c>
      <c r="K226" s="54">
        <f t="shared" si="9"/>
        <v>4.7155758947620621</v>
      </c>
      <c r="L226" s="54">
        <f t="shared" si="10"/>
        <v>18.5</v>
      </c>
      <c r="M226" s="54">
        <f t="shared" si="11"/>
        <v>3.5</v>
      </c>
    </row>
    <row r="227" spans="1:13">
      <c r="A227" s="55">
        <v>1550</v>
      </c>
      <c r="B227" s="55" t="s">
        <v>62</v>
      </c>
      <c r="C227" s="55" t="s">
        <v>68</v>
      </c>
      <c r="D227" s="24">
        <v>0.22</v>
      </c>
      <c r="E227" s="24">
        <v>50.8</v>
      </c>
      <c r="F227" s="24">
        <v>0</v>
      </c>
      <c r="G227" s="24">
        <v>0.72099999999999997</v>
      </c>
      <c r="H227" s="24">
        <v>0.17</v>
      </c>
      <c r="I227" s="24">
        <v>0.34100000000000003</v>
      </c>
      <c r="J227" s="57">
        <v>3.4358510807638898</v>
      </c>
      <c r="K227" s="54">
        <f t="shared" si="9"/>
        <v>4.9598800918213923</v>
      </c>
      <c r="L227" s="54">
        <f t="shared" si="10"/>
        <v>9.6999999999999993</v>
      </c>
      <c r="M227" s="54">
        <f t="shared" si="11"/>
        <v>3.1</v>
      </c>
    </row>
    <row r="228" spans="1:13">
      <c r="A228" s="55">
        <v>1550</v>
      </c>
      <c r="B228" s="55" t="s">
        <v>62</v>
      </c>
      <c r="C228" s="55" t="s">
        <v>65</v>
      </c>
      <c r="D228" s="24">
        <v>0.22</v>
      </c>
      <c r="E228" s="24">
        <v>50.8</v>
      </c>
      <c r="F228" s="24">
        <v>0</v>
      </c>
      <c r="G228" s="24">
        <v>0.72099999999999997</v>
      </c>
      <c r="H228" s="24">
        <v>0.17</v>
      </c>
      <c r="I228" s="24">
        <v>0.34100000000000003</v>
      </c>
      <c r="J228" s="57">
        <v>2.1463063464237102</v>
      </c>
      <c r="K228" s="54">
        <f t="shared" si="9"/>
        <v>3.0983362981523874</v>
      </c>
      <c r="L228" s="54">
        <f t="shared" si="10"/>
        <v>6.1</v>
      </c>
      <c r="M228" s="54">
        <f t="shared" si="11"/>
        <v>1.9</v>
      </c>
    </row>
    <row r="229" spans="1:13">
      <c r="A229" s="55">
        <v>1550</v>
      </c>
      <c r="B229" s="55" t="s">
        <v>62</v>
      </c>
      <c r="C229" s="55" t="s">
        <v>63</v>
      </c>
      <c r="D229" s="24">
        <v>0.22</v>
      </c>
      <c r="E229" s="24">
        <v>50.8</v>
      </c>
      <c r="F229" s="24">
        <v>0</v>
      </c>
      <c r="G229" s="24">
        <v>0.72099999999999997</v>
      </c>
      <c r="H229" s="24">
        <v>0.17</v>
      </c>
      <c r="I229" s="24">
        <v>0.34100000000000003</v>
      </c>
      <c r="J229" s="57">
        <v>7.7913503514900704</v>
      </c>
      <c r="K229" s="54">
        <f t="shared" si="9"/>
        <v>11.247333655732684</v>
      </c>
      <c r="L229" s="54">
        <f t="shared" si="10"/>
        <v>22.1</v>
      </c>
      <c r="M229" s="54">
        <f t="shared" si="11"/>
        <v>6.9</v>
      </c>
    </row>
    <row r="230" spans="1:13">
      <c r="A230" s="55">
        <v>1110</v>
      </c>
      <c r="B230" s="55" t="s">
        <v>62</v>
      </c>
      <c r="C230" s="55" t="s">
        <v>63</v>
      </c>
      <c r="D230" s="24">
        <v>0.22</v>
      </c>
      <c r="E230" s="24">
        <v>50.8</v>
      </c>
      <c r="F230" s="24">
        <v>0</v>
      </c>
      <c r="G230" s="24">
        <v>0.96799999999999997</v>
      </c>
      <c r="H230" s="24">
        <v>0.125</v>
      </c>
      <c r="I230" s="24">
        <v>0.28799999999999998</v>
      </c>
      <c r="J230" s="57">
        <v>1.21332547755451E-2</v>
      </c>
      <c r="K230" s="54">
        <f t="shared" si="9"/>
        <v>1.4792864222344583E-2</v>
      </c>
      <c r="L230" s="54">
        <f t="shared" si="10"/>
        <v>0</v>
      </c>
      <c r="M230" s="54">
        <f t="shared" si="11"/>
        <v>0</v>
      </c>
    </row>
    <row r="231" spans="1:13">
      <c r="A231" s="55">
        <v>1110</v>
      </c>
      <c r="B231" s="55" t="s">
        <v>62</v>
      </c>
      <c r="C231" s="55" t="s">
        <v>63</v>
      </c>
      <c r="D231" s="24">
        <v>0.22</v>
      </c>
      <c r="E231" s="24">
        <v>50.8</v>
      </c>
      <c r="F231" s="24">
        <v>0</v>
      </c>
      <c r="G231" s="24">
        <v>0.96799999999999997</v>
      </c>
      <c r="H231" s="24">
        <v>0.125</v>
      </c>
      <c r="I231" s="24">
        <v>0.28799999999999998</v>
      </c>
      <c r="J231" s="57">
        <v>8.7124629772080005E-4</v>
      </c>
      <c r="K231" s="54">
        <f t="shared" si="9"/>
        <v>1.0622234861811994E-3</v>
      </c>
      <c r="L231" s="54">
        <f t="shared" si="10"/>
        <v>0</v>
      </c>
      <c r="M231" s="54">
        <f t="shared" si="11"/>
        <v>0</v>
      </c>
    </row>
    <row r="232" spans="1:13">
      <c r="A232" s="55">
        <v>1320</v>
      </c>
      <c r="B232" s="55" t="s">
        <v>62</v>
      </c>
      <c r="C232" s="55" t="s">
        <v>63</v>
      </c>
      <c r="D232" s="24">
        <v>0.22</v>
      </c>
      <c r="E232" s="24">
        <v>50.8</v>
      </c>
      <c r="F232" s="24">
        <v>0</v>
      </c>
      <c r="G232" s="24">
        <v>1.395</v>
      </c>
      <c r="H232" s="24">
        <v>0.33900000000000002</v>
      </c>
      <c r="I232" s="24">
        <v>0.39300000000000002</v>
      </c>
      <c r="J232" s="57">
        <v>1.39983051939083</v>
      </c>
      <c r="K232" s="54">
        <f t="shared" si="9"/>
        <v>2.328898035110524</v>
      </c>
      <c r="L232" s="54">
        <f t="shared" si="10"/>
        <v>8.8000000000000007</v>
      </c>
      <c r="M232" s="54">
        <f t="shared" si="11"/>
        <v>2.5</v>
      </c>
    </row>
    <row r="233" spans="1:13">
      <c r="A233" s="55">
        <v>1320</v>
      </c>
      <c r="B233" s="55" t="s">
        <v>62</v>
      </c>
      <c r="C233" s="55" t="s">
        <v>68</v>
      </c>
      <c r="D233" s="24">
        <v>0.22</v>
      </c>
      <c r="E233" s="24">
        <v>50.8</v>
      </c>
      <c r="F233" s="24">
        <v>0</v>
      </c>
      <c r="G233" s="24">
        <v>1.395</v>
      </c>
      <c r="H233" s="24">
        <v>0.33900000000000002</v>
      </c>
      <c r="I233" s="24">
        <v>0.39300000000000002</v>
      </c>
      <c r="J233" s="57">
        <v>2.6753846238844998</v>
      </c>
      <c r="K233" s="54">
        <f t="shared" si="9"/>
        <v>4.4510373987566423</v>
      </c>
      <c r="L233" s="54">
        <f t="shared" si="10"/>
        <v>16.899999999999999</v>
      </c>
      <c r="M233" s="54">
        <f t="shared" si="11"/>
        <v>4.7</v>
      </c>
    </row>
    <row r="234" spans="1:13">
      <c r="A234" s="55">
        <v>1320</v>
      </c>
      <c r="B234" s="55" t="s">
        <v>62</v>
      </c>
      <c r="C234" s="55" t="s">
        <v>63</v>
      </c>
      <c r="D234" s="24">
        <v>0.22</v>
      </c>
      <c r="E234" s="24">
        <v>50.8</v>
      </c>
      <c r="F234" s="24">
        <v>0</v>
      </c>
      <c r="G234" s="24">
        <v>1.395</v>
      </c>
      <c r="H234" s="24">
        <v>0.33900000000000002</v>
      </c>
      <c r="I234" s="24">
        <v>0.39300000000000002</v>
      </c>
      <c r="J234" s="57">
        <v>0.190146773010648</v>
      </c>
      <c r="K234" s="54">
        <f t="shared" si="9"/>
        <v>0.31634718625781511</v>
      </c>
      <c r="L234" s="54">
        <f t="shared" si="10"/>
        <v>1.2</v>
      </c>
      <c r="M234" s="54">
        <f t="shared" si="11"/>
        <v>0.3</v>
      </c>
    </row>
    <row r="235" spans="1:13">
      <c r="A235" s="55">
        <v>1320</v>
      </c>
      <c r="B235" s="55" t="s">
        <v>62</v>
      </c>
      <c r="C235" s="55" t="s">
        <v>63</v>
      </c>
      <c r="D235" s="24">
        <v>0.22</v>
      </c>
      <c r="E235" s="24">
        <v>50.8</v>
      </c>
      <c r="F235" s="24">
        <v>0</v>
      </c>
      <c r="G235" s="24">
        <v>1.395</v>
      </c>
      <c r="H235" s="24">
        <v>0.33900000000000002</v>
      </c>
      <c r="I235" s="24">
        <v>0.39300000000000002</v>
      </c>
      <c r="J235" s="57">
        <v>1.03198542993901E-3</v>
      </c>
      <c r="K235" s="54">
        <f t="shared" si="9"/>
        <v>1.7169141597895312E-3</v>
      </c>
      <c r="L235" s="54">
        <f t="shared" si="10"/>
        <v>0</v>
      </c>
      <c r="M235" s="54">
        <f t="shared" si="11"/>
        <v>0</v>
      </c>
    </row>
    <row r="236" spans="1:13">
      <c r="A236" s="55">
        <v>7430</v>
      </c>
      <c r="B236" s="55" t="s">
        <v>62</v>
      </c>
      <c r="D236" s="24">
        <v>0.22</v>
      </c>
      <c r="E236" s="24">
        <v>50.8</v>
      </c>
      <c r="F236" s="24">
        <v>0</v>
      </c>
      <c r="G236" s="24">
        <v>0.70899999999999996</v>
      </c>
      <c r="H236" s="24">
        <v>9.8000000000000004E-2</v>
      </c>
      <c r="I236" s="24">
        <v>0.26200000000000001</v>
      </c>
      <c r="J236" s="57">
        <v>9.5616073230369494E-3</v>
      </c>
      <c r="K236" s="54">
        <f t="shared" si="9"/>
        <v>1.0605097402224381E-2</v>
      </c>
      <c r="L236" s="54">
        <f t="shared" si="10"/>
        <v>0</v>
      </c>
      <c r="M236" s="54">
        <f t="shared" si="11"/>
        <v>0</v>
      </c>
    </row>
    <row r="237" spans="1:13">
      <c r="A237" s="55">
        <v>7430</v>
      </c>
      <c r="B237" s="55" t="s">
        <v>62</v>
      </c>
      <c r="C237" s="55" t="s">
        <v>63</v>
      </c>
      <c r="D237" s="24">
        <v>0.22</v>
      </c>
      <c r="E237" s="24">
        <v>50.8</v>
      </c>
      <c r="F237" s="24">
        <v>0</v>
      </c>
      <c r="G237" s="24">
        <v>0.70899999999999996</v>
      </c>
      <c r="H237" s="24">
        <v>9.8000000000000004E-2</v>
      </c>
      <c r="I237" s="24">
        <v>0.26200000000000001</v>
      </c>
      <c r="J237" s="57">
        <v>0.47920295224428799</v>
      </c>
      <c r="K237" s="54">
        <f t="shared" si="9"/>
        <v>0.53149996776588126</v>
      </c>
      <c r="L237" s="54">
        <f t="shared" si="10"/>
        <v>1</v>
      </c>
      <c r="M237" s="54">
        <f t="shared" si="11"/>
        <v>0.2</v>
      </c>
    </row>
    <row r="238" spans="1:13">
      <c r="A238" s="55">
        <v>7430</v>
      </c>
      <c r="B238" s="55" t="s">
        <v>62</v>
      </c>
      <c r="C238" s="55" t="s">
        <v>63</v>
      </c>
      <c r="D238" s="24">
        <v>0.22</v>
      </c>
      <c r="E238" s="24">
        <v>50.8</v>
      </c>
      <c r="F238" s="24">
        <v>0</v>
      </c>
      <c r="G238" s="24">
        <v>0.70899999999999996</v>
      </c>
      <c r="H238" s="24">
        <v>9.8000000000000004E-2</v>
      </c>
      <c r="I238" s="24">
        <v>0.26200000000000001</v>
      </c>
      <c r="J238" s="57">
        <v>12.463234870000001</v>
      </c>
      <c r="K238" s="54">
        <f t="shared" si="9"/>
        <v>13.823389235479334</v>
      </c>
      <c r="L238" s="54">
        <f t="shared" si="10"/>
        <v>26.7</v>
      </c>
      <c r="M238" s="54">
        <f t="shared" si="11"/>
        <v>6.4</v>
      </c>
    </row>
    <row r="239" spans="1:13">
      <c r="A239" s="55">
        <v>1710</v>
      </c>
      <c r="B239" s="55" t="s">
        <v>62</v>
      </c>
      <c r="C239" s="55" t="s">
        <v>63</v>
      </c>
      <c r="D239" s="24">
        <v>0.22</v>
      </c>
      <c r="E239" s="24">
        <v>50.8</v>
      </c>
      <c r="F239" s="24">
        <v>0</v>
      </c>
      <c r="G239" s="24">
        <v>0.96799999999999997</v>
      </c>
      <c r="H239" s="24">
        <v>0.125</v>
      </c>
      <c r="I239" s="24">
        <v>0.34100000000000003</v>
      </c>
      <c r="J239" s="57">
        <v>8.4469139369436004</v>
      </c>
      <c r="K239" s="54">
        <f t="shared" si="9"/>
        <v>12.193683395573885</v>
      </c>
      <c r="L239" s="54">
        <f t="shared" si="10"/>
        <v>32.1</v>
      </c>
      <c r="M239" s="54">
        <f t="shared" si="11"/>
        <v>6</v>
      </c>
    </row>
    <row r="240" spans="1:13">
      <c r="A240" s="55">
        <v>1710</v>
      </c>
      <c r="B240" s="55" t="s">
        <v>62</v>
      </c>
      <c r="C240" s="55" t="s">
        <v>66</v>
      </c>
      <c r="D240" s="24">
        <v>0.22</v>
      </c>
      <c r="E240" s="24">
        <v>50.8</v>
      </c>
      <c r="F240" s="24">
        <v>0</v>
      </c>
      <c r="G240" s="24">
        <v>0.96799999999999997</v>
      </c>
      <c r="H240" s="24">
        <v>0.125</v>
      </c>
      <c r="I240" s="24">
        <v>0.34100000000000003</v>
      </c>
      <c r="J240" s="57">
        <v>1.19960570079146</v>
      </c>
      <c r="K240" s="54">
        <f t="shared" si="9"/>
        <v>1.7317108028058588</v>
      </c>
      <c r="L240" s="54">
        <f t="shared" si="10"/>
        <v>4.5999999999999996</v>
      </c>
      <c r="M240" s="54">
        <f t="shared" si="11"/>
        <v>0.9</v>
      </c>
    </row>
    <row r="241" spans="1:13">
      <c r="A241" s="55">
        <v>1110</v>
      </c>
      <c r="B241" s="55" t="s">
        <v>62</v>
      </c>
      <c r="C241" s="55" t="s">
        <v>63</v>
      </c>
      <c r="D241" s="24">
        <v>0.22</v>
      </c>
      <c r="E241" s="24">
        <v>50.8</v>
      </c>
      <c r="F241" s="24">
        <v>0</v>
      </c>
      <c r="G241" s="24">
        <v>0.96799999999999997</v>
      </c>
      <c r="H241" s="24">
        <v>0.125</v>
      </c>
      <c r="I241" s="24">
        <v>0.28799999999999998</v>
      </c>
      <c r="J241" s="57">
        <v>5.3966168200589202</v>
      </c>
      <c r="K241" s="54">
        <f t="shared" si="9"/>
        <v>6.5795552270158346</v>
      </c>
      <c r="L241" s="54">
        <f t="shared" si="10"/>
        <v>17.3</v>
      </c>
      <c r="M241" s="54">
        <f t="shared" si="11"/>
        <v>3.4</v>
      </c>
    </row>
    <row r="242" spans="1:13">
      <c r="A242" s="55">
        <v>1110</v>
      </c>
      <c r="B242" s="55" t="s">
        <v>62</v>
      </c>
      <c r="C242" s="55" t="s">
        <v>63</v>
      </c>
      <c r="D242" s="24">
        <v>0.22</v>
      </c>
      <c r="E242" s="24">
        <v>50.8</v>
      </c>
      <c r="F242" s="24">
        <v>0</v>
      </c>
      <c r="G242" s="24">
        <v>0.96799999999999997</v>
      </c>
      <c r="H242" s="24">
        <v>0.125</v>
      </c>
      <c r="I242" s="24">
        <v>0.28799999999999998</v>
      </c>
      <c r="J242" s="57">
        <v>4.8414199996860998E-4</v>
      </c>
      <c r="K242" s="54">
        <f t="shared" si="9"/>
        <v>5.9026592636172916E-4</v>
      </c>
      <c r="L242" s="54">
        <f t="shared" si="10"/>
        <v>0</v>
      </c>
      <c r="M242" s="54">
        <f t="shared" si="11"/>
        <v>0</v>
      </c>
    </row>
    <row r="243" spans="1:13">
      <c r="A243" s="55">
        <v>1400</v>
      </c>
      <c r="B243" s="55" t="s">
        <v>62</v>
      </c>
      <c r="C243" s="55" t="s">
        <v>63</v>
      </c>
      <c r="D243" s="24">
        <v>0.22</v>
      </c>
      <c r="E243" s="24">
        <v>50.8</v>
      </c>
      <c r="F243" s="24">
        <v>0</v>
      </c>
      <c r="G243" s="24">
        <v>0.70899999999999996</v>
      </c>
      <c r="H243" s="24">
        <v>0.11700000000000001</v>
      </c>
      <c r="I243" s="24">
        <v>0.43099999999999999</v>
      </c>
      <c r="J243" s="57">
        <v>3.55074571523483E-2</v>
      </c>
      <c r="K243" s="54">
        <f t="shared" si="9"/>
        <v>6.478572273826963E-2</v>
      </c>
      <c r="L243" s="54">
        <f t="shared" si="10"/>
        <v>0.1</v>
      </c>
      <c r="M243" s="54">
        <f t="shared" si="11"/>
        <v>0</v>
      </c>
    </row>
    <row r="244" spans="1:13">
      <c r="A244" s="55">
        <v>1110</v>
      </c>
      <c r="B244" s="55" t="s">
        <v>62</v>
      </c>
      <c r="C244" s="55" t="s">
        <v>63</v>
      </c>
      <c r="D244" s="24">
        <v>0.22</v>
      </c>
      <c r="E244" s="24">
        <v>50.8</v>
      </c>
      <c r="F244" s="24">
        <v>0</v>
      </c>
      <c r="G244" s="24">
        <v>0.96799999999999997</v>
      </c>
      <c r="H244" s="24">
        <v>0.125</v>
      </c>
      <c r="I244" s="24">
        <v>0.28799999999999998</v>
      </c>
      <c r="J244" s="57">
        <v>9.5860129749549507</v>
      </c>
      <c r="K244" s="54">
        <f t="shared" si="9"/>
        <v>11.687267019065075</v>
      </c>
      <c r="L244" s="54">
        <f t="shared" si="10"/>
        <v>30.8</v>
      </c>
      <c r="M244" s="54">
        <f t="shared" si="11"/>
        <v>6.1</v>
      </c>
    </row>
    <row r="245" spans="1:13">
      <c r="A245" s="55">
        <v>1210</v>
      </c>
      <c r="B245" s="55" t="s">
        <v>62</v>
      </c>
      <c r="C245" s="55" t="s">
        <v>63</v>
      </c>
      <c r="D245" s="24">
        <v>0.22</v>
      </c>
      <c r="E245" s="24">
        <v>50.8</v>
      </c>
      <c r="F245" s="24">
        <v>0</v>
      </c>
      <c r="G245" s="24">
        <v>1.2450000000000001</v>
      </c>
      <c r="H245" s="24">
        <v>0.21299999999999999</v>
      </c>
      <c r="I245" s="24">
        <v>0.28799999999999998</v>
      </c>
      <c r="J245" s="57">
        <v>12.967824633699999</v>
      </c>
      <c r="K245" s="54">
        <f t="shared" si="9"/>
        <v>15.810371793407036</v>
      </c>
      <c r="L245" s="54">
        <f t="shared" si="10"/>
        <v>53.6</v>
      </c>
      <c r="M245" s="54">
        <f t="shared" si="11"/>
        <v>12</v>
      </c>
    </row>
    <row r="246" spans="1:13">
      <c r="A246" s="55">
        <v>1210</v>
      </c>
      <c r="B246" s="55" t="s">
        <v>62</v>
      </c>
      <c r="C246" s="55" t="s">
        <v>68</v>
      </c>
      <c r="D246" s="24">
        <v>0.22</v>
      </c>
      <c r="E246" s="24">
        <v>50.8</v>
      </c>
      <c r="F246" s="24">
        <v>0</v>
      </c>
      <c r="G246" s="24">
        <v>1.2450000000000001</v>
      </c>
      <c r="H246" s="24">
        <v>0.21299999999999999</v>
      </c>
      <c r="I246" s="24">
        <v>0.28799999999999998</v>
      </c>
      <c r="J246" s="57">
        <v>0.20381090914747199</v>
      </c>
      <c r="K246" s="54">
        <f t="shared" si="9"/>
        <v>0.24848626043259781</v>
      </c>
      <c r="L246" s="54">
        <f t="shared" si="10"/>
        <v>0.8</v>
      </c>
      <c r="M246" s="54">
        <f t="shared" si="11"/>
        <v>0.2</v>
      </c>
    </row>
    <row r="247" spans="1:13">
      <c r="A247" s="55">
        <v>1210</v>
      </c>
      <c r="B247" s="55" t="s">
        <v>62</v>
      </c>
      <c r="C247" s="55" t="s">
        <v>63</v>
      </c>
      <c r="D247" s="24">
        <v>0.22</v>
      </c>
      <c r="E247" s="24">
        <v>50.8</v>
      </c>
      <c r="F247" s="24">
        <v>0</v>
      </c>
      <c r="G247" s="24">
        <v>1.2450000000000001</v>
      </c>
      <c r="H247" s="24">
        <v>0.21299999999999999</v>
      </c>
      <c r="I247" s="24">
        <v>0.28799999999999998</v>
      </c>
      <c r="J247" s="57">
        <v>22.684662714200002</v>
      </c>
      <c r="K247" s="54">
        <f t="shared" si="9"/>
        <v>27.657140781152638</v>
      </c>
      <c r="L247" s="54">
        <f t="shared" si="10"/>
        <v>93.7</v>
      </c>
      <c r="M247" s="54">
        <f t="shared" si="11"/>
        <v>21</v>
      </c>
    </row>
    <row r="248" spans="1:13">
      <c r="A248" s="55">
        <v>8360</v>
      </c>
      <c r="B248" s="55" t="s">
        <v>62</v>
      </c>
      <c r="C248" s="55" t="s">
        <v>65</v>
      </c>
      <c r="D248" s="24">
        <v>0.22</v>
      </c>
      <c r="E248" s="24">
        <v>50.8</v>
      </c>
      <c r="F248" s="24">
        <v>0</v>
      </c>
      <c r="G248" s="24">
        <v>1.4430000000000001</v>
      </c>
      <c r="H248" s="24">
        <v>0.22500000000000001</v>
      </c>
      <c r="I248" s="24">
        <v>0.43099999999999999</v>
      </c>
      <c r="J248" s="57">
        <v>4.5892757573023504</v>
      </c>
      <c r="K248" s="54">
        <f t="shared" si="9"/>
        <v>8.3734395709152913</v>
      </c>
      <c r="L248" s="54">
        <f t="shared" si="10"/>
        <v>32.9</v>
      </c>
      <c r="M248" s="54">
        <f t="shared" si="11"/>
        <v>6.1</v>
      </c>
    </row>
    <row r="249" spans="1:13">
      <c r="A249" s="55">
        <v>8360</v>
      </c>
      <c r="B249" s="55" t="s">
        <v>62</v>
      </c>
      <c r="C249" s="55" t="s">
        <v>63</v>
      </c>
      <c r="D249" s="24">
        <v>0.22</v>
      </c>
      <c r="E249" s="24">
        <v>50.8</v>
      </c>
      <c r="F249" s="24">
        <v>0</v>
      </c>
      <c r="G249" s="24">
        <v>1.4430000000000001</v>
      </c>
      <c r="H249" s="24">
        <v>0.22500000000000001</v>
      </c>
      <c r="I249" s="24">
        <v>0.43099999999999999</v>
      </c>
      <c r="J249" s="57">
        <v>2.5161002779970899E-2</v>
      </c>
      <c r="K249" s="54">
        <f t="shared" si="9"/>
        <v>4.590792697224224E-2</v>
      </c>
      <c r="L249" s="54">
        <f t="shared" si="10"/>
        <v>0.2</v>
      </c>
      <c r="M249" s="54">
        <f t="shared" si="11"/>
        <v>0</v>
      </c>
    </row>
    <row r="250" spans="1:13">
      <c r="A250" s="55">
        <v>8360</v>
      </c>
      <c r="B250" s="55" t="s">
        <v>62</v>
      </c>
      <c r="C250" s="55" t="s">
        <v>68</v>
      </c>
      <c r="D250" s="24">
        <v>0.22</v>
      </c>
      <c r="E250" s="24">
        <v>50.8</v>
      </c>
      <c r="F250" s="24">
        <v>0</v>
      </c>
      <c r="G250" s="24">
        <v>1.4430000000000001</v>
      </c>
      <c r="H250" s="24">
        <v>0.22500000000000001</v>
      </c>
      <c r="I250" s="24">
        <v>0.43099999999999999</v>
      </c>
      <c r="J250" s="57">
        <v>1.2288265742617099</v>
      </c>
      <c r="K250" s="54">
        <f t="shared" si="9"/>
        <v>2.2420760065121073</v>
      </c>
      <c r="L250" s="54">
        <f t="shared" si="10"/>
        <v>8.8000000000000007</v>
      </c>
      <c r="M250" s="54">
        <f t="shared" si="11"/>
        <v>1.6</v>
      </c>
    </row>
    <row r="251" spans="1:13">
      <c r="A251" s="55">
        <v>8320</v>
      </c>
      <c r="B251" s="55" t="s">
        <v>62</v>
      </c>
      <c r="C251" s="55" t="s">
        <v>63</v>
      </c>
      <c r="D251" s="24">
        <v>0.22</v>
      </c>
      <c r="E251" s="24">
        <v>50.8</v>
      </c>
      <c r="F251" s="24">
        <v>0</v>
      </c>
      <c r="G251" s="24">
        <v>0.70899999999999996</v>
      </c>
      <c r="H251" s="24">
        <v>0.11700000000000001</v>
      </c>
      <c r="I251" s="24">
        <v>0.26200000000000001</v>
      </c>
      <c r="J251" s="57">
        <v>1.0021397193851</v>
      </c>
      <c r="K251" s="54">
        <f t="shared" si="9"/>
        <v>1.1115065674273272</v>
      </c>
      <c r="L251" s="54">
        <f t="shared" si="10"/>
        <v>2.1</v>
      </c>
      <c r="M251" s="54">
        <f t="shared" si="11"/>
        <v>0.6</v>
      </c>
    </row>
    <row r="252" spans="1:13">
      <c r="A252" s="55">
        <v>8320</v>
      </c>
      <c r="B252" s="55" t="s">
        <v>62</v>
      </c>
      <c r="C252" s="55" t="s">
        <v>63</v>
      </c>
      <c r="D252" s="24">
        <v>0.22</v>
      </c>
      <c r="E252" s="24">
        <v>50.8</v>
      </c>
      <c r="F252" s="24">
        <v>0</v>
      </c>
      <c r="G252" s="24">
        <v>0.70899999999999996</v>
      </c>
      <c r="H252" s="24">
        <v>0.11700000000000001</v>
      </c>
      <c r="I252" s="24">
        <v>0.26200000000000001</v>
      </c>
      <c r="J252" s="57">
        <v>0.84172898083243997</v>
      </c>
      <c r="K252" s="54">
        <f t="shared" si="9"/>
        <v>0.93358967027395356</v>
      </c>
      <c r="L252" s="54">
        <f t="shared" si="10"/>
        <v>1.8</v>
      </c>
      <c r="M252" s="54">
        <f t="shared" si="11"/>
        <v>0.5</v>
      </c>
    </row>
    <row r="253" spans="1:13">
      <c r="A253" s="55">
        <v>8320</v>
      </c>
      <c r="B253" s="55" t="s">
        <v>62</v>
      </c>
      <c r="C253" s="55" t="s">
        <v>63</v>
      </c>
      <c r="D253" s="24">
        <v>0.22</v>
      </c>
      <c r="E253" s="24">
        <v>50.8</v>
      </c>
      <c r="F253" s="24">
        <v>0</v>
      </c>
      <c r="G253" s="24">
        <v>0.70899999999999996</v>
      </c>
      <c r="H253" s="24">
        <v>0.11700000000000001</v>
      </c>
      <c r="I253" s="24">
        <v>0.26200000000000001</v>
      </c>
      <c r="J253" s="57">
        <v>17.386176657499998</v>
      </c>
      <c r="K253" s="54">
        <f t="shared" si="9"/>
        <v>19.283588070055163</v>
      </c>
      <c r="L253" s="54">
        <f t="shared" si="10"/>
        <v>37.200000000000003</v>
      </c>
      <c r="M253" s="54">
        <f t="shared" si="11"/>
        <v>10</v>
      </c>
    </row>
    <row r="254" spans="1:13">
      <c r="A254" s="55">
        <v>1210</v>
      </c>
      <c r="B254" s="55" t="s">
        <v>62</v>
      </c>
      <c r="C254" s="55" t="s">
        <v>63</v>
      </c>
      <c r="D254" s="24">
        <v>0.22</v>
      </c>
      <c r="E254" s="24">
        <v>50.8</v>
      </c>
      <c r="F254" s="24">
        <v>0</v>
      </c>
      <c r="G254" s="24">
        <v>1.2450000000000001</v>
      </c>
      <c r="H254" s="24">
        <v>0.21299999999999999</v>
      </c>
      <c r="I254" s="24">
        <v>0.28799999999999998</v>
      </c>
      <c r="J254" s="57">
        <v>0.25755499722652803</v>
      </c>
      <c r="K254" s="54">
        <f t="shared" si="9"/>
        <v>0.31401105261858292</v>
      </c>
      <c r="L254" s="54">
        <f t="shared" si="10"/>
        <v>1.1000000000000001</v>
      </c>
      <c r="M254" s="54">
        <f t="shared" si="11"/>
        <v>0.2</v>
      </c>
    </row>
    <row r="255" spans="1:13">
      <c r="A255" s="55">
        <v>1210</v>
      </c>
      <c r="B255" s="55" t="s">
        <v>62</v>
      </c>
      <c r="C255" s="55" t="s">
        <v>63</v>
      </c>
      <c r="D255" s="24">
        <v>0.22</v>
      </c>
      <c r="E255" s="24">
        <v>50.8</v>
      </c>
      <c r="F255" s="24">
        <v>0</v>
      </c>
      <c r="G255" s="24">
        <v>1.2450000000000001</v>
      </c>
      <c r="H255" s="24">
        <v>0.21299999999999999</v>
      </c>
      <c r="I255" s="24">
        <v>0.28799999999999998</v>
      </c>
      <c r="J255" s="57">
        <v>0.33398682526356999</v>
      </c>
      <c r="K255" s="54">
        <f t="shared" si="9"/>
        <v>0.40719673736134449</v>
      </c>
      <c r="L255" s="54">
        <f t="shared" si="10"/>
        <v>1.4</v>
      </c>
      <c r="M255" s="54">
        <f t="shared" si="11"/>
        <v>0.3</v>
      </c>
    </row>
    <row r="256" spans="1:13">
      <c r="A256" s="55">
        <v>8310</v>
      </c>
      <c r="B256" s="55" t="s">
        <v>62</v>
      </c>
      <c r="C256" s="55" t="s">
        <v>65</v>
      </c>
      <c r="D256" s="24">
        <v>0.22</v>
      </c>
      <c r="E256" s="24">
        <v>50.8</v>
      </c>
      <c r="F256" s="24">
        <v>0</v>
      </c>
      <c r="G256" s="24">
        <v>0.72099999999999997</v>
      </c>
      <c r="H256" s="24">
        <v>0.17</v>
      </c>
      <c r="I256" s="24">
        <v>0.43099999999999999</v>
      </c>
      <c r="J256" s="57">
        <v>1.3945720454772399</v>
      </c>
      <c r="K256" s="54">
        <f t="shared" si="9"/>
        <v>2.5444896684429228</v>
      </c>
      <c r="L256" s="54">
        <f t="shared" si="10"/>
        <v>5</v>
      </c>
      <c r="M256" s="54">
        <f t="shared" si="11"/>
        <v>1.5</v>
      </c>
    </row>
    <row r="257" spans="1:13">
      <c r="A257" s="55">
        <v>8310</v>
      </c>
      <c r="B257" s="55" t="s">
        <v>62</v>
      </c>
      <c r="C257" s="55" t="s">
        <v>65</v>
      </c>
      <c r="D257" s="24">
        <v>0.22</v>
      </c>
      <c r="E257" s="24">
        <v>50.8</v>
      </c>
      <c r="F257" s="24">
        <v>0</v>
      </c>
      <c r="G257" s="24">
        <v>0.72099999999999997</v>
      </c>
      <c r="H257" s="24">
        <v>0.17</v>
      </c>
      <c r="I257" s="24">
        <v>0.43099999999999999</v>
      </c>
      <c r="J257" s="57">
        <v>2.4227627982312399</v>
      </c>
      <c r="K257" s="54">
        <f t="shared" si="9"/>
        <v>4.4204922428927791</v>
      </c>
      <c r="L257" s="54">
        <f t="shared" si="10"/>
        <v>8.6999999999999993</v>
      </c>
      <c r="M257" s="54">
        <f t="shared" si="11"/>
        <v>2.6</v>
      </c>
    </row>
    <row r="258" spans="1:13">
      <c r="A258" s="55">
        <v>8310</v>
      </c>
      <c r="B258" s="55" t="s">
        <v>62</v>
      </c>
      <c r="D258" s="24">
        <v>0.22</v>
      </c>
      <c r="E258" s="24">
        <v>50.8</v>
      </c>
      <c r="F258" s="24">
        <v>0</v>
      </c>
      <c r="G258" s="24">
        <v>0.72099999999999997</v>
      </c>
      <c r="H258" s="24">
        <v>0.17</v>
      </c>
      <c r="I258" s="24">
        <v>0.43099999999999999</v>
      </c>
      <c r="J258" s="57">
        <v>4.0545119773200099E-2</v>
      </c>
      <c r="K258" s="54">
        <f t="shared" si="9"/>
        <v>7.3977274034188453E-2</v>
      </c>
      <c r="L258" s="54">
        <f t="shared" si="10"/>
        <v>0.1</v>
      </c>
      <c r="M258" s="54">
        <f t="shared" si="11"/>
        <v>0</v>
      </c>
    </row>
    <row r="259" spans="1:13">
      <c r="A259" s="55">
        <v>1550</v>
      </c>
      <c r="B259" s="55" t="s">
        <v>62</v>
      </c>
      <c r="C259" s="55" t="s">
        <v>68</v>
      </c>
      <c r="D259" s="24">
        <v>0.22</v>
      </c>
      <c r="E259" s="24">
        <v>50.8</v>
      </c>
      <c r="F259" s="24">
        <v>0</v>
      </c>
      <c r="G259" s="24">
        <v>0.72099999999999997</v>
      </c>
      <c r="H259" s="24">
        <v>0.17</v>
      </c>
      <c r="I259" s="24">
        <v>0.34100000000000003</v>
      </c>
      <c r="J259" s="57">
        <v>2.25760286736792</v>
      </c>
      <c r="K259" s="54">
        <f t="shared" ref="K259:K322" si="12">E259*I259*J259/12</f>
        <v>3.2590002459034171</v>
      </c>
      <c r="L259" s="54">
        <f t="shared" ref="L259:L322" si="13">ROUND(2.721*G259*K259,1)</f>
        <v>6.4</v>
      </c>
      <c r="M259" s="54">
        <f t="shared" ref="M259:M322" si="14">ROUND((2.721*H259*K259)+(D259*J259),1)</f>
        <v>2</v>
      </c>
    </row>
    <row r="260" spans="1:13">
      <c r="A260" s="55">
        <v>1550</v>
      </c>
      <c r="B260" s="55" t="s">
        <v>62</v>
      </c>
      <c r="C260" s="55" t="s">
        <v>68</v>
      </c>
      <c r="D260" s="24">
        <v>0.22</v>
      </c>
      <c r="E260" s="24">
        <v>50.8</v>
      </c>
      <c r="F260" s="24">
        <v>0</v>
      </c>
      <c r="G260" s="24">
        <v>0.72099999999999997</v>
      </c>
      <c r="H260" s="24">
        <v>0.17</v>
      </c>
      <c r="I260" s="24">
        <v>0.34100000000000003</v>
      </c>
      <c r="J260" s="57">
        <v>110.691578479</v>
      </c>
      <c r="K260" s="54">
        <f t="shared" si="12"/>
        <v>159.79067297300176</v>
      </c>
      <c r="L260" s="54">
        <f t="shared" si="13"/>
        <v>313.5</v>
      </c>
      <c r="M260" s="54">
        <f t="shared" si="14"/>
        <v>98.3</v>
      </c>
    </row>
    <row r="261" spans="1:13">
      <c r="A261" s="55">
        <v>1550</v>
      </c>
      <c r="B261" s="55" t="s">
        <v>62</v>
      </c>
      <c r="C261" s="55" t="s">
        <v>63</v>
      </c>
      <c r="D261" s="24">
        <v>0.22</v>
      </c>
      <c r="E261" s="24">
        <v>50.8</v>
      </c>
      <c r="F261" s="24">
        <v>0</v>
      </c>
      <c r="G261" s="24">
        <v>0.72099999999999997</v>
      </c>
      <c r="H261" s="24">
        <v>0.17</v>
      </c>
      <c r="I261" s="24">
        <v>0.34100000000000003</v>
      </c>
      <c r="J261" s="57">
        <v>35.260097586000001</v>
      </c>
      <c r="K261" s="54">
        <f t="shared" si="12"/>
        <v>50.900301538563404</v>
      </c>
      <c r="L261" s="54">
        <f t="shared" si="13"/>
        <v>99.9</v>
      </c>
      <c r="M261" s="54">
        <f t="shared" si="14"/>
        <v>31.3</v>
      </c>
    </row>
    <row r="262" spans="1:13">
      <c r="A262" s="55">
        <v>1550</v>
      </c>
      <c r="B262" s="55" t="s">
        <v>62</v>
      </c>
      <c r="C262" s="55" t="s">
        <v>63</v>
      </c>
      <c r="D262" s="24">
        <v>0.22</v>
      </c>
      <c r="E262" s="24">
        <v>50.8</v>
      </c>
      <c r="F262" s="24">
        <v>0</v>
      </c>
      <c r="G262" s="24">
        <v>0.72099999999999997</v>
      </c>
      <c r="H262" s="24">
        <v>0.17</v>
      </c>
      <c r="I262" s="24">
        <v>0.34100000000000003</v>
      </c>
      <c r="J262" s="57">
        <v>4.0464255035318004</v>
      </c>
      <c r="K262" s="54">
        <f t="shared" si="12"/>
        <v>5.8412849760483896</v>
      </c>
      <c r="L262" s="54">
        <f t="shared" si="13"/>
        <v>11.5</v>
      </c>
      <c r="M262" s="54">
        <f t="shared" si="14"/>
        <v>3.6</v>
      </c>
    </row>
    <row r="263" spans="1:13">
      <c r="A263" s="55">
        <v>1550</v>
      </c>
      <c r="B263" s="55" t="s">
        <v>62</v>
      </c>
      <c r="C263" s="55" t="s">
        <v>68</v>
      </c>
      <c r="D263" s="24">
        <v>0.22</v>
      </c>
      <c r="E263" s="24">
        <v>50.8</v>
      </c>
      <c r="F263" s="24">
        <v>0</v>
      </c>
      <c r="G263" s="24">
        <v>0.72099999999999997</v>
      </c>
      <c r="H263" s="24">
        <v>0.17</v>
      </c>
      <c r="I263" s="24">
        <v>0.34100000000000003</v>
      </c>
      <c r="J263" s="57">
        <v>2.5237940531521499</v>
      </c>
      <c r="K263" s="54">
        <f t="shared" si="12"/>
        <v>3.6432649686620056</v>
      </c>
      <c r="L263" s="54">
        <f t="shared" si="13"/>
        <v>7.1</v>
      </c>
      <c r="M263" s="54">
        <f t="shared" si="14"/>
        <v>2.2000000000000002</v>
      </c>
    </row>
    <row r="264" spans="1:13">
      <c r="A264" s="55">
        <v>1400</v>
      </c>
      <c r="B264" s="55" t="s">
        <v>62</v>
      </c>
      <c r="C264" s="55" t="s">
        <v>63</v>
      </c>
      <c r="D264" s="24">
        <v>0.22</v>
      </c>
      <c r="E264" s="24">
        <v>50.8</v>
      </c>
      <c r="F264" s="24">
        <v>0</v>
      </c>
      <c r="G264" s="24">
        <v>0.70899999999999996</v>
      </c>
      <c r="H264" s="24">
        <v>0.11700000000000001</v>
      </c>
      <c r="I264" s="24">
        <v>0.43099999999999999</v>
      </c>
      <c r="J264" s="57">
        <v>2.0465732565525401</v>
      </c>
      <c r="K264" s="54">
        <f t="shared" si="12"/>
        <v>3.7341093447972131</v>
      </c>
      <c r="L264" s="54">
        <f t="shared" si="13"/>
        <v>7.2</v>
      </c>
      <c r="M264" s="54">
        <f t="shared" si="14"/>
        <v>1.6</v>
      </c>
    </row>
    <row r="265" spans="1:13">
      <c r="A265" s="55">
        <v>1400</v>
      </c>
      <c r="B265" s="55" t="s">
        <v>62</v>
      </c>
      <c r="D265" s="24">
        <v>0.22</v>
      </c>
      <c r="E265" s="24">
        <v>50.8</v>
      </c>
      <c r="F265" s="24">
        <v>0</v>
      </c>
      <c r="G265" s="24">
        <v>0.70899999999999996</v>
      </c>
      <c r="H265" s="24">
        <v>0.11700000000000001</v>
      </c>
      <c r="I265" s="24">
        <v>0.43099999999999999</v>
      </c>
      <c r="J265" s="57">
        <v>10.9389095302</v>
      </c>
      <c r="K265" s="54">
        <f t="shared" si="12"/>
        <v>19.958769698485245</v>
      </c>
      <c r="L265" s="54">
        <f t="shared" si="13"/>
        <v>38.5</v>
      </c>
      <c r="M265" s="54">
        <f t="shared" si="14"/>
        <v>8.8000000000000007</v>
      </c>
    </row>
    <row r="266" spans="1:13">
      <c r="A266" s="55">
        <v>1400</v>
      </c>
      <c r="B266" s="55" t="s">
        <v>62</v>
      </c>
      <c r="C266" s="55" t="s">
        <v>63</v>
      </c>
      <c r="D266" s="24">
        <v>0.22</v>
      </c>
      <c r="E266" s="24">
        <v>50.8</v>
      </c>
      <c r="F266" s="24">
        <v>0</v>
      </c>
      <c r="G266" s="24">
        <v>0.70899999999999996</v>
      </c>
      <c r="H266" s="24">
        <v>0.11700000000000001</v>
      </c>
      <c r="I266" s="24">
        <v>0.43099999999999999</v>
      </c>
      <c r="J266" s="57">
        <v>10.0600838713</v>
      </c>
      <c r="K266" s="54">
        <f t="shared" si="12"/>
        <v>18.355293695444939</v>
      </c>
      <c r="L266" s="54">
        <f t="shared" si="13"/>
        <v>35.4</v>
      </c>
      <c r="M266" s="54">
        <f t="shared" si="14"/>
        <v>8.1</v>
      </c>
    </row>
    <row r="267" spans="1:13">
      <c r="A267" s="55">
        <v>1550</v>
      </c>
      <c r="B267" s="55" t="s">
        <v>62</v>
      </c>
      <c r="C267" s="55" t="s">
        <v>65</v>
      </c>
      <c r="D267" s="24">
        <v>0.22</v>
      </c>
      <c r="E267" s="24">
        <v>50.8</v>
      </c>
      <c r="F267" s="24">
        <v>0</v>
      </c>
      <c r="G267" s="24">
        <v>0.72099999999999997</v>
      </c>
      <c r="H267" s="24">
        <v>0.17</v>
      </c>
      <c r="I267" s="24">
        <v>0.34100000000000003</v>
      </c>
      <c r="J267" s="57">
        <v>0.101448558808338</v>
      </c>
      <c r="K267" s="54">
        <f t="shared" si="12"/>
        <v>0.1464477578770898</v>
      </c>
      <c r="L267" s="54">
        <f t="shared" si="13"/>
        <v>0.3</v>
      </c>
      <c r="M267" s="54">
        <f t="shared" si="14"/>
        <v>0.1</v>
      </c>
    </row>
    <row r="268" spans="1:13">
      <c r="A268" s="55">
        <v>1550</v>
      </c>
      <c r="B268" s="55" t="s">
        <v>62</v>
      </c>
      <c r="C268" s="55" t="s">
        <v>68</v>
      </c>
      <c r="D268" s="24">
        <v>0.22</v>
      </c>
      <c r="E268" s="24">
        <v>50.8</v>
      </c>
      <c r="F268" s="24">
        <v>0</v>
      </c>
      <c r="G268" s="24">
        <v>0.72099999999999997</v>
      </c>
      <c r="H268" s="24">
        <v>0.17</v>
      </c>
      <c r="I268" s="24">
        <v>0.34100000000000003</v>
      </c>
      <c r="J268" s="57">
        <v>0.90613728544750805</v>
      </c>
      <c r="K268" s="54">
        <f t="shared" si="12"/>
        <v>1.3080695806958411</v>
      </c>
      <c r="L268" s="54">
        <f t="shared" si="13"/>
        <v>2.6</v>
      </c>
      <c r="M268" s="54">
        <f t="shared" si="14"/>
        <v>0.8</v>
      </c>
    </row>
    <row r="269" spans="1:13">
      <c r="A269" s="55">
        <v>1550</v>
      </c>
      <c r="B269" s="55" t="s">
        <v>62</v>
      </c>
      <c r="D269" s="24">
        <v>0.22</v>
      </c>
      <c r="E269" s="24">
        <v>50.8</v>
      </c>
      <c r="F269" s="24">
        <v>0</v>
      </c>
      <c r="G269" s="24">
        <v>0.72099999999999997</v>
      </c>
      <c r="H269" s="24">
        <v>0.17</v>
      </c>
      <c r="I269" s="24">
        <v>0.34100000000000003</v>
      </c>
      <c r="J269" s="57">
        <v>3.80117944536293</v>
      </c>
      <c r="K269" s="54">
        <f t="shared" si="12"/>
        <v>5.4872559413444142</v>
      </c>
      <c r="L269" s="54">
        <f t="shared" si="13"/>
        <v>10.8</v>
      </c>
      <c r="M269" s="54">
        <f t="shared" si="14"/>
        <v>3.4</v>
      </c>
    </row>
    <row r="270" spans="1:13">
      <c r="A270" s="55">
        <v>1550</v>
      </c>
      <c r="B270" s="55" t="s">
        <v>62</v>
      </c>
      <c r="C270" s="55" t="s">
        <v>63</v>
      </c>
      <c r="D270" s="24">
        <v>0.22</v>
      </c>
      <c r="E270" s="24">
        <v>50.8</v>
      </c>
      <c r="F270" s="24">
        <v>0</v>
      </c>
      <c r="G270" s="24">
        <v>0.72099999999999997</v>
      </c>
      <c r="H270" s="24">
        <v>0.17</v>
      </c>
      <c r="I270" s="24">
        <v>0.34100000000000003</v>
      </c>
      <c r="J270" s="57">
        <v>60.129462256399997</v>
      </c>
      <c r="K270" s="54">
        <f t="shared" si="12"/>
        <v>86.800887397930481</v>
      </c>
      <c r="L270" s="54">
        <f t="shared" si="13"/>
        <v>170.3</v>
      </c>
      <c r="M270" s="54">
        <f t="shared" si="14"/>
        <v>53.4</v>
      </c>
    </row>
    <row r="271" spans="1:13">
      <c r="A271" s="55">
        <v>1550</v>
      </c>
      <c r="B271" s="55" t="s">
        <v>62</v>
      </c>
      <c r="C271" s="55" t="s">
        <v>68</v>
      </c>
      <c r="D271" s="24">
        <v>0.22</v>
      </c>
      <c r="E271" s="24">
        <v>50.8</v>
      </c>
      <c r="F271" s="24">
        <v>0</v>
      </c>
      <c r="G271" s="24">
        <v>0.72099999999999997</v>
      </c>
      <c r="H271" s="24">
        <v>0.17</v>
      </c>
      <c r="I271" s="24">
        <v>0.34100000000000003</v>
      </c>
      <c r="J271" s="57">
        <v>26.304592493400001</v>
      </c>
      <c r="K271" s="54">
        <f t="shared" si="12"/>
        <v>37.972432903722463</v>
      </c>
      <c r="L271" s="54">
        <f t="shared" si="13"/>
        <v>74.5</v>
      </c>
      <c r="M271" s="54">
        <f t="shared" si="14"/>
        <v>23.4</v>
      </c>
    </row>
    <row r="272" spans="1:13">
      <c r="A272" s="55">
        <v>1550</v>
      </c>
      <c r="B272" s="55" t="s">
        <v>62</v>
      </c>
      <c r="C272" s="55" t="s">
        <v>68</v>
      </c>
      <c r="D272" s="24">
        <v>0.22</v>
      </c>
      <c r="E272" s="24">
        <v>50.8</v>
      </c>
      <c r="F272" s="24">
        <v>0</v>
      </c>
      <c r="G272" s="24">
        <v>0.72099999999999997</v>
      </c>
      <c r="H272" s="24">
        <v>0.17</v>
      </c>
      <c r="I272" s="24">
        <v>0.34100000000000003</v>
      </c>
      <c r="J272" s="57">
        <v>0.33358186404263002</v>
      </c>
      <c r="K272" s="54">
        <f t="shared" si="12"/>
        <v>0.48154765953647266</v>
      </c>
      <c r="L272" s="54">
        <f t="shared" si="13"/>
        <v>0.9</v>
      </c>
      <c r="M272" s="54">
        <f t="shared" si="14"/>
        <v>0.3</v>
      </c>
    </row>
    <row r="273" spans="1:13">
      <c r="A273" s="55">
        <v>1550</v>
      </c>
      <c r="B273" s="55" t="s">
        <v>62</v>
      </c>
      <c r="C273" s="55" t="s">
        <v>63</v>
      </c>
      <c r="D273" s="24">
        <v>0.22</v>
      </c>
      <c r="E273" s="24">
        <v>50.8</v>
      </c>
      <c r="F273" s="24">
        <v>0</v>
      </c>
      <c r="G273" s="24">
        <v>0.72099999999999997</v>
      </c>
      <c r="H273" s="24">
        <v>0.17</v>
      </c>
      <c r="I273" s="24">
        <v>0.34100000000000003</v>
      </c>
      <c r="J273" s="57">
        <v>0.81288365277750596</v>
      </c>
      <c r="K273" s="54">
        <f t="shared" si="12"/>
        <v>1.1734517450278485</v>
      </c>
      <c r="L273" s="54">
        <f t="shared" si="13"/>
        <v>2.2999999999999998</v>
      </c>
      <c r="M273" s="54">
        <f t="shared" si="14"/>
        <v>0.7</v>
      </c>
    </row>
    <row r="274" spans="1:13">
      <c r="A274" s="55">
        <v>1550</v>
      </c>
      <c r="B274" s="55" t="s">
        <v>62</v>
      </c>
      <c r="C274" s="55" t="s">
        <v>65</v>
      </c>
      <c r="D274" s="24">
        <v>0.22</v>
      </c>
      <c r="E274" s="24">
        <v>50.8</v>
      </c>
      <c r="F274" s="24">
        <v>0</v>
      </c>
      <c r="G274" s="24">
        <v>0.72099999999999997</v>
      </c>
      <c r="H274" s="24">
        <v>0.17</v>
      </c>
      <c r="I274" s="24">
        <v>0.34100000000000003</v>
      </c>
      <c r="J274" s="57">
        <v>1.88981878651527</v>
      </c>
      <c r="K274" s="54">
        <f t="shared" si="12"/>
        <v>2.7280794062538933</v>
      </c>
      <c r="L274" s="54">
        <f t="shared" si="13"/>
        <v>5.4</v>
      </c>
      <c r="M274" s="54">
        <f t="shared" si="14"/>
        <v>1.7</v>
      </c>
    </row>
    <row r="275" spans="1:13">
      <c r="A275" s="55">
        <v>1550</v>
      </c>
      <c r="B275" s="55" t="s">
        <v>62</v>
      </c>
      <c r="C275" s="55" t="s">
        <v>68</v>
      </c>
      <c r="D275" s="24">
        <v>0.22</v>
      </c>
      <c r="E275" s="24">
        <v>50.8</v>
      </c>
      <c r="F275" s="24">
        <v>0</v>
      </c>
      <c r="G275" s="24">
        <v>0.72099999999999997</v>
      </c>
      <c r="H275" s="24">
        <v>0.17</v>
      </c>
      <c r="I275" s="24">
        <v>0.34100000000000003</v>
      </c>
      <c r="J275" s="57">
        <v>8.1649788618959303</v>
      </c>
      <c r="K275" s="54">
        <f t="shared" si="12"/>
        <v>11.786691319070902</v>
      </c>
      <c r="L275" s="54">
        <f t="shared" si="13"/>
        <v>23.1</v>
      </c>
      <c r="M275" s="54">
        <f t="shared" si="14"/>
        <v>7.2</v>
      </c>
    </row>
    <row r="276" spans="1:13">
      <c r="A276" s="55">
        <v>1550</v>
      </c>
      <c r="B276" s="55" t="s">
        <v>62</v>
      </c>
      <c r="C276" s="55" t="s">
        <v>68</v>
      </c>
      <c r="D276" s="24">
        <v>0.22</v>
      </c>
      <c r="E276" s="24">
        <v>50.8</v>
      </c>
      <c r="F276" s="24">
        <v>0</v>
      </c>
      <c r="G276" s="24">
        <v>0.72099999999999997</v>
      </c>
      <c r="H276" s="24">
        <v>0.17</v>
      </c>
      <c r="I276" s="24">
        <v>0.34100000000000003</v>
      </c>
      <c r="J276" s="57">
        <v>1.98411764047919</v>
      </c>
      <c r="K276" s="54">
        <f t="shared" si="12"/>
        <v>2.8642060885410761</v>
      </c>
      <c r="L276" s="54">
        <f t="shared" si="13"/>
        <v>5.6</v>
      </c>
      <c r="M276" s="54">
        <f t="shared" si="14"/>
        <v>1.8</v>
      </c>
    </row>
    <row r="277" spans="1:13">
      <c r="A277" s="55">
        <v>1550</v>
      </c>
      <c r="B277" s="55" t="s">
        <v>62</v>
      </c>
      <c r="D277" s="24">
        <v>0.22</v>
      </c>
      <c r="E277" s="24">
        <v>50.8</v>
      </c>
      <c r="F277" s="24">
        <v>0</v>
      </c>
      <c r="G277" s="24">
        <v>0.72099999999999997</v>
      </c>
      <c r="H277" s="24">
        <v>0.17</v>
      </c>
      <c r="I277" s="24">
        <v>0.34100000000000003</v>
      </c>
      <c r="J277" s="57">
        <v>0.13682257948683399</v>
      </c>
      <c r="K277" s="54">
        <f t="shared" si="12"/>
        <v>0.197512514994544</v>
      </c>
      <c r="L277" s="54">
        <f t="shared" si="13"/>
        <v>0.4</v>
      </c>
      <c r="M277" s="54">
        <f t="shared" si="14"/>
        <v>0.1</v>
      </c>
    </row>
    <row r="278" spans="1:13">
      <c r="A278" s="55">
        <v>1550</v>
      </c>
      <c r="B278" s="55" t="s">
        <v>62</v>
      </c>
      <c r="C278" s="55" t="s">
        <v>69</v>
      </c>
      <c r="D278" s="24">
        <v>0.22</v>
      </c>
      <c r="E278" s="24">
        <v>50.8</v>
      </c>
      <c r="F278" s="24">
        <v>0</v>
      </c>
      <c r="G278" s="24">
        <v>0.72099999999999997</v>
      </c>
      <c r="H278" s="24">
        <v>0.17</v>
      </c>
      <c r="I278" s="24">
        <v>0.34100000000000003</v>
      </c>
      <c r="J278" s="57">
        <v>1.79210620828786</v>
      </c>
      <c r="K278" s="54">
        <f t="shared" si="12"/>
        <v>2.5870247854107453</v>
      </c>
      <c r="L278" s="54">
        <f t="shared" si="13"/>
        <v>5.0999999999999996</v>
      </c>
      <c r="M278" s="54">
        <f t="shared" si="14"/>
        <v>1.6</v>
      </c>
    </row>
    <row r="279" spans="1:13">
      <c r="A279" s="55">
        <v>1550</v>
      </c>
      <c r="B279" s="55" t="s">
        <v>62</v>
      </c>
      <c r="C279" s="55" t="s">
        <v>68</v>
      </c>
      <c r="D279" s="24">
        <v>0.22</v>
      </c>
      <c r="E279" s="24">
        <v>50.8</v>
      </c>
      <c r="F279" s="24">
        <v>0</v>
      </c>
      <c r="G279" s="24">
        <v>0.72099999999999997</v>
      </c>
      <c r="H279" s="24">
        <v>0.17</v>
      </c>
      <c r="I279" s="24">
        <v>0.34100000000000003</v>
      </c>
      <c r="J279" s="57">
        <v>11.9468639777</v>
      </c>
      <c r="K279" s="54">
        <f t="shared" si="12"/>
        <v>17.246094609408463</v>
      </c>
      <c r="L279" s="54">
        <f t="shared" si="13"/>
        <v>33.799999999999997</v>
      </c>
      <c r="M279" s="54">
        <f t="shared" si="14"/>
        <v>10.6</v>
      </c>
    </row>
    <row r="280" spans="1:13">
      <c r="A280" s="55">
        <v>1550</v>
      </c>
      <c r="B280" s="55" t="s">
        <v>62</v>
      </c>
      <c r="C280" s="55" t="s">
        <v>63</v>
      </c>
      <c r="D280" s="24">
        <v>0.22</v>
      </c>
      <c r="E280" s="24">
        <v>50.8</v>
      </c>
      <c r="F280" s="24">
        <v>0</v>
      </c>
      <c r="G280" s="24">
        <v>0.72099999999999997</v>
      </c>
      <c r="H280" s="24">
        <v>0.17</v>
      </c>
      <c r="I280" s="24">
        <v>0.34100000000000003</v>
      </c>
      <c r="J280" s="57">
        <v>2.20100188673119</v>
      </c>
      <c r="K280" s="54">
        <f t="shared" si="12"/>
        <v>3.1772929569555881</v>
      </c>
      <c r="L280" s="54">
        <f t="shared" si="13"/>
        <v>6.2</v>
      </c>
      <c r="M280" s="54">
        <f t="shared" si="14"/>
        <v>2</v>
      </c>
    </row>
    <row r="281" spans="1:13">
      <c r="A281" s="55">
        <v>1550</v>
      </c>
      <c r="B281" s="55" t="s">
        <v>62</v>
      </c>
      <c r="C281" s="55" t="s">
        <v>63</v>
      </c>
      <c r="D281" s="24">
        <v>0.22</v>
      </c>
      <c r="E281" s="24">
        <v>50.8</v>
      </c>
      <c r="F281" s="24">
        <v>0</v>
      </c>
      <c r="G281" s="24">
        <v>0.72099999999999997</v>
      </c>
      <c r="H281" s="24">
        <v>0.17</v>
      </c>
      <c r="I281" s="24">
        <v>0.34100000000000003</v>
      </c>
      <c r="J281" s="57">
        <v>3.56908826024753</v>
      </c>
      <c r="K281" s="54">
        <f t="shared" si="12"/>
        <v>5.15221684288466</v>
      </c>
      <c r="L281" s="54">
        <f t="shared" si="13"/>
        <v>10.1</v>
      </c>
      <c r="M281" s="54">
        <f t="shared" si="14"/>
        <v>3.2</v>
      </c>
    </row>
    <row r="282" spans="1:13">
      <c r="A282" s="55">
        <v>1700</v>
      </c>
      <c r="B282" s="55" t="s">
        <v>62</v>
      </c>
      <c r="C282" s="55" t="s">
        <v>68</v>
      </c>
      <c r="D282" s="24">
        <v>0.22</v>
      </c>
      <c r="E282" s="24">
        <v>50.8</v>
      </c>
      <c r="F282" s="24">
        <v>0</v>
      </c>
      <c r="G282" s="24">
        <v>0.96799999999999997</v>
      </c>
      <c r="H282" s="24">
        <v>0.125</v>
      </c>
      <c r="I282" s="24">
        <v>0.34100000000000003</v>
      </c>
      <c r="J282" s="57">
        <v>0.34326726843872202</v>
      </c>
      <c r="K282" s="54">
        <f t="shared" si="12"/>
        <v>0.49552918647585781</v>
      </c>
      <c r="L282" s="54">
        <f t="shared" si="13"/>
        <v>1.3</v>
      </c>
      <c r="M282" s="54">
        <f t="shared" si="14"/>
        <v>0.2</v>
      </c>
    </row>
    <row r="283" spans="1:13">
      <c r="A283" s="55">
        <v>1700</v>
      </c>
      <c r="B283" s="55" t="s">
        <v>62</v>
      </c>
      <c r="C283" s="55" t="s">
        <v>63</v>
      </c>
      <c r="D283" s="24">
        <v>0.22</v>
      </c>
      <c r="E283" s="24">
        <v>50.8</v>
      </c>
      <c r="F283" s="24">
        <v>0</v>
      </c>
      <c r="G283" s="24">
        <v>0.96799999999999997</v>
      </c>
      <c r="H283" s="24">
        <v>0.125</v>
      </c>
      <c r="I283" s="24">
        <v>0.34100000000000003</v>
      </c>
      <c r="J283" s="57">
        <v>4.3017202208341399</v>
      </c>
      <c r="K283" s="54">
        <f t="shared" si="12"/>
        <v>6.2098199201221362</v>
      </c>
      <c r="L283" s="54">
        <f t="shared" si="13"/>
        <v>16.399999999999999</v>
      </c>
      <c r="M283" s="54">
        <f t="shared" si="14"/>
        <v>3.1</v>
      </c>
    </row>
    <row r="284" spans="1:13">
      <c r="A284" s="55">
        <v>1210</v>
      </c>
      <c r="B284" s="55" t="s">
        <v>62</v>
      </c>
      <c r="C284" s="55" t="s">
        <v>65</v>
      </c>
      <c r="D284" s="24">
        <v>0.22</v>
      </c>
      <c r="E284" s="24">
        <v>50.8</v>
      </c>
      <c r="F284" s="24">
        <v>0</v>
      </c>
      <c r="G284" s="24">
        <v>1.2450000000000001</v>
      </c>
      <c r="H284" s="24">
        <v>0.21299999999999999</v>
      </c>
      <c r="I284" s="24">
        <v>0.28799999999999998</v>
      </c>
      <c r="J284" s="57">
        <v>0.14516701329009399</v>
      </c>
      <c r="K284" s="54">
        <f t="shared" si="12"/>
        <v>0.17698762260328257</v>
      </c>
      <c r="L284" s="54">
        <f t="shared" si="13"/>
        <v>0.6</v>
      </c>
      <c r="M284" s="54">
        <f t="shared" si="14"/>
        <v>0.1</v>
      </c>
    </row>
    <row r="285" spans="1:13">
      <c r="A285" s="55">
        <v>1210</v>
      </c>
      <c r="B285" s="55" t="s">
        <v>62</v>
      </c>
      <c r="C285" s="55" t="s">
        <v>63</v>
      </c>
      <c r="D285" s="24">
        <v>0.22</v>
      </c>
      <c r="E285" s="24">
        <v>50.8</v>
      </c>
      <c r="F285" s="24">
        <v>0</v>
      </c>
      <c r="G285" s="24">
        <v>1.2450000000000001</v>
      </c>
      <c r="H285" s="24">
        <v>0.21299999999999999</v>
      </c>
      <c r="I285" s="24">
        <v>0.28799999999999998</v>
      </c>
      <c r="J285" s="57">
        <v>4.0577364095582998E-4</v>
      </c>
      <c r="K285" s="54">
        <f t="shared" si="12"/>
        <v>4.9471922305334784E-4</v>
      </c>
      <c r="L285" s="54">
        <f t="shared" si="13"/>
        <v>0</v>
      </c>
      <c r="M285" s="54">
        <f t="shared" si="14"/>
        <v>0</v>
      </c>
    </row>
    <row r="286" spans="1:13">
      <c r="A286" s="55">
        <v>1210</v>
      </c>
      <c r="B286" s="55" t="s">
        <v>62</v>
      </c>
      <c r="C286" s="55" t="s">
        <v>68</v>
      </c>
      <c r="D286" s="24">
        <v>0.22</v>
      </c>
      <c r="E286" s="24">
        <v>50.8</v>
      </c>
      <c r="F286" s="24">
        <v>0</v>
      </c>
      <c r="G286" s="24">
        <v>1.2450000000000001</v>
      </c>
      <c r="H286" s="24">
        <v>0.21299999999999999</v>
      </c>
      <c r="I286" s="24">
        <v>0.28799999999999998</v>
      </c>
      <c r="J286" s="57">
        <v>4.0702451374285201E-3</v>
      </c>
      <c r="K286" s="54">
        <f t="shared" si="12"/>
        <v>4.9624428715528508E-3</v>
      </c>
      <c r="L286" s="54">
        <f t="shared" si="13"/>
        <v>0</v>
      </c>
      <c r="M286" s="54">
        <f t="shared" si="14"/>
        <v>0</v>
      </c>
    </row>
    <row r="287" spans="1:13">
      <c r="A287" s="55">
        <v>8360</v>
      </c>
      <c r="B287" s="55" t="s">
        <v>62</v>
      </c>
      <c r="C287" s="55" t="s">
        <v>63</v>
      </c>
      <c r="D287" s="24">
        <v>0.22</v>
      </c>
      <c r="E287" s="24">
        <v>50.8</v>
      </c>
      <c r="F287" s="24">
        <v>0</v>
      </c>
      <c r="G287" s="24">
        <v>1.4430000000000001</v>
      </c>
      <c r="H287" s="24">
        <v>0.22500000000000001</v>
      </c>
      <c r="I287" s="24">
        <v>0.43099999999999999</v>
      </c>
      <c r="J287" s="57">
        <v>2.8126362092539101</v>
      </c>
      <c r="K287" s="54">
        <f t="shared" si="12"/>
        <v>5.1318422728643762</v>
      </c>
      <c r="L287" s="54">
        <f t="shared" si="13"/>
        <v>20.100000000000001</v>
      </c>
      <c r="M287" s="54">
        <f t="shared" si="14"/>
        <v>3.8</v>
      </c>
    </row>
    <row r="288" spans="1:13">
      <c r="A288" s="55">
        <v>1110</v>
      </c>
      <c r="B288" s="55" t="s">
        <v>62</v>
      </c>
      <c r="C288" s="55" t="s">
        <v>63</v>
      </c>
      <c r="D288" s="24">
        <v>0.22</v>
      </c>
      <c r="E288" s="24">
        <v>50.8</v>
      </c>
      <c r="F288" s="24">
        <v>0</v>
      </c>
      <c r="G288" s="24">
        <v>0.96799999999999997</v>
      </c>
      <c r="H288" s="24">
        <v>0.125</v>
      </c>
      <c r="I288" s="24">
        <v>0.28799999999999998</v>
      </c>
      <c r="J288" s="57">
        <v>0.73846778219677001</v>
      </c>
      <c r="K288" s="54">
        <f t="shared" si="12"/>
        <v>0.90033992005430186</v>
      </c>
      <c r="L288" s="54">
        <f t="shared" si="13"/>
        <v>2.4</v>
      </c>
      <c r="M288" s="54">
        <f t="shared" si="14"/>
        <v>0.5</v>
      </c>
    </row>
    <row r="289" spans="1:13">
      <c r="A289" s="55">
        <v>1700</v>
      </c>
      <c r="B289" s="55" t="s">
        <v>62</v>
      </c>
      <c r="C289" s="55" t="s">
        <v>63</v>
      </c>
      <c r="D289" s="24">
        <v>0.22</v>
      </c>
      <c r="E289" s="24">
        <v>50.8</v>
      </c>
      <c r="F289" s="24">
        <v>0</v>
      </c>
      <c r="G289" s="24">
        <v>0.96799999999999997</v>
      </c>
      <c r="H289" s="24">
        <v>0.125</v>
      </c>
      <c r="I289" s="24">
        <v>0.34100000000000003</v>
      </c>
      <c r="J289" s="57">
        <v>5.2368442725486197</v>
      </c>
      <c r="K289" s="54">
        <f t="shared" si="12"/>
        <v>7.5597338303754364</v>
      </c>
      <c r="L289" s="54">
        <f t="shared" si="13"/>
        <v>19.899999999999999</v>
      </c>
      <c r="M289" s="54">
        <f t="shared" si="14"/>
        <v>3.7</v>
      </c>
    </row>
    <row r="290" spans="1:13">
      <c r="A290" s="55">
        <v>1700</v>
      </c>
      <c r="B290" s="55" t="s">
        <v>62</v>
      </c>
      <c r="C290" s="55" t="s">
        <v>68</v>
      </c>
      <c r="D290" s="24">
        <v>0.22</v>
      </c>
      <c r="E290" s="24">
        <v>50.8</v>
      </c>
      <c r="F290" s="24">
        <v>0</v>
      </c>
      <c r="G290" s="24">
        <v>0.96799999999999997</v>
      </c>
      <c r="H290" s="24">
        <v>0.125</v>
      </c>
      <c r="I290" s="24">
        <v>0.34100000000000003</v>
      </c>
      <c r="J290" s="57">
        <v>1.00521118049523</v>
      </c>
      <c r="K290" s="54">
        <f t="shared" si="12"/>
        <v>1.451089353123564</v>
      </c>
      <c r="L290" s="54">
        <f t="shared" si="13"/>
        <v>3.8</v>
      </c>
      <c r="M290" s="54">
        <f t="shared" si="14"/>
        <v>0.7</v>
      </c>
    </row>
    <row r="291" spans="1:13">
      <c r="A291" s="55">
        <v>1210</v>
      </c>
      <c r="B291" s="55" t="s">
        <v>62</v>
      </c>
      <c r="C291" s="55" t="s">
        <v>63</v>
      </c>
      <c r="D291" s="24">
        <v>0.22</v>
      </c>
      <c r="E291" s="24">
        <v>50.8</v>
      </c>
      <c r="F291" s="24">
        <v>0</v>
      </c>
      <c r="G291" s="24">
        <v>1.2450000000000001</v>
      </c>
      <c r="H291" s="24">
        <v>0.21299999999999999</v>
      </c>
      <c r="I291" s="24">
        <v>0.28799999999999998</v>
      </c>
      <c r="J291" s="57">
        <v>0.74901322886043398</v>
      </c>
      <c r="K291" s="54">
        <f t="shared" si="12"/>
        <v>0.91319692862664104</v>
      </c>
      <c r="L291" s="54">
        <f t="shared" si="13"/>
        <v>3.1</v>
      </c>
      <c r="M291" s="54">
        <f t="shared" si="14"/>
        <v>0.7</v>
      </c>
    </row>
    <row r="292" spans="1:13">
      <c r="A292" s="55">
        <v>1210</v>
      </c>
      <c r="B292" s="55" t="s">
        <v>62</v>
      </c>
      <c r="C292" s="55" t="s">
        <v>63</v>
      </c>
      <c r="D292" s="24">
        <v>0.22</v>
      </c>
      <c r="E292" s="24">
        <v>50.8</v>
      </c>
      <c r="F292" s="24">
        <v>0</v>
      </c>
      <c r="G292" s="24">
        <v>1.2450000000000001</v>
      </c>
      <c r="H292" s="24">
        <v>0.21299999999999999</v>
      </c>
      <c r="I292" s="24">
        <v>0.28799999999999998</v>
      </c>
      <c r="J292" s="57">
        <v>3.2907678899334001</v>
      </c>
      <c r="K292" s="54">
        <f t="shared" si="12"/>
        <v>4.0121042114068013</v>
      </c>
      <c r="L292" s="54">
        <f t="shared" si="13"/>
        <v>13.6</v>
      </c>
      <c r="M292" s="54">
        <f t="shared" si="14"/>
        <v>3</v>
      </c>
    </row>
    <row r="293" spans="1:13">
      <c r="A293" s="55">
        <v>1210</v>
      </c>
      <c r="B293" s="55" t="s">
        <v>62</v>
      </c>
      <c r="C293" s="55" t="s">
        <v>63</v>
      </c>
      <c r="D293" s="24">
        <v>0.22</v>
      </c>
      <c r="E293" s="24">
        <v>50.8</v>
      </c>
      <c r="F293" s="24">
        <v>0</v>
      </c>
      <c r="G293" s="24">
        <v>1.2450000000000001</v>
      </c>
      <c r="H293" s="24">
        <v>0.21299999999999999</v>
      </c>
      <c r="I293" s="24">
        <v>0.28799999999999998</v>
      </c>
      <c r="J293" s="57">
        <v>1.5752532532999699</v>
      </c>
      <c r="K293" s="54">
        <f t="shared" si="12"/>
        <v>1.9205487664233232</v>
      </c>
      <c r="L293" s="54">
        <f t="shared" si="13"/>
        <v>6.5</v>
      </c>
      <c r="M293" s="54">
        <f t="shared" si="14"/>
        <v>1.5</v>
      </c>
    </row>
    <row r="294" spans="1:13">
      <c r="A294" s="55">
        <v>1210</v>
      </c>
      <c r="B294" s="55" t="s">
        <v>62</v>
      </c>
      <c r="D294" s="24">
        <v>0.22</v>
      </c>
      <c r="E294" s="24">
        <v>50.8</v>
      </c>
      <c r="F294" s="24">
        <v>0</v>
      </c>
      <c r="G294" s="24">
        <v>1.2450000000000001</v>
      </c>
      <c r="H294" s="24">
        <v>0.21299999999999999</v>
      </c>
      <c r="I294" s="24">
        <v>0.28799999999999998</v>
      </c>
      <c r="J294" s="57">
        <v>2.8609342495709698E-2</v>
      </c>
      <c r="K294" s="54">
        <f t="shared" si="12"/>
        <v>3.4880510370769259E-2</v>
      </c>
      <c r="L294" s="54">
        <f t="shared" si="13"/>
        <v>0.1</v>
      </c>
      <c r="M294" s="54">
        <f t="shared" si="14"/>
        <v>0</v>
      </c>
    </row>
    <row r="295" spans="1:13">
      <c r="A295" s="55">
        <v>1210</v>
      </c>
      <c r="B295" s="55" t="s">
        <v>62</v>
      </c>
      <c r="C295" s="55" t="s">
        <v>68</v>
      </c>
      <c r="D295" s="24">
        <v>0.22</v>
      </c>
      <c r="E295" s="24">
        <v>50.8</v>
      </c>
      <c r="F295" s="24">
        <v>0</v>
      </c>
      <c r="G295" s="24">
        <v>1.2450000000000001</v>
      </c>
      <c r="H295" s="24">
        <v>0.21299999999999999</v>
      </c>
      <c r="I295" s="24">
        <v>0.28799999999999998</v>
      </c>
      <c r="J295" s="57">
        <v>13.341308503700001</v>
      </c>
      <c r="K295" s="54">
        <f t="shared" si="12"/>
        <v>16.26572332771104</v>
      </c>
      <c r="L295" s="54">
        <f t="shared" si="13"/>
        <v>55.1</v>
      </c>
      <c r="M295" s="54">
        <f t="shared" si="14"/>
        <v>12.4</v>
      </c>
    </row>
    <row r="296" spans="1:13">
      <c r="A296" s="55">
        <v>1210</v>
      </c>
      <c r="B296" s="55" t="s">
        <v>62</v>
      </c>
      <c r="C296" s="55" t="s">
        <v>63</v>
      </c>
      <c r="D296" s="24">
        <v>0.22</v>
      </c>
      <c r="E296" s="24">
        <v>50.8</v>
      </c>
      <c r="F296" s="24">
        <v>0</v>
      </c>
      <c r="G296" s="24">
        <v>1.2450000000000001</v>
      </c>
      <c r="H296" s="24">
        <v>0.21299999999999999</v>
      </c>
      <c r="I296" s="24">
        <v>0.28799999999999998</v>
      </c>
      <c r="J296" s="57">
        <v>0.65080586979380495</v>
      </c>
      <c r="K296" s="54">
        <f t="shared" si="12"/>
        <v>0.7934625164526069</v>
      </c>
      <c r="L296" s="54">
        <f t="shared" si="13"/>
        <v>2.7</v>
      </c>
      <c r="M296" s="54">
        <f t="shared" si="14"/>
        <v>0.6</v>
      </c>
    </row>
    <row r="297" spans="1:13">
      <c r="A297" s="55">
        <v>1210</v>
      </c>
      <c r="B297" s="55" t="s">
        <v>62</v>
      </c>
      <c r="C297" s="55" t="s">
        <v>68</v>
      </c>
      <c r="D297" s="24">
        <v>0.22</v>
      </c>
      <c r="E297" s="24">
        <v>50.8</v>
      </c>
      <c r="F297" s="24">
        <v>0</v>
      </c>
      <c r="G297" s="24">
        <v>1.2450000000000001</v>
      </c>
      <c r="H297" s="24">
        <v>0.21299999999999999</v>
      </c>
      <c r="I297" s="24">
        <v>0.28799999999999998</v>
      </c>
      <c r="J297" s="57">
        <v>0.26938006497951</v>
      </c>
      <c r="K297" s="54">
        <f t="shared" si="12"/>
        <v>0.32842817522301854</v>
      </c>
      <c r="L297" s="54">
        <f t="shared" si="13"/>
        <v>1.1000000000000001</v>
      </c>
      <c r="M297" s="54">
        <f t="shared" si="14"/>
        <v>0.2</v>
      </c>
    </row>
    <row r="298" spans="1:13">
      <c r="A298" s="55">
        <v>1210</v>
      </c>
      <c r="B298" s="55" t="s">
        <v>62</v>
      </c>
      <c r="C298" s="55" t="s">
        <v>63</v>
      </c>
      <c r="D298" s="24">
        <v>0.22</v>
      </c>
      <c r="E298" s="24">
        <v>50.8</v>
      </c>
      <c r="F298" s="24">
        <v>0</v>
      </c>
      <c r="G298" s="24">
        <v>1.2450000000000001</v>
      </c>
      <c r="H298" s="24">
        <v>0.21299999999999999</v>
      </c>
      <c r="I298" s="24">
        <v>0.28799999999999998</v>
      </c>
      <c r="J298" s="57">
        <v>2.7783658972324901</v>
      </c>
      <c r="K298" s="54">
        <f t="shared" si="12"/>
        <v>3.387383701905851</v>
      </c>
      <c r="L298" s="54">
        <f t="shared" si="13"/>
        <v>11.5</v>
      </c>
      <c r="M298" s="54">
        <f t="shared" si="14"/>
        <v>2.6</v>
      </c>
    </row>
    <row r="299" spans="1:13">
      <c r="A299" s="55">
        <v>1411</v>
      </c>
      <c r="B299" s="55" t="s">
        <v>62</v>
      </c>
      <c r="C299" s="55" t="s">
        <v>63</v>
      </c>
      <c r="D299" s="24">
        <v>0.22</v>
      </c>
      <c r="E299" s="24">
        <v>50.8</v>
      </c>
      <c r="F299" s="24">
        <v>0</v>
      </c>
      <c r="G299" s="24">
        <v>1.4430000000000001</v>
      </c>
      <c r="H299" s="24">
        <v>0.22500000000000001</v>
      </c>
      <c r="I299" s="24">
        <v>0.43099999999999999</v>
      </c>
      <c r="J299" s="57">
        <v>1.93213105979489</v>
      </c>
      <c r="K299" s="54">
        <f t="shared" si="12"/>
        <v>3.5253019273330963</v>
      </c>
      <c r="L299" s="54">
        <f t="shared" si="13"/>
        <v>13.8</v>
      </c>
      <c r="M299" s="54">
        <f t="shared" si="14"/>
        <v>2.6</v>
      </c>
    </row>
    <row r="300" spans="1:13">
      <c r="A300" s="55">
        <v>1411</v>
      </c>
      <c r="B300" s="55" t="s">
        <v>62</v>
      </c>
      <c r="C300" s="55" t="s">
        <v>68</v>
      </c>
      <c r="D300" s="24">
        <v>0.22</v>
      </c>
      <c r="E300" s="24">
        <v>50.8</v>
      </c>
      <c r="F300" s="24">
        <v>0</v>
      </c>
      <c r="G300" s="24">
        <v>1.4430000000000001</v>
      </c>
      <c r="H300" s="24">
        <v>0.22500000000000001</v>
      </c>
      <c r="I300" s="24">
        <v>0.43099999999999999</v>
      </c>
      <c r="J300" s="57">
        <v>2.2672583740881702</v>
      </c>
      <c r="K300" s="54">
        <f t="shared" si="12"/>
        <v>4.1367640540821391</v>
      </c>
      <c r="L300" s="54">
        <f t="shared" si="13"/>
        <v>16.2</v>
      </c>
      <c r="M300" s="54">
        <f t="shared" si="14"/>
        <v>3</v>
      </c>
    </row>
    <row r="301" spans="1:13">
      <c r="A301" s="55">
        <v>1400</v>
      </c>
      <c r="B301" s="55" t="s">
        <v>62</v>
      </c>
      <c r="C301" s="55" t="s">
        <v>63</v>
      </c>
      <c r="D301" s="24">
        <v>0.22</v>
      </c>
      <c r="E301" s="24">
        <v>50.8</v>
      </c>
      <c r="F301" s="24">
        <v>0</v>
      </c>
      <c r="G301" s="24">
        <v>0.70899999999999996</v>
      </c>
      <c r="H301" s="24">
        <v>0.11700000000000001</v>
      </c>
      <c r="I301" s="24">
        <v>0.43099999999999999</v>
      </c>
      <c r="J301" s="57">
        <v>0.83328301294478202</v>
      </c>
      <c r="K301" s="54">
        <f t="shared" si="12"/>
        <v>1.5203804093186177</v>
      </c>
      <c r="L301" s="54">
        <f t="shared" si="13"/>
        <v>2.9</v>
      </c>
      <c r="M301" s="54">
        <f t="shared" si="14"/>
        <v>0.7</v>
      </c>
    </row>
    <row r="302" spans="1:13">
      <c r="A302" s="55">
        <v>1400</v>
      </c>
      <c r="B302" s="55" t="s">
        <v>62</v>
      </c>
      <c r="C302" s="55" t="s">
        <v>63</v>
      </c>
      <c r="D302" s="24">
        <v>0.22</v>
      </c>
      <c r="E302" s="24">
        <v>50.8</v>
      </c>
      <c r="F302" s="24">
        <v>0</v>
      </c>
      <c r="G302" s="24">
        <v>0.70899999999999996</v>
      </c>
      <c r="H302" s="24">
        <v>0.11700000000000001</v>
      </c>
      <c r="I302" s="24">
        <v>0.43099999999999999</v>
      </c>
      <c r="J302" s="57">
        <v>8.22248810521398</v>
      </c>
      <c r="K302" s="54">
        <f t="shared" si="12"/>
        <v>15.002477713836589</v>
      </c>
      <c r="L302" s="54">
        <f t="shared" si="13"/>
        <v>28.9</v>
      </c>
      <c r="M302" s="54">
        <f t="shared" si="14"/>
        <v>6.6</v>
      </c>
    </row>
    <row r="303" spans="1:13">
      <c r="A303" s="55">
        <v>1330</v>
      </c>
      <c r="B303" s="55" t="s">
        <v>62</v>
      </c>
      <c r="C303" s="55" t="s">
        <v>69</v>
      </c>
      <c r="D303" s="24">
        <v>0.22</v>
      </c>
      <c r="E303" s="24">
        <v>50.8</v>
      </c>
      <c r="F303" s="24">
        <v>0</v>
      </c>
      <c r="G303" s="24">
        <v>1.395</v>
      </c>
      <c r="H303" s="24">
        <v>0.33900000000000002</v>
      </c>
      <c r="I303" s="24">
        <v>0.39300000000000002</v>
      </c>
      <c r="J303" s="57">
        <v>3.1318622546747998E-2</v>
      </c>
      <c r="K303" s="54">
        <f t="shared" si="12"/>
        <v>5.2104792331024642E-2</v>
      </c>
      <c r="L303" s="54">
        <f t="shared" si="13"/>
        <v>0.2</v>
      </c>
      <c r="M303" s="54">
        <f t="shared" si="14"/>
        <v>0.1</v>
      </c>
    </row>
    <row r="304" spans="1:13">
      <c r="A304" s="55">
        <v>1330</v>
      </c>
      <c r="B304" s="55" t="s">
        <v>62</v>
      </c>
      <c r="C304" s="55" t="s">
        <v>63</v>
      </c>
      <c r="D304" s="24">
        <v>0.22</v>
      </c>
      <c r="E304" s="24">
        <v>50.8</v>
      </c>
      <c r="F304" s="24">
        <v>0</v>
      </c>
      <c r="G304" s="24">
        <v>1.395</v>
      </c>
      <c r="H304" s="24">
        <v>0.33900000000000002</v>
      </c>
      <c r="I304" s="24">
        <v>0.39300000000000002</v>
      </c>
      <c r="J304" s="57">
        <v>0.74860656738884701</v>
      </c>
      <c r="K304" s="54">
        <f t="shared" si="12"/>
        <v>1.2454567461648247</v>
      </c>
      <c r="L304" s="54">
        <f t="shared" si="13"/>
        <v>4.7</v>
      </c>
      <c r="M304" s="54">
        <f t="shared" si="14"/>
        <v>1.3</v>
      </c>
    </row>
    <row r="305" spans="1:13">
      <c r="A305" s="55">
        <v>1330</v>
      </c>
      <c r="B305" s="55" t="s">
        <v>62</v>
      </c>
      <c r="C305" s="55" t="s">
        <v>63</v>
      </c>
      <c r="D305" s="24">
        <v>0.22</v>
      </c>
      <c r="E305" s="24">
        <v>50.8</v>
      </c>
      <c r="F305" s="24">
        <v>0</v>
      </c>
      <c r="G305" s="24">
        <v>1.395</v>
      </c>
      <c r="H305" s="24">
        <v>0.33900000000000002</v>
      </c>
      <c r="I305" s="24">
        <v>0.39300000000000002</v>
      </c>
      <c r="J305" s="57">
        <v>9.1489405389908907</v>
      </c>
      <c r="K305" s="54">
        <f t="shared" si="12"/>
        <v>15.221092374719147</v>
      </c>
      <c r="L305" s="54">
        <f t="shared" si="13"/>
        <v>57.8</v>
      </c>
      <c r="M305" s="54">
        <f t="shared" si="14"/>
        <v>16.100000000000001</v>
      </c>
    </row>
    <row r="306" spans="1:13">
      <c r="A306" s="55">
        <v>1330</v>
      </c>
      <c r="B306" s="55" t="s">
        <v>62</v>
      </c>
      <c r="C306" s="55" t="s">
        <v>68</v>
      </c>
      <c r="D306" s="24">
        <v>0.22</v>
      </c>
      <c r="E306" s="24">
        <v>50.8</v>
      </c>
      <c r="F306" s="24">
        <v>0</v>
      </c>
      <c r="G306" s="24">
        <v>1.395</v>
      </c>
      <c r="H306" s="24">
        <v>0.33900000000000002</v>
      </c>
      <c r="I306" s="24">
        <v>0.39300000000000002</v>
      </c>
      <c r="J306" s="57">
        <v>1.7424852256966801</v>
      </c>
      <c r="K306" s="54">
        <f t="shared" si="12"/>
        <v>2.8989726699915668</v>
      </c>
      <c r="L306" s="54">
        <f t="shared" si="13"/>
        <v>11</v>
      </c>
      <c r="M306" s="54">
        <f t="shared" si="14"/>
        <v>3.1</v>
      </c>
    </row>
    <row r="307" spans="1:13">
      <c r="A307" s="55">
        <v>1330</v>
      </c>
      <c r="B307" s="55" t="s">
        <v>62</v>
      </c>
      <c r="C307" s="55" t="s">
        <v>63</v>
      </c>
      <c r="D307" s="24">
        <v>0.22</v>
      </c>
      <c r="E307" s="24">
        <v>50.8</v>
      </c>
      <c r="F307" s="24">
        <v>0</v>
      </c>
      <c r="G307" s="24">
        <v>1.395</v>
      </c>
      <c r="H307" s="24">
        <v>0.33900000000000002</v>
      </c>
      <c r="I307" s="24">
        <v>0.39300000000000002</v>
      </c>
      <c r="J307" s="57">
        <v>0.52093511768145895</v>
      </c>
      <c r="K307" s="54">
        <f t="shared" si="12"/>
        <v>0.86667975528664332</v>
      </c>
      <c r="L307" s="54">
        <f t="shared" si="13"/>
        <v>3.3</v>
      </c>
      <c r="M307" s="54">
        <f t="shared" si="14"/>
        <v>0.9</v>
      </c>
    </row>
    <row r="308" spans="1:13">
      <c r="A308" s="55">
        <v>1700</v>
      </c>
      <c r="B308" s="55" t="s">
        <v>62</v>
      </c>
      <c r="C308" s="55" t="s">
        <v>63</v>
      </c>
      <c r="D308" s="24">
        <v>0.22</v>
      </c>
      <c r="E308" s="24">
        <v>50.8</v>
      </c>
      <c r="F308" s="24">
        <v>0</v>
      </c>
      <c r="G308" s="24">
        <v>0.96799999999999997</v>
      </c>
      <c r="H308" s="24">
        <v>0.125</v>
      </c>
      <c r="I308" s="24">
        <v>0.34100000000000003</v>
      </c>
      <c r="J308" s="57">
        <v>7.0736381570538702</v>
      </c>
      <c r="K308" s="54">
        <f t="shared" si="12"/>
        <v>10.211268255584399</v>
      </c>
      <c r="L308" s="54">
        <f t="shared" si="13"/>
        <v>26.9</v>
      </c>
      <c r="M308" s="54">
        <f t="shared" si="14"/>
        <v>5</v>
      </c>
    </row>
    <row r="309" spans="1:13">
      <c r="A309" s="55">
        <v>1390</v>
      </c>
      <c r="B309" s="55" t="s">
        <v>62</v>
      </c>
      <c r="C309" s="55" t="s">
        <v>63</v>
      </c>
      <c r="D309" s="24">
        <v>0.22</v>
      </c>
      <c r="E309" s="24">
        <v>50.8</v>
      </c>
      <c r="F309" s="24">
        <v>0</v>
      </c>
      <c r="G309" s="24">
        <v>1.395</v>
      </c>
      <c r="H309" s="24">
        <v>0.33900000000000002</v>
      </c>
      <c r="I309" s="24">
        <v>0.39300000000000002</v>
      </c>
      <c r="J309" s="57">
        <v>9.4188699214806402</v>
      </c>
      <c r="K309" s="54">
        <f t="shared" si="12"/>
        <v>15.670173888367342</v>
      </c>
      <c r="L309" s="54">
        <f t="shared" si="13"/>
        <v>59.5</v>
      </c>
      <c r="M309" s="54">
        <f t="shared" si="14"/>
        <v>16.5</v>
      </c>
    </row>
    <row r="310" spans="1:13">
      <c r="A310" s="55">
        <v>1110</v>
      </c>
      <c r="B310" s="55" t="s">
        <v>62</v>
      </c>
      <c r="C310" s="55" t="s">
        <v>69</v>
      </c>
      <c r="D310" s="24">
        <v>0.22</v>
      </c>
      <c r="E310" s="24">
        <v>50.8</v>
      </c>
      <c r="F310" s="24">
        <v>0</v>
      </c>
      <c r="G310" s="24">
        <v>0.96799999999999997</v>
      </c>
      <c r="H310" s="24">
        <v>0.125</v>
      </c>
      <c r="I310" s="24">
        <v>0.28799999999999998</v>
      </c>
      <c r="J310" s="57">
        <v>0.56442669267282297</v>
      </c>
      <c r="K310" s="54">
        <f t="shared" si="12"/>
        <v>0.68814902370670561</v>
      </c>
      <c r="L310" s="54">
        <f t="shared" si="13"/>
        <v>1.8</v>
      </c>
      <c r="M310" s="54">
        <f t="shared" si="14"/>
        <v>0.4</v>
      </c>
    </row>
    <row r="311" spans="1:13">
      <c r="A311" s="55">
        <v>1210</v>
      </c>
      <c r="B311" s="55" t="s">
        <v>62</v>
      </c>
      <c r="C311" s="55" t="s">
        <v>68</v>
      </c>
      <c r="D311" s="24">
        <v>0.22</v>
      </c>
      <c r="E311" s="24">
        <v>50.8</v>
      </c>
      <c r="F311" s="24">
        <v>0</v>
      </c>
      <c r="G311" s="24">
        <v>1.2450000000000001</v>
      </c>
      <c r="H311" s="24">
        <v>0.21299999999999999</v>
      </c>
      <c r="I311" s="24">
        <v>0.28799999999999998</v>
      </c>
      <c r="J311" s="57">
        <v>1.6561706635235499E-2</v>
      </c>
      <c r="K311" s="54">
        <f t="shared" si="12"/>
        <v>2.0192032729679118E-2</v>
      </c>
      <c r="L311" s="54">
        <f t="shared" si="13"/>
        <v>0.1</v>
      </c>
      <c r="M311" s="54">
        <f t="shared" si="14"/>
        <v>0</v>
      </c>
    </row>
    <row r="312" spans="1:13">
      <c r="A312" s="55">
        <v>1210</v>
      </c>
      <c r="B312" s="55" t="s">
        <v>62</v>
      </c>
      <c r="C312" s="55" t="s">
        <v>68</v>
      </c>
      <c r="D312" s="24">
        <v>0.22</v>
      </c>
      <c r="E312" s="24">
        <v>50.8</v>
      </c>
      <c r="F312" s="24">
        <v>0</v>
      </c>
      <c r="G312" s="24">
        <v>1.2450000000000001</v>
      </c>
      <c r="H312" s="24">
        <v>0.21299999999999999</v>
      </c>
      <c r="I312" s="24">
        <v>0.28799999999999998</v>
      </c>
      <c r="J312" s="57">
        <v>9.9039941408485301E-3</v>
      </c>
      <c r="K312" s="54">
        <f t="shared" si="12"/>
        <v>1.2074949656522525E-2</v>
      </c>
      <c r="L312" s="54">
        <f t="shared" si="13"/>
        <v>0</v>
      </c>
      <c r="M312" s="54">
        <f t="shared" si="14"/>
        <v>0</v>
      </c>
    </row>
    <row r="313" spans="1:13">
      <c r="A313" s="55">
        <v>1210</v>
      </c>
      <c r="B313" s="55" t="s">
        <v>62</v>
      </c>
      <c r="D313" s="24">
        <v>0.22</v>
      </c>
      <c r="E313" s="24">
        <v>50.8</v>
      </c>
      <c r="F313" s="24">
        <v>0</v>
      </c>
      <c r="G313" s="24">
        <v>1.2450000000000001</v>
      </c>
      <c r="H313" s="24">
        <v>0.21299999999999999</v>
      </c>
      <c r="I313" s="24">
        <v>0.28799999999999998</v>
      </c>
      <c r="J313" s="57">
        <v>0.13190120261340199</v>
      </c>
      <c r="K313" s="54">
        <f t="shared" si="12"/>
        <v>0.16081394622625969</v>
      </c>
      <c r="L313" s="54">
        <f t="shared" si="13"/>
        <v>0.5</v>
      </c>
      <c r="M313" s="54">
        <f t="shared" si="14"/>
        <v>0.1</v>
      </c>
    </row>
    <row r="314" spans="1:13">
      <c r="A314" s="55">
        <v>1210</v>
      </c>
      <c r="B314" s="55" t="s">
        <v>62</v>
      </c>
      <c r="C314" s="55" t="s">
        <v>63</v>
      </c>
      <c r="D314" s="24">
        <v>0.22</v>
      </c>
      <c r="E314" s="24">
        <v>50.8</v>
      </c>
      <c r="F314" s="24">
        <v>0</v>
      </c>
      <c r="G314" s="24">
        <v>1.2450000000000001</v>
      </c>
      <c r="H314" s="24">
        <v>0.21299999999999999</v>
      </c>
      <c r="I314" s="24">
        <v>0.28799999999999998</v>
      </c>
      <c r="J314" s="57">
        <v>5.78196127063201</v>
      </c>
      <c r="K314" s="54">
        <f t="shared" si="12"/>
        <v>7.0493671811545449</v>
      </c>
      <c r="L314" s="54">
        <f t="shared" si="13"/>
        <v>23.9</v>
      </c>
      <c r="M314" s="54">
        <f t="shared" si="14"/>
        <v>5.4</v>
      </c>
    </row>
    <row r="315" spans="1:13">
      <c r="A315" s="55">
        <v>1411</v>
      </c>
      <c r="B315" s="55" t="s">
        <v>62</v>
      </c>
      <c r="C315" s="55" t="s">
        <v>65</v>
      </c>
      <c r="D315" s="24">
        <v>0.22</v>
      </c>
      <c r="E315" s="24">
        <v>50.8</v>
      </c>
      <c r="F315" s="24">
        <v>0</v>
      </c>
      <c r="G315" s="24">
        <v>1.4430000000000001</v>
      </c>
      <c r="H315" s="24">
        <v>0.22500000000000001</v>
      </c>
      <c r="I315" s="24">
        <v>0.43099999999999999</v>
      </c>
      <c r="J315" s="57">
        <v>0.94130226675269302</v>
      </c>
      <c r="K315" s="54">
        <f t="shared" si="12"/>
        <v>1.7174687391747385</v>
      </c>
      <c r="L315" s="54">
        <f t="shared" si="13"/>
        <v>6.7</v>
      </c>
      <c r="M315" s="54">
        <f t="shared" si="14"/>
        <v>1.3</v>
      </c>
    </row>
    <row r="316" spans="1:13">
      <c r="A316" s="55">
        <v>1411</v>
      </c>
      <c r="B316" s="55" t="s">
        <v>62</v>
      </c>
      <c r="C316" s="55" t="s">
        <v>63</v>
      </c>
      <c r="D316" s="24">
        <v>0.22</v>
      </c>
      <c r="E316" s="24">
        <v>50.8</v>
      </c>
      <c r="F316" s="24">
        <v>0</v>
      </c>
      <c r="G316" s="24">
        <v>1.4430000000000001</v>
      </c>
      <c r="H316" s="24">
        <v>0.22500000000000001</v>
      </c>
      <c r="I316" s="24">
        <v>0.43099999999999999</v>
      </c>
      <c r="J316" s="57">
        <v>2.7340826686669502</v>
      </c>
      <c r="K316" s="54">
        <f t="shared" si="12"/>
        <v>4.9885161011607613</v>
      </c>
      <c r="L316" s="54">
        <f t="shared" si="13"/>
        <v>19.600000000000001</v>
      </c>
      <c r="M316" s="54">
        <f t="shared" si="14"/>
        <v>3.7</v>
      </c>
    </row>
    <row r="317" spans="1:13">
      <c r="A317" s="55">
        <v>1411</v>
      </c>
      <c r="B317" s="55" t="s">
        <v>62</v>
      </c>
      <c r="C317" s="55" t="s">
        <v>63</v>
      </c>
      <c r="D317" s="24">
        <v>0.22</v>
      </c>
      <c r="E317" s="24">
        <v>50.8</v>
      </c>
      <c r="F317" s="24">
        <v>0</v>
      </c>
      <c r="G317" s="24">
        <v>1.4430000000000001</v>
      </c>
      <c r="H317" s="24">
        <v>0.22500000000000001</v>
      </c>
      <c r="I317" s="24">
        <v>0.43099999999999999</v>
      </c>
      <c r="J317" s="57">
        <v>0.82341488327645596</v>
      </c>
      <c r="K317" s="54">
        <f t="shared" si="12"/>
        <v>1.5023753488634457</v>
      </c>
      <c r="L317" s="54">
        <f t="shared" si="13"/>
        <v>5.9</v>
      </c>
      <c r="M317" s="54">
        <f t="shared" si="14"/>
        <v>1.1000000000000001</v>
      </c>
    </row>
    <row r="318" spans="1:13">
      <c r="A318" s="55">
        <v>1411</v>
      </c>
      <c r="B318" s="55" t="s">
        <v>62</v>
      </c>
      <c r="C318" s="55" t="s">
        <v>68</v>
      </c>
      <c r="D318" s="24">
        <v>0.22</v>
      </c>
      <c r="E318" s="24">
        <v>50.8</v>
      </c>
      <c r="F318" s="24">
        <v>0</v>
      </c>
      <c r="G318" s="24">
        <v>1.4430000000000001</v>
      </c>
      <c r="H318" s="24">
        <v>0.22500000000000001</v>
      </c>
      <c r="I318" s="24">
        <v>0.43099999999999999</v>
      </c>
      <c r="J318" s="57">
        <v>10.935312767299999</v>
      </c>
      <c r="K318" s="54">
        <f t="shared" si="12"/>
        <v>19.95220716479</v>
      </c>
      <c r="L318" s="54">
        <f t="shared" si="13"/>
        <v>78.3</v>
      </c>
      <c r="M318" s="54">
        <f t="shared" si="14"/>
        <v>14.6</v>
      </c>
    </row>
    <row r="319" spans="1:13">
      <c r="A319" s="55">
        <v>1411</v>
      </c>
      <c r="B319" s="55" t="s">
        <v>62</v>
      </c>
      <c r="D319" s="24">
        <v>0.22</v>
      </c>
      <c r="E319" s="24">
        <v>50.8</v>
      </c>
      <c r="F319" s="24">
        <v>0</v>
      </c>
      <c r="G319" s="24">
        <v>1.4430000000000001</v>
      </c>
      <c r="H319" s="24">
        <v>0.22500000000000001</v>
      </c>
      <c r="I319" s="24">
        <v>0.43099999999999999</v>
      </c>
      <c r="J319" s="57">
        <v>17.451241695699999</v>
      </c>
      <c r="K319" s="54">
        <f t="shared" si="12"/>
        <v>31.840953889917696</v>
      </c>
      <c r="L319" s="54">
        <f t="shared" si="13"/>
        <v>125</v>
      </c>
      <c r="M319" s="54">
        <f t="shared" si="14"/>
        <v>23.3</v>
      </c>
    </row>
    <row r="320" spans="1:13">
      <c r="A320" s="55">
        <v>1110</v>
      </c>
      <c r="B320" s="55" t="s">
        <v>62</v>
      </c>
      <c r="C320" s="55" t="s">
        <v>63</v>
      </c>
      <c r="D320" s="24">
        <v>0.22</v>
      </c>
      <c r="E320" s="24">
        <v>50.8</v>
      </c>
      <c r="F320" s="24">
        <v>0</v>
      </c>
      <c r="G320" s="24">
        <v>0.96799999999999997</v>
      </c>
      <c r="H320" s="24">
        <v>0.125</v>
      </c>
      <c r="I320" s="24">
        <v>0.28799999999999998</v>
      </c>
      <c r="J320" s="57">
        <v>0.54923762801946896</v>
      </c>
      <c r="K320" s="54">
        <f t="shared" si="12"/>
        <v>0.6696305160813365</v>
      </c>
      <c r="L320" s="54">
        <f t="shared" si="13"/>
        <v>1.8</v>
      </c>
      <c r="M320" s="54">
        <f t="shared" si="14"/>
        <v>0.3</v>
      </c>
    </row>
    <row r="321" spans="1:13">
      <c r="A321" s="55">
        <v>1110</v>
      </c>
      <c r="B321" s="55" t="s">
        <v>62</v>
      </c>
      <c r="C321" s="55" t="s">
        <v>63</v>
      </c>
      <c r="D321" s="24">
        <v>0.22</v>
      </c>
      <c r="E321" s="24">
        <v>50.8</v>
      </c>
      <c r="F321" s="24">
        <v>0</v>
      </c>
      <c r="G321" s="24">
        <v>0.96799999999999997</v>
      </c>
      <c r="H321" s="24">
        <v>0.125</v>
      </c>
      <c r="I321" s="24">
        <v>0.28799999999999998</v>
      </c>
      <c r="J321" s="57">
        <v>1.8725190187551699</v>
      </c>
      <c r="K321" s="54">
        <f t="shared" si="12"/>
        <v>2.2829751876663029</v>
      </c>
      <c r="L321" s="54">
        <f t="shared" si="13"/>
        <v>6</v>
      </c>
      <c r="M321" s="54">
        <f t="shared" si="14"/>
        <v>1.2</v>
      </c>
    </row>
    <row r="322" spans="1:13">
      <c r="A322" s="55">
        <v>1110</v>
      </c>
      <c r="B322" s="55" t="s">
        <v>62</v>
      </c>
      <c r="C322" s="55" t="s">
        <v>63</v>
      </c>
      <c r="D322" s="24">
        <v>0.22</v>
      </c>
      <c r="E322" s="24">
        <v>50.8</v>
      </c>
      <c r="F322" s="24">
        <v>0</v>
      </c>
      <c r="G322" s="24">
        <v>0.96799999999999997</v>
      </c>
      <c r="H322" s="24">
        <v>0.125</v>
      </c>
      <c r="I322" s="24">
        <v>0.28799999999999998</v>
      </c>
      <c r="J322" s="57">
        <v>0.82017068846545804</v>
      </c>
      <c r="K322" s="54">
        <f t="shared" si="12"/>
        <v>0.99995210337708629</v>
      </c>
      <c r="L322" s="54">
        <f t="shared" si="13"/>
        <v>2.6</v>
      </c>
      <c r="M322" s="54">
        <f t="shared" si="14"/>
        <v>0.5</v>
      </c>
    </row>
    <row r="323" spans="1:13">
      <c r="A323" s="55">
        <v>1110</v>
      </c>
      <c r="B323" s="55" t="s">
        <v>62</v>
      </c>
      <c r="C323" s="55" t="s">
        <v>63</v>
      </c>
      <c r="D323" s="24">
        <v>0.22</v>
      </c>
      <c r="E323" s="24">
        <v>50.8</v>
      </c>
      <c r="F323" s="24">
        <v>0</v>
      </c>
      <c r="G323" s="24">
        <v>0.96799999999999997</v>
      </c>
      <c r="H323" s="24">
        <v>0.125</v>
      </c>
      <c r="I323" s="24">
        <v>0.28799999999999998</v>
      </c>
      <c r="J323" s="57">
        <v>12.1227536081</v>
      </c>
      <c r="K323" s="54">
        <f t="shared" ref="K323:K386" si="15">E323*I323*J323/12</f>
        <v>14.780061198995519</v>
      </c>
      <c r="L323" s="54">
        <f t="shared" ref="L323:L386" si="16">ROUND(2.721*G323*K323,1)</f>
        <v>38.9</v>
      </c>
      <c r="M323" s="54">
        <f t="shared" ref="M323:M386" si="17">ROUND((2.721*H323*K323)+(D323*J323),1)</f>
        <v>7.7</v>
      </c>
    </row>
    <row r="324" spans="1:13">
      <c r="A324" s="55">
        <v>1110</v>
      </c>
      <c r="B324" s="55" t="s">
        <v>62</v>
      </c>
      <c r="C324" s="55" t="s">
        <v>63</v>
      </c>
      <c r="D324" s="24">
        <v>0.22</v>
      </c>
      <c r="E324" s="24">
        <v>50.8</v>
      </c>
      <c r="F324" s="24">
        <v>0</v>
      </c>
      <c r="G324" s="24">
        <v>0.96799999999999997</v>
      </c>
      <c r="H324" s="24">
        <v>0.125</v>
      </c>
      <c r="I324" s="24">
        <v>0.28799999999999998</v>
      </c>
      <c r="J324" s="57">
        <v>0.67363665785803295</v>
      </c>
      <c r="K324" s="54">
        <f t="shared" si="15"/>
        <v>0.82129781326051365</v>
      </c>
      <c r="L324" s="54">
        <f t="shared" si="16"/>
        <v>2.2000000000000002</v>
      </c>
      <c r="M324" s="54">
        <f t="shared" si="17"/>
        <v>0.4</v>
      </c>
    </row>
    <row r="325" spans="1:13">
      <c r="A325" s="55">
        <v>1110</v>
      </c>
      <c r="B325" s="55" t="s">
        <v>62</v>
      </c>
      <c r="C325" s="55" t="s">
        <v>63</v>
      </c>
      <c r="D325" s="24">
        <v>0.22</v>
      </c>
      <c r="E325" s="24">
        <v>50.8</v>
      </c>
      <c r="F325" s="24">
        <v>0</v>
      </c>
      <c r="G325" s="24">
        <v>0.96799999999999997</v>
      </c>
      <c r="H325" s="24">
        <v>0.125</v>
      </c>
      <c r="I325" s="24">
        <v>0.28799999999999998</v>
      </c>
      <c r="J325" s="57">
        <v>11.9519727534</v>
      </c>
      <c r="K325" s="54">
        <f t="shared" si="15"/>
        <v>14.571845180945276</v>
      </c>
      <c r="L325" s="54">
        <f t="shared" si="16"/>
        <v>38.4</v>
      </c>
      <c r="M325" s="54">
        <f t="shared" si="17"/>
        <v>7.6</v>
      </c>
    </row>
    <row r="326" spans="1:13">
      <c r="A326" s="55">
        <v>1400</v>
      </c>
      <c r="B326" s="55" t="s">
        <v>62</v>
      </c>
      <c r="C326" s="55" t="s">
        <v>68</v>
      </c>
      <c r="D326" s="24">
        <v>0.22</v>
      </c>
      <c r="E326" s="24">
        <v>50.8</v>
      </c>
      <c r="F326" s="24">
        <v>0</v>
      </c>
      <c r="G326" s="24">
        <v>0.70899999999999996</v>
      </c>
      <c r="H326" s="24">
        <v>0.11700000000000001</v>
      </c>
      <c r="I326" s="24">
        <v>0.43099999999999999</v>
      </c>
      <c r="J326" s="57">
        <v>0.55766710590312996</v>
      </c>
      <c r="K326" s="54">
        <f t="shared" si="15"/>
        <v>1.0175008125273208</v>
      </c>
      <c r="L326" s="54">
        <f t="shared" si="16"/>
        <v>2</v>
      </c>
      <c r="M326" s="54">
        <f t="shared" si="17"/>
        <v>0.4</v>
      </c>
    </row>
    <row r="327" spans="1:13">
      <c r="A327" s="55">
        <v>1400</v>
      </c>
      <c r="B327" s="55" t="s">
        <v>62</v>
      </c>
      <c r="C327" s="55" t="s">
        <v>63</v>
      </c>
      <c r="D327" s="24">
        <v>0.22</v>
      </c>
      <c r="E327" s="24">
        <v>50.8</v>
      </c>
      <c r="F327" s="24">
        <v>0</v>
      </c>
      <c r="G327" s="24">
        <v>0.70899999999999996</v>
      </c>
      <c r="H327" s="24">
        <v>0.11700000000000001</v>
      </c>
      <c r="I327" s="24">
        <v>0.43099999999999999</v>
      </c>
      <c r="J327" s="57">
        <v>2.7297067675133802</v>
      </c>
      <c r="K327" s="54">
        <f t="shared" si="15"/>
        <v>4.9805319777793295</v>
      </c>
      <c r="L327" s="54">
        <f t="shared" si="16"/>
        <v>9.6</v>
      </c>
      <c r="M327" s="54">
        <f t="shared" si="17"/>
        <v>2.2000000000000002</v>
      </c>
    </row>
    <row r="328" spans="1:13">
      <c r="A328" s="55">
        <v>8360</v>
      </c>
      <c r="B328" s="55" t="s">
        <v>62</v>
      </c>
      <c r="C328" s="55" t="s">
        <v>63</v>
      </c>
      <c r="D328" s="24">
        <v>0.22</v>
      </c>
      <c r="E328" s="24">
        <v>50.8</v>
      </c>
      <c r="F328" s="24">
        <v>0</v>
      </c>
      <c r="G328" s="24">
        <v>1.4430000000000001</v>
      </c>
      <c r="H328" s="24">
        <v>0.22500000000000001</v>
      </c>
      <c r="I328" s="24">
        <v>0.43099999999999999</v>
      </c>
      <c r="J328" s="57">
        <v>3.31807396793611</v>
      </c>
      <c r="K328" s="54">
        <f t="shared" si="15"/>
        <v>6.0540471594306284</v>
      </c>
      <c r="L328" s="54">
        <f t="shared" si="16"/>
        <v>23.8</v>
      </c>
      <c r="M328" s="54">
        <f t="shared" si="17"/>
        <v>4.4000000000000004</v>
      </c>
    </row>
    <row r="329" spans="1:13">
      <c r="A329" s="55">
        <v>8360</v>
      </c>
      <c r="B329" s="55" t="s">
        <v>62</v>
      </c>
      <c r="C329" s="55" t="s">
        <v>63</v>
      </c>
      <c r="D329" s="24">
        <v>0.22</v>
      </c>
      <c r="E329" s="24">
        <v>50.8</v>
      </c>
      <c r="F329" s="24">
        <v>0</v>
      </c>
      <c r="G329" s="24">
        <v>1.4430000000000001</v>
      </c>
      <c r="H329" s="24">
        <v>0.22500000000000001</v>
      </c>
      <c r="I329" s="24">
        <v>0.43099999999999999</v>
      </c>
      <c r="J329" s="57">
        <v>6.6773070617905397</v>
      </c>
      <c r="K329" s="54">
        <f t="shared" si="15"/>
        <v>12.183191888040959</v>
      </c>
      <c r="L329" s="54">
        <f t="shared" si="16"/>
        <v>47.8</v>
      </c>
      <c r="M329" s="54">
        <f t="shared" si="17"/>
        <v>8.9</v>
      </c>
    </row>
    <row r="330" spans="1:13">
      <c r="A330" s="55">
        <v>8360</v>
      </c>
      <c r="B330" s="55" t="s">
        <v>62</v>
      </c>
      <c r="C330" s="55" t="s">
        <v>68</v>
      </c>
      <c r="D330" s="24">
        <v>0.22</v>
      </c>
      <c r="E330" s="24">
        <v>50.8</v>
      </c>
      <c r="F330" s="24">
        <v>0</v>
      </c>
      <c r="G330" s="24">
        <v>1.4430000000000001</v>
      </c>
      <c r="H330" s="24">
        <v>0.22500000000000001</v>
      </c>
      <c r="I330" s="24">
        <v>0.43099999999999999</v>
      </c>
      <c r="J330" s="57">
        <v>0.89800295080630099</v>
      </c>
      <c r="K330" s="54">
        <f t="shared" si="15"/>
        <v>1.6384662506094834</v>
      </c>
      <c r="L330" s="54">
        <f t="shared" si="16"/>
        <v>6.4</v>
      </c>
      <c r="M330" s="54">
        <f t="shared" si="17"/>
        <v>1.2</v>
      </c>
    </row>
    <row r="331" spans="1:13">
      <c r="A331" s="55">
        <v>1210</v>
      </c>
      <c r="B331" s="55" t="s">
        <v>62</v>
      </c>
      <c r="C331" s="55" t="s">
        <v>63</v>
      </c>
      <c r="D331" s="24">
        <v>0.22</v>
      </c>
      <c r="E331" s="24">
        <v>50.8</v>
      </c>
      <c r="F331" s="24">
        <v>0</v>
      </c>
      <c r="G331" s="24">
        <v>1.2450000000000001</v>
      </c>
      <c r="H331" s="24">
        <v>0.21299999999999999</v>
      </c>
      <c r="I331" s="24">
        <v>0.28799999999999998</v>
      </c>
      <c r="J331" s="57">
        <v>0.150500092200716</v>
      </c>
      <c r="K331" s="54">
        <f t="shared" si="15"/>
        <v>0.18348971241111292</v>
      </c>
      <c r="L331" s="54">
        <f t="shared" si="16"/>
        <v>0.6</v>
      </c>
      <c r="M331" s="54">
        <f t="shared" si="17"/>
        <v>0.1</v>
      </c>
    </row>
    <row r="332" spans="1:13">
      <c r="A332" s="55">
        <v>1210</v>
      </c>
      <c r="B332" s="55" t="s">
        <v>62</v>
      </c>
      <c r="C332" s="55" t="s">
        <v>63</v>
      </c>
      <c r="D332" s="24">
        <v>0.22</v>
      </c>
      <c r="E332" s="24">
        <v>50.8</v>
      </c>
      <c r="F332" s="24">
        <v>0</v>
      </c>
      <c r="G332" s="24">
        <v>1.2450000000000001</v>
      </c>
      <c r="H332" s="24">
        <v>0.21299999999999999</v>
      </c>
      <c r="I332" s="24">
        <v>0.28799999999999998</v>
      </c>
      <c r="J332" s="57">
        <v>2.1554708087029502</v>
      </c>
      <c r="K332" s="54">
        <f t="shared" si="15"/>
        <v>2.6279500099706365</v>
      </c>
      <c r="L332" s="54">
        <f t="shared" si="16"/>
        <v>8.9</v>
      </c>
      <c r="M332" s="54">
        <f t="shared" si="17"/>
        <v>2</v>
      </c>
    </row>
    <row r="333" spans="1:13">
      <c r="A333" s="55">
        <v>1110</v>
      </c>
      <c r="B333" s="55" t="s">
        <v>62</v>
      </c>
      <c r="C333" s="55" t="s">
        <v>63</v>
      </c>
      <c r="D333" s="24">
        <v>0.22</v>
      </c>
      <c r="E333" s="24">
        <v>50.8</v>
      </c>
      <c r="F333" s="24">
        <v>0</v>
      </c>
      <c r="G333" s="24">
        <v>0.96799999999999997</v>
      </c>
      <c r="H333" s="24">
        <v>0.125</v>
      </c>
      <c r="I333" s="24">
        <v>0.28799999999999998</v>
      </c>
      <c r="J333" s="57">
        <v>5.0569555248488003</v>
      </c>
      <c r="K333" s="54">
        <f t="shared" si="15"/>
        <v>6.1654401758956565</v>
      </c>
      <c r="L333" s="54">
        <f t="shared" si="16"/>
        <v>16.2</v>
      </c>
      <c r="M333" s="54">
        <f t="shared" si="17"/>
        <v>3.2</v>
      </c>
    </row>
    <row r="334" spans="1:13">
      <c r="A334" s="55">
        <v>1210</v>
      </c>
      <c r="B334" s="55" t="s">
        <v>62</v>
      </c>
      <c r="D334" s="24">
        <v>0.22</v>
      </c>
      <c r="E334" s="24">
        <v>50.8</v>
      </c>
      <c r="F334" s="24">
        <v>0</v>
      </c>
      <c r="G334" s="24">
        <v>1.2450000000000001</v>
      </c>
      <c r="H334" s="24">
        <v>0.21299999999999999</v>
      </c>
      <c r="I334" s="24">
        <v>0.28799999999999998</v>
      </c>
      <c r="J334" s="57">
        <v>1.0830843430961501E-2</v>
      </c>
      <c r="K334" s="54">
        <f t="shared" si="15"/>
        <v>1.320496431102826E-2</v>
      </c>
      <c r="L334" s="54">
        <f t="shared" si="16"/>
        <v>0</v>
      </c>
      <c r="M334" s="54">
        <f t="shared" si="17"/>
        <v>0</v>
      </c>
    </row>
    <row r="335" spans="1:13">
      <c r="A335" s="55">
        <v>1210</v>
      </c>
      <c r="B335" s="55" t="s">
        <v>62</v>
      </c>
      <c r="C335" s="55" t="s">
        <v>68</v>
      </c>
      <c r="D335" s="24">
        <v>0.22</v>
      </c>
      <c r="E335" s="24">
        <v>50.8</v>
      </c>
      <c r="F335" s="24">
        <v>0</v>
      </c>
      <c r="G335" s="24">
        <v>1.2450000000000001</v>
      </c>
      <c r="H335" s="24">
        <v>0.21299999999999999</v>
      </c>
      <c r="I335" s="24">
        <v>0.28799999999999998</v>
      </c>
      <c r="J335" s="57">
        <v>0.21361102678663799</v>
      </c>
      <c r="K335" s="54">
        <f t="shared" si="15"/>
        <v>0.26043456385826896</v>
      </c>
      <c r="L335" s="54">
        <f t="shared" si="16"/>
        <v>0.9</v>
      </c>
      <c r="M335" s="54">
        <f t="shared" si="17"/>
        <v>0.2</v>
      </c>
    </row>
    <row r="336" spans="1:13">
      <c r="A336" s="55">
        <v>1210</v>
      </c>
      <c r="B336" s="55" t="s">
        <v>62</v>
      </c>
      <c r="C336" s="55" t="s">
        <v>63</v>
      </c>
      <c r="D336" s="24">
        <v>0.22</v>
      </c>
      <c r="E336" s="24">
        <v>50.8</v>
      </c>
      <c r="F336" s="24">
        <v>0</v>
      </c>
      <c r="G336" s="24">
        <v>1.2450000000000001</v>
      </c>
      <c r="H336" s="24">
        <v>0.21299999999999999</v>
      </c>
      <c r="I336" s="24">
        <v>0.28799999999999998</v>
      </c>
      <c r="J336" s="57">
        <v>2.0650117102340999E-2</v>
      </c>
      <c r="K336" s="54">
        <f t="shared" si="15"/>
        <v>2.5176622771174145E-2</v>
      </c>
      <c r="L336" s="54">
        <f t="shared" si="16"/>
        <v>0.1</v>
      </c>
      <c r="M336" s="54">
        <f t="shared" si="17"/>
        <v>0</v>
      </c>
    </row>
    <row r="337" spans="1:13">
      <c r="A337" s="55">
        <v>1210</v>
      </c>
      <c r="B337" s="55" t="s">
        <v>62</v>
      </c>
      <c r="C337" s="55" t="s">
        <v>63</v>
      </c>
      <c r="D337" s="24">
        <v>0.22</v>
      </c>
      <c r="E337" s="24">
        <v>50.8</v>
      </c>
      <c r="F337" s="24">
        <v>0</v>
      </c>
      <c r="G337" s="24">
        <v>1.2450000000000001</v>
      </c>
      <c r="H337" s="24">
        <v>0.21299999999999999</v>
      </c>
      <c r="I337" s="24">
        <v>0.28799999999999998</v>
      </c>
      <c r="J337" s="57">
        <v>0.736284328691585</v>
      </c>
      <c r="K337" s="54">
        <f t="shared" si="15"/>
        <v>0.89767785354078022</v>
      </c>
      <c r="L337" s="54">
        <f t="shared" si="16"/>
        <v>3</v>
      </c>
      <c r="M337" s="54">
        <f t="shared" si="17"/>
        <v>0.7</v>
      </c>
    </row>
    <row r="338" spans="1:13">
      <c r="A338" s="55">
        <v>1210</v>
      </c>
      <c r="B338" s="55" t="s">
        <v>62</v>
      </c>
      <c r="C338" s="55" t="s">
        <v>63</v>
      </c>
      <c r="D338" s="24">
        <v>0.22</v>
      </c>
      <c r="E338" s="24">
        <v>50.8</v>
      </c>
      <c r="F338" s="24">
        <v>0</v>
      </c>
      <c r="G338" s="24">
        <v>1.2450000000000001</v>
      </c>
      <c r="H338" s="24">
        <v>0.21299999999999999</v>
      </c>
      <c r="I338" s="24">
        <v>0.28799999999999998</v>
      </c>
      <c r="J338" s="57">
        <v>3.1373638063545202</v>
      </c>
      <c r="K338" s="54">
        <f t="shared" si="15"/>
        <v>3.8250739527074304</v>
      </c>
      <c r="L338" s="54">
        <f t="shared" si="16"/>
        <v>13</v>
      </c>
      <c r="M338" s="54">
        <f t="shared" si="17"/>
        <v>2.9</v>
      </c>
    </row>
    <row r="339" spans="1:13">
      <c r="A339" s="55">
        <v>1210</v>
      </c>
      <c r="B339" s="55" t="s">
        <v>62</v>
      </c>
      <c r="C339" s="55" t="s">
        <v>68</v>
      </c>
      <c r="D339" s="24">
        <v>0.22</v>
      </c>
      <c r="E339" s="24">
        <v>50.8</v>
      </c>
      <c r="F339" s="24">
        <v>0</v>
      </c>
      <c r="G339" s="24">
        <v>1.2450000000000001</v>
      </c>
      <c r="H339" s="24">
        <v>0.21299999999999999</v>
      </c>
      <c r="I339" s="24">
        <v>0.28799999999999998</v>
      </c>
      <c r="J339" s="57">
        <v>5.6057462846247602E-2</v>
      </c>
      <c r="K339" s="54">
        <f t="shared" si="15"/>
        <v>6.834525870214507E-2</v>
      </c>
      <c r="L339" s="54">
        <f t="shared" si="16"/>
        <v>0.2</v>
      </c>
      <c r="M339" s="54">
        <f t="shared" si="17"/>
        <v>0.1</v>
      </c>
    </row>
    <row r="340" spans="1:13">
      <c r="A340" s="55">
        <v>1210</v>
      </c>
      <c r="B340" s="55" t="s">
        <v>62</v>
      </c>
      <c r="C340" s="55" t="s">
        <v>68</v>
      </c>
      <c r="D340" s="24">
        <v>0.22</v>
      </c>
      <c r="E340" s="24">
        <v>50.8</v>
      </c>
      <c r="F340" s="24">
        <v>0</v>
      </c>
      <c r="G340" s="24">
        <v>1.2450000000000001</v>
      </c>
      <c r="H340" s="24">
        <v>0.21299999999999999</v>
      </c>
      <c r="I340" s="24">
        <v>0.28799999999999998</v>
      </c>
      <c r="J340" s="57">
        <v>2.1607986228350799E-2</v>
      </c>
      <c r="K340" s="54">
        <f t="shared" si="15"/>
        <v>2.6344456809605291E-2</v>
      </c>
      <c r="L340" s="54">
        <f t="shared" si="16"/>
        <v>0.1</v>
      </c>
      <c r="M340" s="54">
        <f t="shared" si="17"/>
        <v>0</v>
      </c>
    </row>
    <row r="341" spans="1:13">
      <c r="A341" s="55">
        <v>1210</v>
      </c>
      <c r="B341" s="55" t="s">
        <v>62</v>
      </c>
      <c r="C341" s="55" t="s">
        <v>68</v>
      </c>
      <c r="D341" s="24">
        <v>0.22</v>
      </c>
      <c r="E341" s="24">
        <v>50.8</v>
      </c>
      <c r="F341" s="24">
        <v>0</v>
      </c>
      <c r="G341" s="24">
        <v>1.2450000000000001</v>
      </c>
      <c r="H341" s="24">
        <v>0.21299999999999999</v>
      </c>
      <c r="I341" s="24">
        <v>0.28799999999999998</v>
      </c>
      <c r="J341" s="57">
        <v>0.369655676449475</v>
      </c>
      <c r="K341" s="54">
        <f t="shared" si="15"/>
        <v>0.45068420072719984</v>
      </c>
      <c r="L341" s="54">
        <f t="shared" si="16"/>
        <v>1.5</v>
      </c>
      <c r="M341" s="54">
        <f t="shared" si="17"/>
        <v>0.3</v>
      </c>
    </row>
    <row r="342" spans="1:13">
      <c r="A342" s="55">
        <v>1700</v>
      </c>
      <c r="B342" s="55" t="s">
        <v>62</v>
      </c>
      <c r="C342" s="55" t="s">
        <v>63</v>
      </c>
      <c r="D342" s="24">
        <v>0.22</v>
      </c>
      <c r="E342" s="24">
        <v>50.8</v>
      </c>
      <c r="F342" s="24">
        <v>0</v>
      </c>
      <c r="G342" s="24">
        <v>0.96799999999999997</v>
      </c>
      <c r="H342" s="24">
        <v>0.125</v>
      </c>
      <c r="I342" s="24">
        <v>0.34100000000000003</v>
      </c>
      <c r="J342" s="57">
        <v>21.513215393599999</v>
      </c>
      <c r="K342" s="54">
        <f t="shared" si="15"/>
        <v>31.055760635021173</v>
      </c>
      <c r="L342" s="54">
        <f t="shared" si="16"/>
        <v>81.8</v>
      </c>
      <c r="M342" s="54">
        <f t="shared" si="17"/>
        <v>15.3</v>
      </c>
    </row>
    <row r="343" spans="1:13">
      <c r="A343" s="55">
        <v>1700</v>
      </c>
      <c r="B343" s="55" t="s">
        <v>62</v>
      </c>
      <c r="C343" s="55" t="s">
        <v>63</v>
      </c>
      <c r="D343" s="24">
        <v>0.22</v>
      </c>
      <c r="E343" s="24">
        <v>50.8</v>
      </c>
      <c r="F343" s="24">
        <v>0</v>
      </c>
      <c r="G343" s="24">
        <v>0.96799999999999997</v>
      </c>
      <c r="H343" s="24">
        <v>0.125</v>
      </c>
      <c r="I343" s="24">
        <v>0.34100000000000003</v>
      </c>
      <c r="J343" s="57">
        <v>0.173584243059624</v>
      </c>
      <c r="K343" s="54">
        <f t="shared" si="15"/>
        <v>0.2505804271394379</v>
      </c>
      <c r="L343" s="54">
        <f t="shared" si="16"/>
        <v>0.7</v>
      </c>
      <c r="M343" s="54">
        <f t="shared" si="17"/>
        <v>0.1</v>
      </c>
    </row>
    <row r="344" spans="1:13">
      <c r="A344" s="55">
        <v>1710</v>
      </c>
      <c r="B344" s="55" t="s">
        <v>62</v>
      </c>
      <c r="C344" s="55" t="s">
        <v>68</v>
      </c>
      <c r="D344" s="24">
        <v>0.22</v>
      </c>
      <c r="E344" s="24">
        <v>50.8</v>
      </c>
      <c r="F344" s="24">
        <v>0</v>
      </c>
      <c r="G344" s="24">
        <v>0.96799999999999997</v>
      </c>
      <c r="H344" s="24">
        <v>0.125</v>
      </c>
      <c r="I344" s="24">
        <v>0.34100000000000003</v>
      </c>
      <c r="J344" s="57">
        <v>0.106620894570501</v>
      </c>
      <c r="K344" s="54">
        <f t="shared" si="15"/>
        <v>0.15391436937215625</v>
      </c>
      <c r="L344" s="54">
        <f t="shared" si="16"/>
        <v>0.4</v>
      </c>
      <c r="M344" s="54">
        <f t="shared" si="17"/>
        <v>0.1</v>
      </c>
    </row>
    <row r="345" spans="1:13">
      <c r="A345" s="55">
        <v>1400</v>
      </c>
      <c r="B345" s="55" t="s">
        <v>62</v>
      </c>
      <c r="C345" s="55" t="s">
        <v>63</v>
      </c>
      <c r="D345" s="24">
        <v>0.22</v>
      </c>
      <c r="E345" s="24">
        <v>50.8</v>
      </c>
      <c r="F345" s="24">
        <v>0</v>
      </c>
      <c r="G345" s="24">
        <v>0.70899999999999996</v>
      </c>
      <c r="H345" s="24">
        <v>0.11700000000000001</v>
      </c>
      <c r="I345" s="24">
        <v>0.43099999999999999</v>
      </c>
      <c r="J345" s="57">
        <v>6.7357289998009993E-5</v>
      </c>
      <c r="K345" s="54">
        <f t="shared" si="15"/>
        <v>1.228978660873691E-4</v>
      </c>
      <c r="L345" s="54">
        <f t="shared" si="16"/>
        <v>0</v>
      </c>
      <c r="M345" s="54">
        <f t="shared" si="17"/>
        <v>0</v>
      </c>
    </row>
    <row r="346" spans="1:13">
      <c r="A346" s="55">
        <v>1110</v>
      </c>
      <c r="B346" s="55" t="s">
        <v>62</v>
      </c>
      <c r="C346" s="55" t="s">
        <v>63</v>
      </c>
      <c r="D346" s="24">
        <v>0.22</v>
      </c>
      <c r="E346" s="24">
        <v>50.8</v>
      </c>
      <c r="F346" s="24">
        <v>0</v>
      </c>
      <c r="G346" s="24">
        <v>0.96799999999999997</v>
      </c>
      <c r="H346" s="24">
        <v>0.125</v>
      </c>
      <c r="I346" s="24">
        <v>0.28799999999999998</v>
      </c>
      <c r="J346" s="57">
        <v>6.0759583250042E-4</v>
      </c>
      <c r="K346" s="54">
        <f t="shared" si="15"/>
        <v>7.4078083898451198E-4</v>
      </c>
      <c r="L346" s="54">
        <f t="shared" si="16"/>
        <v>0</v>
      </c>
      <c r="M346" s="54">
        <f t="shared" si="17"/>
        <v>0</v>
      </c>
    </row>
    <row r="347" spans="1:13">
      <c r="A347" s="55">
        <v>1110</v>
      </c>
      <c r="B347" s="55" t="s">
        <v>62</v>
      </c>
      <c r="D347" s="24">
        <v>0.22</v>
      </c>
      <c r="E347" s="24">
        <v>50.8</v>
      </c>
      <c r="F347" s="24">
        <v>0</v>
      </c>
      <c r="G347" s="24">
        <v>0.96799999999999997</v>
      </c>
      <c r="H347" s="24">
        <v>0.125</v>
      </c>
      <c r="I347" s="24">
        <v>0.28799999999999998</v>
      </c>
      <c r="J347" s="57">
        <v>5.9013075566313501E-2</v>
      </c>
      <c r="K347" s="54">
        <f t="shared" si="15"/>
        <v>7.194874173044942E-2</v>
      </c>
      <c r="L347" s="54">
        <f t="shared" si="16"/>
        <v>0.2</v>
      </c>
      <c r="M347" s="54">
        <f t="shared" si="17"/>
        <v>0</v>
      </c>
    </row>
    <row r="348" spans="1:13">
      <c r="A348" s="55">
        <v>1110</v>
      </c>
      <c r="B348" s="55" t="s">
        <v>62</v>
      </c>
      <c r="C348" s="55" t="s">
        <v>63</v>
      </c>
      <c r="D348" s="24">
        <v>0.22</v>
      </c>
      <c r="E348" s="24">
        <v>50.8</v>
      </c>
      <c r="F348" s="24">
        <v>0</v>
      </c>
      <c r="G348" s="24">
        <v>0.96799999999999997</v>
      </c>
      <c r="H348" s="24">
        <v>0.125</v>
      </c>
      <c r="I348" s="24">
        <v>0.28799999999999998</v>
      </c>
      <c r="J348" s="57">
        <v>4.6228701797037202</v>
      </c>
      <c r="K348" s="54">
        <f t="shared" si="15"/>
        <v>5.636203323094775</v>
      </c>
      <c r="L348" s="54">
        <f t="shared" si="16"/>
        <v>14.8</v>
      </c>
      <c r="M348" s="54">
        <f t="shared" si="17"/>
        <v>2.9</v>
      </c>
    </row>
    <row r="349" spans="1:13">
      <c r="A349" s="55">
        <v>1290</v>
      </c>
      <c r="B349" s="55" t="s">
        <v>62</v>
      </c>
      <c r="C349" s="55" t="s">
        <v>68</v>
      </c>
      <c r="D349" s="24">
        <v>0.22</v>
      </c>
      <c r="E349" s="24">
        <v>50.8</v>
      </c>
      <c r="F349" s="24">
        <v>0</v>
      </c>
      <c r="G349" s="24">
        <v>1.2450000000000001</v>
      </c>
      <c r="H349" s="24">
        <v>0.21299999999999999</v>
      </c>
      <c r="I349" s="24">
        <v>0.34100000000000003</v>
      </c>
      <c r="J349" s="57">
        <v>5.3729591345566696</v>
      </c>
      <c r="K349" s="54">
        <f t="shared" si="15"/>
        <v>7.7562247080081903</v>
      </c>
      <c r="L349" s="54">
        <f t="shared" si="16"/>
        <v>26.3</v>
      </c>
      <c r="M349" s="54">
        <f t="shared" si="17"/>
        <v>5.7</v>
      </c>
    </row>
    <row r="350" spans="1:13">
      <c r="A350" s="55">
        <v>1290</v>
      </c>
      <c r="B350" s="55" t="s">
        <v>62</v>
      </c>
      <c r="C350" s="55" t="s">
        <v>63</v>
      </c>
      <c r="D350" s="24">
        <v>0.22</v>
      </c>
      <c r="E350" s="24">
        <v>50.8</v>
      </c>
      <c r="F350" s="24">
        <v>0</v>
      </c>
      <c r="G350" s="24">
        <v>1.2450000000000001</v>
      </c>
      <c r="H350" s="24">
        <v>0.21299999999999999</v>
      </c>
      <c r="I350" s="24">
        <v>0.34100000000000003</v>
      </c>
      <c r="J350" s="57">
        <v>1.0184065711342201</v>
      </c>
      <c r="K350" s="54">
        <f t="shared" si="15"/>
        <v>1.4701377792036556</v>
      </c>
      <c r="L350" s="54">
        <f t="shared" si="16"/>
        <v>5</v>
      </c>
      <c r="M350" s="54">
        <f t="shared" si="17"/>
        <v>1.1000000000000001</v>
      </c>
    </row>
    <row r="351" spans="1:13">
      <c r="A351" s="55">
        <v>1290</v>
      </c>
      <c r="B351" s="55" t="s">
        <v>62</v>
      </c>
      <c r="C351" s="55" t="s">
        <v>63</v>
      </c>
      <c r="D351" s="24">
        <v>0.22</v>
      </c>
      <c r="E351" s="24">
        <v>50.8</v>
      </c>
      <c r="F351" s="24">
        <v>0</v>
      </c>
      <c r="G351" s="24">
        <v>1.2450000000000001</v>
      </c>
      <c r="H351" s="24">
        <v>0.21299999999999999</v>
      </c>
      <c r="I351" s="24">
        <v>0.34100000000000003</v>
      </c>
      <c r="J351" s="57">
        <v>14.5490555879</v>
      </c>
      <c r="K351" s="54">
        <f t="shared" si="15"/>
        <v>21.002531678172843</v>
      </c>
      <c r="L351" s="54">
        <f t="shared" si="16"/>
        <v>71.099999999999994</v>
      </c>
      <c r="M351" s="54">
        <f t="shared" si="17"/>
        <v>15.4</v>
      </c>
    </row>
    <row r="352" spans="1:13">
      <c r="A352" s="55">
        <v>1400</v>
      </c>
      <c r="B352" s="55" t="s">
        <v>62</v>
      </c>
      <c r="D352" s="24">
        <v>0.22</v>
      </c>
      <c r="E352" s="24">
        <v>50.8</v>
      </c>
      <c r="F352" s="24">
        <v>0</v>
      </c>
      <c r="G352" s="24">
        <v>0.70899999999999996</v>
      </c>
      <c r="H352" s="24">
        <v>0.11700000000000001</v>
      </c>
      <c r="I352" s="24">
        <v>0.43099999999999999</v>
      </c>
      <c r="J352" s="57">
        <v>1.4263526100320301</v>
      </c>
      <c r="K352" s="54">
        <f t="shared" si="15"/>
        <v>2.6024754271774411</v>
      </c>
      <c r="L352" s="54">
        <f t="shared" si="16"/>
        <v>5</v>
      </c>
      <c r="M352" s="54">
        <f t="shared" si="17"/>
        <v>1.1000000000000001</v>
      </c>
    </row>
    <row r="353" spans="1:13">
      <c r="A353" s="55">
        <v>1400</v>
      </c>
      <c r="B353" s="55" t="s">
        <v>62</v>
      </c>
      <c r="C353" s="55" t="s">
        <v>63</v>
      </c>
      <c r="D353" s="24">
        <v>0.22</v>
      </c>
      <c r="E353" s="24">
        <v>50.8</v>
      </c>
      <c r="F353" s="24">
        <v>0</v>
      </c>
      <c r="G353" s="24">
        <v>0.70899999999999996</v>
      </c>
      <c r="H353" s="24">
        <v>0.11700000000000001</v>
      </c>
      <c r="I353" s="24">
        <v>0.43099999999999999</v>
      </c>
      <c r="J353" s="57">
        <v>8.1784242342780207</v>
      </c>
      <c r="K353" s="54">
        <f t="shared" si="15"/>
        <v>14.922080243722533</v>
      </c>
      <c r="L353" s="54">
        <f t="shared" si="16"/>
        <v>28.8</v>
      </c>
      <c r="M353" s="54">
        <f t="shared" si="17"/>
        <v>6.5</v>
      </c>
    </row>
    <row r="354" spans="1:13">
      <c r="A354" s="55">
        <v>1330</v>
      </c>
      <c r="B354" s="55" t="s">
        <v>62</v>
      </c>
      <c r="C354" s="55" t="s">
        <v>68</v>
      </c>
      <c r="D354" s="24">
        <v>0.22</v>
      </c>
      <c r="E354" s="24">
        <v>50.8</v>
      </c>
      <c r="F354" s="24">
        <v>0</v>
      </c>
      <c r="G354" s="24">
        <v>1.395</v>
      </c>
      <c r="H354" s="24">
        <v>0.33900000000000002</v>
      </c>
      <c r="I354" s="24">
        <v>0.39300000000000002</v>
      </c>
      <c r="J354" s="57">
        <v>2.7963783167702299</v>
      </c>
      <c r="K354" s="54">
        <f t="shared" si="15"/>
        <v>4.6523346056106316</v>
      </c>
      <c r="L354" s="54">
        <f t="shared" si="16"/>
        <v>17.7</v>
      </c>
      <c r="M354" s="54">
        <f t="shared" si="17"/>
        <v>4.9000000000000004</v>
      </c>
    </row>
    <row r="355" spans="1:13">
      <c r="A355" s="55">
        <v>1330</v>
      </c>
      <c r="B355" s="55" t="s">
        <v>62</v>
      </c>
      <c r="C355" s="55" t="s">
        <v>63</v>
      </c>
      <c r="D355" s="24">
        <v>0.22</v>
      </c>
      <c r="E355" s="24">
        <v>50.8</v>
      </c>
      <c r="F355" s="24">
        <v>0</v>
      </c>
      <c r="G355" s="24">
        <v>1.395</v>
      </c>
      <c r="H355" s="24">
        <v>0.33900000000000002</v>
      </c>
      <c r="I355" s="24">
        <v>0.39300000000000002</v>
      </c>
      <c r="J355" s="57">
        <v>2.4668231834830099</v>
      </c>
      <c r="K355" s="54">
        <f t="shared" si="15"/>
        <v>4.1040537303606834</v>
      </c>
      <c r="L355" s="54">
        <f t="shared" si="16"/>
        <v>15.6</v>
      </c>
      <c r="M355" s="54">
        <f t="shared" si="17"/>
        <v>4.3</v>
      </c>
    </row>
    <row r="356" spans="1:13">
      <c r="A356" s="55">
        <v>1330</v>
      </c>
      <c r="B356" s="55" t="s">
        <v>62</v>
      </c>
      <c r="C356" s="55" t="s">
        <v>63</v>
      </c>
      <c r="D356" s="24">
        <v>0.22</v>
      </c>
      <c r="E356" s="24">
        <v>50.8</v>
      </c>
      <c r="F356" s="24">
        <v>0</v>
      </c>
      <c r="G356" s="24">
        <v>1.395</v>
      </c>
      <c r="H356" s="24">
        <v>0.33900000000000002</v>
      </c>
      <c r="I356" s="24">
        <v>0.39300000000000002</v>
      </c>
      <c r="J356" s="57">
        <v>0.35487183035683501</v>
      </c>
      <c r="K356" s="54">
        <f t="shared" si="15"/>
        <v>0.5904002641646664</v>
      </c>
      <c r="L356" s="54">
        <f t="shared" si="16"/>
        <v>2.2000000000000002</v>
      </c>
      <c r="M356" s="54">
        <f t="shared" si="17"/>
        <v>0.6</v>
      </c>
    </row>
    <row r="357" spans="1:13">
      <c r="A357" s="55">
        <v>1330</v>
      </c>
      <c r="B357" s="55" t="s">
        <v>62</v>
      </c>
      <c r="C357" s="55" t="s">
        <v>63</v>
      </c>
      <c r="D357" s="24">
        <v>0.22</v>
      </c>
      <c r="E357" s="24">
        <v>50.8</v>
      </c>
      <c r="F357" s="24">
        <v>0</v>
      </c>
      <c r="G357" s="24">
        <v>1.395</v>
      </c>
      <c r="H357" s="24">
        <v>0.33900000000000002</v>
      </c>
      <c r="I357" s="24">
        <v>0.39300000000000002</v>
      </c>
      <c r="J357" s="57">
        <v>2.6000356164374501</v>
      </c>
      <c r="K357" s="54">
        <f t="shared" si="15"/>
        <v>4.3256792550669863</v>
      </c>
      <c r="L357" s="54">
        <f t="shared" si="16"/>
        <v>16.399999999999999</v>
      </c>
      <c r="M357" s="54">
        <f t="shared" si="17"/>
        <v>4.5999999999999996</v>
      </c>
    </row>
    <row r="358" spans="1:13">
      <c r="A358" s="55">
        <v>1330</v>
      </c>
      <c r="B358" s="55" t="s">
        <v>62</v>
      </c>
      <c r="C358" s="55" t="s">
        <v>68</v>
      </c>
      <c r="D358" s="24">
        <v>0.22</v>
      </c>
      <c r="E358" s="24">
        <v>50.8</v>
      </c>
      <c r="F358" s="24">
        <v>0</v>
      </c>
      <c r="G358" s="24">
        <v>1.395</v>
      </c>
      <c r="H358" s="24">
        <v>0.33900000000000002</v>
      </c>
      <c r="I358" s="24">
        <v>0.39300000000000002</v>
      </c>
      <c r="J358" s="57">
        <v>1.4404228137859399E-3</v>
      </c>
      <c r="K358" s="54">
        <f t="shared" si="15"/>
        <v>2.3964314352956685E-3</v>
      </c>
      <c r="L358" s="54">
        <f t="shared" si="16"/>
        <v>0</v>
      </c>
      <c r="M358" s="54">
        <f t="shared" si="17"/>
        <v>0</v>
      </c>
    </row>
    <row r="359" spans="1:13">
      <c r="A359" s="55">
        <v>1850</v>
      </c>
      <c r="B359" s="55" t="s">
        <v>62</v>
      </c>
      <c r="D359" s="24">
        <v>0.22</v>
      </c>
      <c r="E359" s="24">
        <v>50.8</v>
      </c>
      <c r="F359" s="24">
        <v>0</v>
      </c>
      <c r="G359" s="24">
        <v>0.96799999999999997</v>
      </c>
      <c r="H359" s="24">
        <v>0.125</v>
      </c>
      <c r="I359" s="24">
        <v>0.34100000000000003</v>
      </c>
      <c r="J359" s="57">
        <v>3.2837890347776799</v>
      </c>
      <c r="K359" s="54">
        <f t="shared" si="15"/>
        <v>4.7403683909705663</v>
      </c>
      <c r="L359" s="54">
        <f t="shared" si="16"/>
        <v>12.5</v>
      </c>
      <c r="M359" s="54">
        <f t="shared" si="17"/>
        <v>2.2999999999999998</v>
      </c>
    </row>
    <row r="360" spans="1:13">
      <c r="A360" s="55">
        <v>1340</v>
      </c>
      <c r="B360" s="55" t="s">
        <v>62</v>
      </c>
      <c r="C360" s="55" t="s">
        <v>65</v>
      </c>
      <c r="D360" s="24">
        <v>0.22</v>
      </c>
      <c r="E360" s="24">
        <v>50.8</v>
      </c>
      <c r="F360" s="24">
        <v>0</v>
      </c>
      <c r="G360" s="24">
        <v>1.395</v>
      </c>
      <c r="H360" s="24">
        <v>0.33900000000000002</v>
      </c>
      <c r="I360" s="24">
        <v>0.39300000000000002</v>
      </c>
      <c r="J360" s="57">
        <v>0.12718592845052901</v>
      </c>
      <c r="K360" s="54">
        <f t="shared" si="15"/>
        <v>0.21159922916314511</v>
      </c>
      <c r="L360" s="54">
        <f t="shared" si="16"/>
        <v>0.8</v>
      </c>
      <c r="M360" s="54">
        <f t="shared" si="17"/>
        <v>0.2</v>
      </c>
    </row>
    <row r="361" spans="1:13">
      <c r="A361" s="55">
        <v>1340</v>
      </c>
      <c r="B361" s="55" t="s">
        <v>62</v>
      </c>
      <c r="C361" s="55" t="s">
        <v>63</v>
      </c>
      <c r="D361" s="24">
        <v>0.22</v>
      </c>
      <c r="E361" s="24">
        <v>50.8</v>
      </c>
      <c r="F361" s="24">
        <v>0</v>
      </c>
      <c r="G361" s="24">
        <v>1.395</v>
      </c>
      <c r="H361" s="24">
        <v>0.33900000000000002</v>
      </c>
      <c r="I361" s="24">
        <v>0.39300000000000002</v>
      </c>
      <c r="J361" s="57">
        <v>23.044665439300001</v>
      </c>
      <c r="K361" s="54">
        <f t="shared" si="15"/>
        <v>38.33940989136341</v>
      </c>
      <c r="L361" s="54">
        <f t="shared" si="16"/>
        <v>145.5</v>
      </c>
      <c r="M361" s="54">
        <f t="shared" si="17"/>
        <v>40.4</v>
      </c>
    </row>
    <row r="362" spans="1:13">
      <c r="A362" s="55">
        <v>1340</v>
      </c>
      <c r="B362" s="55" t="s">
        <v>62</v>
      </c>
      <c r="C362" s="55" t="s">
        <v>68</v>
      </c>
      <c r="D362" s="24">
        <v>0.22</v>
      </c>
      <c r="E362" s="24">
        <v>50.8</v>
      </c>
      <c r="F362" s="24">
        <v>0</v>
      </c>
      <c r="G362" s="24">
        <v>1.395</v>
      </c>
      <c r="H362" s="24">
        <v>0.33900000000000002</v>
      </c>
      <c r="I362" s="24">
        <v>0.39300000000000002</v>
      </c>
      <c r="J362" s="57">
        <v>5.3464326142664501E-3</v>
      </c>
      <c r="K362" s="54">
        <f t="shared" si="15"/>
        <v>8.8948599403550939E-3</v>
      </c>
      <c r="L362" s="54">
        <f t="shared" si="16"/>
        <v>0</v>
      </c>
      <c r="M362" s="54">
        <f t="shared" si="17"/>
        <v>0</v>
      </c>
    </row>
    <row r="363" spans="1:13">
      <c r="A363" s="55">
        <v>1340</v>
      </c>
      <c r="B363" s="55" t="s">
        <v>62</v>
      </c>
      <c r="D363" s="24">
        <v>0.22</v>
      </c>
      <c r="E363" s="24">
        <v>50.8</v>
      </c>
      <c r="F363" s="24">
        <v>0</v>
      </c>
      <c r="G363" s="24">
        <v>1.395</v>
      </c>
      <c r="H363" s="24">
        <v>0.33900000000000002</v>
      </c>
      <c r="I363" s="24">
        <v>0.39300000000000002</v>
      </c>
      <c r="J363" s="57">
        <v>2.6859617829831901</v>
      </c>
      <c r="K363" s="54">
        <f t="shared" si="15"/>
        <v>4.4686346183491334</v>
      </c>
      <c r="L363" s="54">
        <f t="shared" si="16"/>
        <v>17</v>
      </c>
      <c r="M363" s="54">
        <f t="shared" si="17"/>
        <v>4.7</v>
      </c>
    </row>
    <row r="364" spans="1:13">
      <c r="A364" s="55">
        <v>1550</v>
      </c>
      <c r="B364" s="55" t="s">
        <v>62</v>
      </c>
      <c r="C364" s="55" t="s">
        <v>63</v>
      </c>
      <c r="D364" s="24">
        <v>0.22</v>
      </c>
      <c r="E364" s="24">
        <v>50.8</v>
      </c>
      <c r="F364" s="24">
        <v>0</v>
      </c>
      <c r="G364" s="24">
        <v>0.72099999999999997</v>
      </c>
      <c r="H364" s="24">
        <v>0.17</v>
      </c>
      <c r="I364" s="24">
        <v>0.34100000000000003</v>
      </c>
      <c r="J364" s="57">
        <v>4.4884564067078596</v>
      </c>
      <c r="K364" s="54">
        <f t="shared" si="15"/>
        <v>6.4793860535099093</v>
      </c>
      <c r="L364" s="54">
        <f t="shared" si="16"/>
        <v>12.7</v>
      </c>
      <c r="M364" s="54">
        <f t="shared" si="17"/>
        <v>4</v>
      </c>
    </row>
    <row r="365" spans="1:13">
      <c r="A365" s="55">
        <v>1550</v>
      </c>
      <c r="B365" s="55" t="s">
        <v>62</v>
      </c>
      <c r="C365" s="55" t="s">
        <v>68</v>
      </c>
      <c r="D365" s="24">
        <v>0.22</v>
      </c>
      <c r="E365" s="24">
        <v>50.8</v>
      </c>
      <c r="F365" s="24">
        <v>0</v>
      </c>
      <c r="G365" s="24">
        <v>0.72099999999999997</v>
      </c>
      <c r="H365" s="24">
        <v>0.17</v>
      </c>
      <c r="I365" s="24">
        <v>0.34100000000000003</v>
      </c>
      <c r="J365" s="57">
        <v>2.4351367570051301</v>
      </c>
      <c r="K365" s="54">
        <f t="shared" si="15"/>
        <v>3.5152822511873723</v>
      </c>
      <c r="L365" s="54">
        <f t="shared" si="16"/>
        <v>6.9</v>
      </c>
      <c r="M365" s="54">
        <f t="shared" si="17"/>
        <v>2.2000000000000002</v>
      </c>
    </row>
    <row r="366" spans="1:13">
      <c r="A366" s="55">
        <v>1110</v>
      </c>
      <c r="B366" s="55" t="s">
        <v>62</v>
      </c>
      <c r="C366" s="55" t="s">
        <v>63</v>
      </c>
      <c r="D366" s="24">
        <v>0.22</v>
      </c>
      <c r="E366" s="24">
        <v>50.8</v>
      </c>
      <c r="F366" s="24">
        <v>0</v>
      </c>
      <c r="G366" s="24">
        <v>0.96799999999999997</v>
      </c>
      <c r="H366" s="24">
        <v>0.125</v>
      </c>
      <c r="I366" s="24">
        <v>0.28799999999999998</v>
      </c>
      <c r="J366" s="57">
        <v>4.7917899121933998E-4</v>
      </c>
      <c r="K366" s="54">
        <f t="shared" si="15"/>
        <v>5.8421502609461921E-4</v>
      </c>
      <c r="L366" s="54">
        <f t="shared" si="16"/>
        <v>0</v>
      </c>
      <c r="M366" s="54">
        <f t="shared" si="17"/>
        <v>0</v>
      </c>
    </row>
    <row r="367" spans="1:13">
      <c r="A367" s="55">
        <v>1411</v>
      </c>
      <c r="B367" s="55" t="s">
        <v>62</v>
      </c>
      <c r="C367" s="55" t="s">
        <v>68</v>
      </c>
      <c r="D367" s="24">
        <v>0.22</v>
      </c>
      <c r="E367" s="24">
        <v>50.8</v>
      </c>
      <c r="F367" s="24">
        <v>0</v>
      </c>
      <c r="G367" s="24">
        <v>1.4430000000000001</v>
      </c>
      <c r="H367" s="24">
        <v>0.22500000000000001</v>
      </c>
      <c r="I367" s="24">
        <v>0.43099999999999999</v>
      </c>
      <c r="J367" s="57">
        <v>4.6673998471689204</v>
      </c>
      <c r="K367" s="54">
        <f t="shared" si="15"/>
        <v>8.5159821811495071</v>
      </c>
      <c r="L367" s="54">
        <f t="shared" si="16"/>
        <v>33.4</v>
      </c>
      <c r="M367" s="54">
        <f t="shared" si="17"/>
        <v>6.2</v>
      </c>
    </row>
    <row r="368" spans="1:13">
      <c r="A368" s="55">
        <v>1411</v>
      </c>
      <c r="B368" s="55" t="s">
        <v>62</v>
      </c>
      <c r="D368" s="24">
        <v>0.22</v>
      </c>
      <c r="E368" s="24">
        <v>50.8</v>
      </c>
      <c r="F368" s="24">
        <v>0</v>
      </c>
      <c r="G368" s="24">
        <v>1.4430000000000001</v>
      </c>
      <c r="H368" s="24">
        <v>0.22500000000000001</v>
      </c>
      <c r="I368" s="24">
        <v>0.43099999999999999</v>
      </c>
      <c r="J368" s="57">
        <v>7.9724607089145305E-2</v>
      </c>
      <c r="K368" s="54">
        <f t="shared" si="15"/>
        <v>0.14546286060795155</v>
      </c>
      <c r="L368" s="54">
        <f t="shared" si="16"/>
        <v>0.6</v>
      </c>
      <c r="M368" s="54">
        <f t="shared" si="17"/>
        <v>0.1</v>
      </c>
    </row>
    <row r="369" spans="1:13">
      <c r="A369" s="55">
        <v>1411</v>
      </c>
      <c r="B369" s="55" t="s">
        <v>62</v>
      </c>
      <c r="C369" s="55" t="s">
        <v>65</v>
      </c>
      <c r="D369" s="24">
        <v>0.22</v>
      </c>
      <c r="E369" s="24">
        <v>50.8</v>
      </c>
      <c r="F369" s="24">
        <v>0</v>
      </c>
      <c r="G369" s="24">
        <v>1.4430000000000001</v>
      </c>
      <c r="H369" s="24">
        <v>0.22500000000000001</v>
      </c>
      <c r="I369" s="24">
        <v>0.43099999999999999</v>
      </c>
      <c r="J369" s="57">
        <v>6.65326160217415E-2</v>
      </c>
      <c r="K369" s="54">
        <f t="shared" si="15"/>
        <v>0.12139319343940215</v>
      </c>
      <c r="L369" s="54">
        <f t="shared" si="16"/>
        <v>0.5</v>
      </c>
      <c r="M369" s="54">
        <f t="shared" si="17"/>
        <v>0.1</v>
      </c>
    </row>
    <row r="370" spans="1:13">
      <c r="A370" s="55">
        <v>1110</v>
      </c>
      <c r="B370" s="55" t="s">
        <v>62</v>
      </c>
      <c r="C370" s="55" t="s">
        <v>68</v>
      </c>
      <c r="D370" s="24">
        <v>0.22</v>
      </c>
      <c r="E370" s="24">
        <v>50.8</v>
      </c>
      <c r="F370" s="24">
        <v>0</v>
      </c>
      <c r="G370" s="24">
        <v>0.96799999999999997</v>
      </c>
      <c r="H370" s="24">
        <v>0.125</v>
      </c>
      <c r="I370" s="24">
        <v>0.28799999999999998</v>
      </c>
      <c r="J370" s="57">
        <v>1.38687512301805E-2</v>
      </c>
      <c r="K370" s="54">
        <f t="shared" si="15"/>
        <v>1.6908781499836063E-2</v>
      </c>
      <c r="L370" s="54">
        <f t="shared" si="16"/>
        <v>0</v>
      </c>
      <c r="M370" s="54">
        <f t="shared" si="17"/>
        <v>0</v>
      </c>
    </row>
    <row r="371" spans="1:13">
      <c r="A371" s="55">
        <v>1110</v>
      </c>
      <c r="B371" s="55" t="s">
        <v>62</v>
      </c>
      <c r="C371" s="55" t="s">
        <v>63</v>
      </c>
      <c r="D371" s="24">
        <v>0.22</v>
      </c>
      <c r="E371" s="24">
        <v>50.8</v>
      </c>
      <c r="F371" s="24">
        <v>0</v>
      </c>
      <c r="G371" s="24">
        <v>0.96799999999999997</v>
      </c>
      <c r="H371" s="24">
        <v>0.125</v>
      </c>
      <c r="I371" s="24">
        <v>0.28799999999999998</v>
      </c>
      <c r="J371" s="57">
        <v>5.3404149112681203E-2</v>
      </c>
      <c r="K371" s="54">
        <f t="shared" si="15"/>
        <v>6.5110338598180911E-2</v>
      </c>
      <c r="L371" s="54">
        <f t="shared" si="16"/>
        <v>0.2</v>
      </c>
      <c r="M371" s="54">
        <f t="shared" si="17"/>
        <v>0</v>
      </c>
    </row>
    <row r="372" spans="1:13">
      <c r="A372" s="55">
        <v>1110</v>
      </c>
      <c r="B372" s="55" t="s">
        <v>62</v>
      </c>
      <c r="C372" s="55" t="s">
        <v>63</v>
      </c>
      <c r="D372" s="24">
        <v>0.22</v>
      </c>
      <c r="E372" s="24">
        <v>50.8</v>
      </c>
      <c r="F372" s="24">
        <v>0</v>
      </c>
      <c r="G372" s="24">
        <v>0.96799999999999997</v>
      </c>
      <c r="H372" s="24">
        <v>0.125</v>
      </c>
      <c r="I372" s="24">
        <v>0.28799999999999998</v>
      </c>
      <c r="J372" s="57">
        <v>15.529324664000001</v>
      </c>
      <c r="K372" s="54">
        <f t="shared" si="15"/>
        <v>18.933352630348796</v>
      </c>
      <c r="L372" s="54">
        <f t="shared" si="16"/>
        <v>49.9</v>
      </c>
      <c r="M372" s="54">
        <f t="shared" si="17"/>
        <v>9.9</v>
      </c>
    </row>
    <row r="373" spans="1:13">
      <c r="A373" s="55">
        <v>1110</v>
      </c>
      <c r="B373" s="55" t="s">
        <v>62</v>
      </c>
      <c r="C373" s="55" t="s">
        <v>68</v>
      </c>
      <c r="D373" s="24">
        <v>0.22</v>
      </c>
      <c r="E373" s="24">
        <v>50.8</v>
      </c>
      <c r="F373" s="24">
        <v>0</v>
      </c>
      <c r="G373" s="24">
        <v>0.96799999999999997</v>
      </c>
      <c r="H373" s="24">
        <v>0.125</v>
      </c>
      <c r="I373" s="24">
        <v>0.28799999999999998</v>
      </c>
      <c r="J373" s="57">
        <v>6.5590476659069696E-2</v>
      </c>
      <c r="K373" s="54">
        <f t="shared" si="15"/>
        <v>7.9967909142737756E-2</v>
      </c>
      <c r="L373" s="54">
        <f t="shared" si="16"/>
        <v>0.2</v>
      </c>
      <c r="M373" s="54">
        <f t="shared" si="17"/>
        <v>0</v>
      </c>
    </row>
    <row r="374" spans="1:13">
      <c r="A374" s="55">
        <v>1110</v>
      </c>
      <c r="B374" s="55" t="s">
        <v>62</v>
      </c>
      <c r="C374" s="55" t="s">
        <v>65</v>
      </c>
      <c r="D374" s="24">
        <v>0.22</v>
      </c>
      <c r="E374" s="24">
        <v>50.8</v>
      </c>
      <c r="F374" s="24">
        <v>0</v>
      </c>
      <c r="G374" s="24">
        <v>0.96799999999999997</v>
      </c>
      <c r="H374" s="24">
        <v>0.125</v>
      </c>
      <c r="I374" s="24">
        <v>0.28799999999999998</v>
      </c>
      <c r="J374" s="57">
        <v>0.65369446156617494</v>
      </c>
      <c r="K374" s="54">
        <f t="shared" si="15"/>
        <v>0.79698428754148043</v>
      </c>
      <c r="L374" s="54">
        <f t="shared" si="16"/>
        <v>2.1</v>
      </c>
      <c r="M374" s="54">
        <f t="shared" si="17"/>
        <v>0.4</v>
      </c>
    </row>
    <row r="375" spans="1:13">
      <c r="A375" s="55">
        <v>1110</v>
      </c>
      <c r="B375" s="55" t="s">
        <v>62</v>
      </c>
      <c r="D375" s="24">
        <v>0.22</v>
      </c>
      <c r="E375" s="24">
        <v>50.8</v>
      </c>
      <c r="F375" s="24">
        <v>0</v>
      </c>
      <c r="G375" s="24">
        <v>0.96799999999999997</v>
      </c>
      <c r="H375" s="24">
        <v>0.125</v>
      </c>
      <c r="I375" s="24">
        <v>0.28799999999999998</v>
      </c>
      <c r="J375" s="57">
        <v>0.82514511577792604</v>
      </c>
      <c r="K375" s="54">
        <f t="shared" si="15"/>
        <v>1.0060169251564473</v>
      </c>
      <c r="L375" s="54">
        <f t="shared" si="16"/>
        <v>2.6</v>
      </c>
      <c r="M375" s="54">
        <f t="shared" si="17"/>
        <v>0.5</v>
      </c>
    </row>
    <row r="376" spans="1:13">
      <c r="A376" s="55">
        <v>1110</v>
      </c>
      <c r="B376" s="55" t="s">
        <v>62</v>
      </c>
      <c r="C376" s="55" t="s">
        <v>65</v>
      </c>
      <c r="D376" s="24">
        <v>0.22</v>
      </c>
      <c r="E376" s="24">
        <v>50.8</v>
      </c>
      <c r="F376" s="24">
        <v>0</v>
      </c>
      <c r="G376" s="24">
        <v>0.96799999999999997</v>
      </c>
      <c r="H376" s="24">
        <v>0.125</v>
      </c>
      <c r="I376" s="24">
        <v>0.28799999999999998</v>
      </c>
      <c r="J376" s="57">
        <v>2.23919742170961E-2</v>
      </c>
      <c r="K376" s="54">
        <f t="shared" si="15"/>
        <v>2.730029496548356E-2</v>
      </c>
      <c r="L376" s="54">
        <f t="shared" si="16"/>
        <v>0.1</v>
      </c>
      <c r="M376" s="54">
        <f t="shared" si="17"/>
        <v>0</v>
      </c>
    </row>
    <row r="377" spans="1:13">
      <c r="A377" s="55">
        <v>1110</v>
      </c>
      <c r="B377" s="55" t="s">
        <v>62</v>
      </c>
      <c r="D377" s="24">
        <v>0.22</v>
      </c>
      <c r="E377" s="24">
        <v>50.8</v>
      </c>
      <c r="F377" s="24">
        <v>0</v>
      </c>
      <c r="G377" s="24">
        <v>0.96799999999999997</v>
      </c>
      <c r="H377" s="24">
        <v>0.125</v>
      </c>
      <c r="I377" s="24">
        <v>0.28799999999999998</v>
      </c>
      <c r="J377" s="57">
        <v>7.40482988030375E-3</v>
      </c>
      <c r="K377" s="54">
        <f t="shared" si="15"/>
        <v>9.0279685900663317E-3</v>
      </c>
      <c r="L377" s="54">
        <f t="shared" si="16"/>
        <v>0</v>
      </c>
      <c r="M377" s="54">
        <f t="shared" si="17"/>
        <v>0</v>
      </c>
    </row>
    <row r="378" spans="1:13">
      <c r="A378" s="55">
        <v>1710</v>
      </c>
      <c r="B378" s="55" t="s">
        <v>62</v>
      </c>
      <c r="C378" s="55" t="s">
        <v>63</v>
      </c>
      <c r="D378" s="24">
        <v>0.22</v>
      </c>
      <c r="E378" s="24">
        <v>50.8</v>
      </c>
      <c r="F378" s="24">
        <v>0</v>
      </c>
      <c r="G378" s="24">
        <v>0.96799999999999997</v>
      </c>
      <c r="H378" s="24">
        <v>0.125</v>
      </c>
      <c r="I378" s="24">
        <v>0.34100000000000003</v>
      </c>
      <c r="J378" s="57">
        <v>0.173394850495139</v>
      </c>
      <c r="K378" s="54">
        <f t="shared" si="15"/>
        <v>0.25030702634643281</v>
      </c>
      <c r="L378" s="54">
        <f t="shared" si="16"/>
        <v>0.7</v>
      </c>
      <c r="M378" s="54">
        <f t="shared" si="17"/>
        <v>0.1</v>
      </c>
    </row>
    <row r="379" spans="1:13">
      <c r="A379" s="55">
        <v>1330</v>
      </c>
      <c r="B379" s="55" t="s">
        <v>62</v>
      </c>
      <c r="C379" s="55" t="s">
        <v>69</v>
      </c>
      <c r="D379" s="24">
        <v>0.22</v>
      </c>
      <c r="E379" s="24">
        <v>50.8</v>
      </c>
      <c r="F379" s="24">
        <v>0</v>
      </c>
      <c r="G379" s="24">
        <v>1.395</v>
      </c>
      <c r="H379" s="24">
        <v>0.33900000000000002</v>
      </c>
      <c r="I379" s="24">
        <v>0.39300000000000002</v>
      </c>
      <c r="J379" s="57">
        <v>10.177234652399999</v>
      </c>
      <c r="K379" s="54">
        <f t="shared" si="15"/>
        <v>16.93186529119788</v>
      </c>
      <c r="L379" s="54">
        <f t="shared" si="16"/>
        <v>64.3</v>
      </c>
      <c r="M379" s="54">
        <f t="shared" si="17"/>
        <v>17.899999999999999</v>
      </c>
    </row>
    <row r="380" spans="1:13">
      <c r="A380" s="55">
        <v>1330</v>
      </c>
      <c r="B380" s="55" t="s">
        <v>62</v>
      </c>
      <c r="D380" s="24">
        <v>0.22</v>
      </c>
      <c r="E380" s="24">
        <v>50.8</v>
      </c>
      <c r="F380" s="24">
        <v>0</v>
      </c>
      <c r="G380" s="24">
        <v>1.395</v>
      </c>
      <c r="H380" s="24">
        <v>0.33900000000000002</v>
      </c>
      <c r="I380" s="24">
        <v>0.39300000000000002</v>
      </c>
      <c r="J380" s="57">
        <v>8.1975819457612897E-2</v>
      </c>
      <c r="K380" s="54">
        <f t="shared" si="15"/>
        <v>0.13638317083163057</v>
      </c>
      <c r="L380" s="54">
        <f t="shared" si="16"/>
        <v>0.5</v>
      </c>
      <c r="M380" s="54">
        <f t="shared" si="17"/>
        <v>0.1</v>
      </c>
    </row>
    <row r="381" spans="1:13">
      <c r="A381" s="55">
        <v>1330</v>
      </c>
      <c r="B381" s="55" t="s">
        <v>62</v>
      </c>
      <c r="C381" s="55" t="s">
        <v>63</v>
      </c>
      <c r="D381" s="24">
        <v>0.22</v>
      </c>
      <c r="E381" s="24">
        <v>50.8</v>
      </c>
      <c r="F381" s="24">
        <v>0</v>
      </c>
      <c r="G381" s="24">
        <v>1.395</v>
      </c>
      <c r="H381" s="24">
        <v>0.33900000000000002</v>
      </c>
      <c r="I381" s="24">
        <v>0.39300000000000002</v>
      </c>
      <c r="J381" s="57">
        <v>1.0935966151588901</v>
      </c>
      <c r="K381" s="54">
        <f t="shared" si="15"/>
        <v>1.8194166886398453</v>
      </c>
      <c r="L381" s="54">
        <f t="shared" si="16"/>
        <v>6.9</v>
      </c>
      <c r="M381" s="54">
        <f t="shared" si="17"/>
        <v>1.9</v>
      </c>
    </row>
    <row r="382" spans="1:13">
      <c r="A382" s="55">
        <v>1330</v>
      </c>
      <c r="B382" s="55" t="s">
        <v>62</v>
      </c>
      <c r="C382" s="55" t="s">
        <v>63</v>
      </c>
      <c r="D382" s="24">
        <v>0.22</v>
      </c>
      <c r="E382" s="24">
        <v>50.8</v>
      </c>
      <c r="F382" s="24">
        <v>0</v>
      </c>
      <c r="G382" s="24">
        <v>1.395</v>
      </c>
      <c r="H382" s="24">
        <v>0.33900000000000002</v>
      </c>
      <c r="I382" s="24">
        <v>0.39300000000000002</v>
      </c>
      <c r="J382" s="57">
        <v>1.89447281095465</v>
      </c>
      <c r="K382" s="54">
        <f t="shared" si="15"/>
        <v>3.1518344155852511</v>
      </c>
      <c r="L382" s="54">
        <f t="shared" si="16"/>
        <v>12</v>
      </c>
      <c r="M382" s="54">
        <f t="shared" si="17"/>
        <v>3.3</v>
      </c>
    </row>
    <row r="383" spans="1:13">
      <c r="A383" s="55">
        <v>1700</v>
      </c>
      <c r="B383" s="55" t="s">
        <v>62</v>
      </c>
      <c r="C383" s="55" t="s">
        <v>63</v>
      </c>
      <c r="D383" s="24">
        <v>0.22</v>
      </c>
      <c r="E383" s="24">
        <v>50.8</v>
      </c>
      <c r="F383" s="24">
        <v>0</v>
      </c>
      <c r="G383" s="24">
        <v>0.96799999999999997</v>
      </c>
      <c r="H383" s="24">
        <v>0.125</v>
      </c>
      <c r="I383" s="24">
        <v>0.34100000000000003</v>
      </c>
      <c r="J383" s="57">
        <v>0.39083234446553899</v>
      </c>
      <c r="K383" s="54">
        <f t="shared" si="15"/>
        <v>0.56419254472563662</v>
      </c>
      <c r="L383" s="54">
        <f t="shared" si="16"/>
        <v>1.5</v>
      </c>
      <c r="M383" s="54">
        <f t="shared" si="17"/>
        <v>0.3</v>
      </c>
    </row>
    <row r="384" spans="1:13">
      <c r="A384" s="55">
        <v>1700</v>
      </c>
      <c r="B384" s="55" t="s">
        <v>62</v>
      </c>
      <c r="C384" s="55" t="s">
        <v>69</v>
      </c>
      <c r="D384" s="24">
        <v>0.22</v>
      </c>
      <c r="E384" s="24">
        <v>50.8</v>
      </c>
      <c r="F384" s="24">
        <v>0</v>
      </c>
      <c r="G384" s="24">
        <v>0.96799999999999997</v>
      </c>
      <c r="H384" s="24">
        <v>0.125</v>
      </c>
      <c r="I384" s="24">
        <v>0.34100000000000003</v>
      </c>
      <c r="J384" s="57">
        <v>2.5052605675331301</v>
      </c>
      <c r="K384" s="54">
        <f t="shared" si="15"/>
        <v>3.6165106466052421</v>
      </c>
      <c r="L384" s="54">
        <f t="shared" si="16"/>
        <v>9.5</v>
      </c>
      <c r="M384" s="54">
        <f t="shared" si="17"/>
        <v>1.8</v>
      </c>
    </row>
    <row r="385" spans="1:13">
      <c r="A385" s="55">
        <v>1700</v>
      </c>
      <c r="B385" s="55" t="s">
        <v>62</v>
      </c>
      <c r="C385" s="55" t="s">
        <v>63</v>
      </c>
      <c r="D385" s="24">
        <v>0.22</v>
      </c>
      <c r="E385" s="24">
        <v>50.8</v>
      </c>
      <c r="F385" s="24">
        <v>0</v>
      </c>
      <c r="G385" s="24">
        <v>0.96799999999999997</v>
      </c>
      <c r="H385" s="24">
        <v>0.125</v>
      </c>
      <c r="I385" s="24">
        <v>0.34100000000000003</v>
      </c>
      <c r="J385" s="57">
        <v>3.6862421947002002E-4</v>
      </c>
      <c r="K385" s="54">
        <f t="shared" si="15"/>
        <v>5.3213363575293864E-4</v>
      </c>
      <c r="L385" s="54">
        <f t="shared" si="16"/>
        <v>0</v>
      </c>
      <c r="M385" s="54">
        <f t="shared" si="17"/>
        <v>0</v>
      </c>
    </row>
    <row r="386" spans="1:13">
      <c r="A386" s="55">
        <v>1700</v>
      </c>
      <c r="B386" s="55" t="s">
        <v>62</v>
      </c>
      <c r="C386" s="55" t="s">
        <v>63</v>
      </c>
      <c r="D386" s="24">
        <v>0.22</v>
      </c>
      <c r="E386" s="24">
        <v>50.8</v>
      </c>
      <c r="F386" s="24">
        <v>0</v>
      </c>
      <c r="G386" s="24">
        <v>0.96799999999999997</v>
      </c>
      <c r="H386" s="24">
        <v>0.125</v>
      </c>
      <c r="I386" s="24">
        <v>0.34100000000000003</v>
      </c>
      <c r="J386" s="57">
        <v>0.124668624057413</v>
      </c>
      <c r="K386" s="54">
        <f t="shared" si="15"/>
        <v>0.17996747006847949</v>
      </c>
      <c r="L386" s="54">
        <f t="shared" si="16"/>
        <v>0.5</v>
      </c>
      <c r="M386" s="54">
        <f t="shared" si="17"/>
        <v>0.1</v>
      </c>
    </row>
    <row r="387" spans="1:13">
      <c r="A387" s="55">
        <v>1400</v>
      </c>
      <c r="B387" s="55" t="s">
        <v>62</v>
      </c>
      <c r="C387" s="55" t="s">
        <v>63</v>
      </c>
      <c r="D387" s="24">
        <v>0.22</v>
      </c>
      <c r="E387" s="24">
        <v>50.8</v>
      </c>
      <c r="F387" s="24">
        <v>0</v>
      </c>
      <c r="G387" s="24">
        <v>0.70899999999999996</v>
      </c>
      <c r="H387" s="24">
        <v>0.11700000000000001</v>
      </c>
      <c r="I387" s="24">
        <v>0.43099999999999999</v>
      </c>
      <c r="J387" s="57">
        <v>4.51385949415371</v>
      </c>
      <c r="K387" s="54">
        <f t="shared" ref="K387:K450" si="18">E387*I387*J387/12</f>
        <v>8.2358375710497214</v>
      </c>
      <c r="L387" s="54">
        <f t="shared" ref="L387:L450" si="19">ROUND(2.721*G387*K387,1)</f>
        <v>15.9</v>
      </c>
      <c r="M387" s="54">
        <f t="shared" ref="M387:M450" si="20">ROUND((2.721*H387*K387)+(D387*J387),1)</f>
        <v>3.6</v>
      </c>
    </row>
    <row r="388" spans="1:13">
      <c r="A388" s="55">
        <v>1400</v>
      </c>
      <c r="B388" s="55" t="s">
        <v>62</v>
      </c>
      <c r="C388" s="55" t="s">
        <v>68</v>
      </c>
      <c r="D388" s="24">
        <v>0.22</v>
      </c>
      <c r="E388" s="24">
        <v>50.8</v>
      </c>
      <c r="F388" s="24">
        <v>0</v>
      </c>
      <c r="G388" s="24">
        <v>0.70899999999999996</v>
      </c>
      <c r="H388" s="24">
        <v>0.11700000000000001</v>
      </c>
      <c r="I388" s="24">
        <v>0.43099999999999999</v>
      </c>
      <c r="J388" s="57">
        <v>2.2163368861341E-4</v>
      </c>
      <c r="K388" s="54">
        <f t="shared" si="18"/>
        <v>4.0438544045440743E-4</v>
      </c>
      <c r="L388" s="54">
        <f t="shared" si="19"/>
        <v>0</v>
      </c>
      <c r="M388" s="54">
        <f t="shared" si="20"/>
        <v>0</v>
      </c>
    </row>
    <row r="389" spans="1:13">
      <c r="A389" s="55">
        <v>1850</v>
      </c>
      <c r="B389" s="55" t="s">
        <v>62</v>
      </c>
      <c r="C389" s="55" t="s">
        <v>65</v>
      </c>
      <c r="D389" s="24">
        <v>0.22</v>
      </c>
      <c r="E389" s="24">
        <v>50.8</v>
      </c>
      <c r="F389" s="24">
        <v>0</v>
      </c>
      <c r="G389" s="24">
        <v>0.96799999999999997</v>
      </c>
      <c r="H389" s="24">
        <v>0.125</v>
      </c>
      <c r="I389" s="24">
        <v>0.34100000000000003</v>
      </c>
      <c r="J389" s="57">
        <v>16.406887794100001</v>
      </c>
      <c r="K389" s="54">
        <f t="shared" si="18"/>
        <v>23.684436323302961</v>
      </c>
      <c r="L389" s="54">
        <f t="shared" si="19"/>
        <v>62.4</v>
      </c>
      <c r="M389" s="54">
        <f t="shared" si="20"/>
        <v>11.7</v>
      </c>
    </row>
    <row r="390" spans="1:13">
      <c r="A390" s="55">
        <v>1850</v>
      </c>
      <c r="B390" s="55" t="s">
        <v>62</v>
      </c>
      <c r="C390" s="55" t="s">
        <v>68</v>
      </c>
      <c r="D390" s="24">
        <v>0.22</v>
      </c>
      <c r="E390" s="24">
        <v>50.8</v>
      </c>
      <c r="F390" s="24">
        <v>0</v>
      </c>
      <c r="G390" s="24">
        <v>0.96799999999999997</v>
      </c>
      <c r="H390" s="24">
        <v>0.125</v>
      </c>
      <c r="I390" s="24">
        <v>0.34100000000000003</v>
      </c>
      <c r="J390" s="57">
        <v>3.3500799255457401</v>
      </c>
      <c r="K390" s="54">
        <f t="shared" si="18"/>
        <v>4.8360637111869789</v>
      </c>
      <c r="L390" s="54">
        <f t="shared" si="19"/>
        <v>12.7</v>
      </c>
      <c r="M390" s="54">
        <f t="shared" si="20"/>
        <v>2.4</v>
      </c>
    </row>
    <row r="391" spans="1:13">
      <c r="A391" s="55">
        <v>1850</v>
      </c>
      <c r="B391" s="55" t="s">
        <v>62</v>
      </c>
      <c r="D391" s="24">
        <v>0.22</v>
      </c>
      <c r="E391" s="24">
        <v>50.8</v>
      </c>
      <c r="F391" s="24">
        <v>0</v>
      </c>
      <c r="G391" s="24">
        <v>0.96799999999999997</v>
      </c>
      <c r="H391" s="24">
        <v>0.125</v>
      </c>
      <c r="I391" s="24">
        <v>0.34100000000000003</v>
      </c>
      <c r="J391" s="57">
        <v>0.525850634537124</v>
      </c>
      <c r="K391" s="54">
        <f t="shared" si="18"/>
        <v>0.75910044766330775</v>
      </c>
      <c r="L391" s="54">
        <f t="shared" si="19"/>
        <v>2</v>
      </c>
      <c r="M391" s="54">
        <f t="shared" si="20"/>
        <v>0.4</v>
      </c>
    </row>
    <row r="392" spans="1:13">
      <c r="A392" s="55">
        <v>1850</v>
      </c>
      <c r="B392" s="55" t="s">
        <v>62</v>
      </c>
      <c r="C392" s="55" t="s">
        <v>68</v>
      </c>
      <c r="D392" s="24">
        <v>0.22</v>
      </c>
      <c r="E392" s="24">
        <v>50.8</v>
      </c>
      <c r="F392" s="24">
        <v>0</v>
      </c>
      <c r="G392" s="24">
        <v>0.96799999999999997</v>
      </c>
      <c r="H392" s="24">
        <v>0.125</v>
      </c>
      <c r="I392" s="24">
        <v>0.34100000000000003</v>
      </c>
      <c r="J392" s="57">
        <v>0.67940946142900704</v>
      </c>
      <c r="K392" s="54">
        <f t="shared" si="18"/>
        <v>0.98077285153686689</v>
      </c>
      <c r="L392" s="54">
        <f t="shared" si="19"/>
        <v>2.6</v>
      </c>
      <c r="M392" s="54">
        <f t="shared" si="20"/>
        <v>0.5</v>
      </c>
    </row>
    <row r="393" spans="1:13">
      <c r="A393" s="55">
        <v>1850</v>
      </c>
      <c r="B393" s="55" t="s">
        <v>62</v>
      </c>
      <c r="C393" s="55" t="s">
        <v>63</v>
      </c>
      <c r="D393" s="24">
        <v>0.22</v>
      </c>
      <c r="E393" s="24">
        <v>50.8</v>
      </c>
      <c r="F393" s="24">
        <v>0</v>
      </c>
      <c r="G393" s="24">
        <v>0.96799999999999997</v>
      </c>
      <c r="H393" s="24">
        <v>0.125</v>
      </c>
      <c r="I393" s="24">
        <v>0.34100000000000003</v>
      </c>
      <c r="J393" s="57">
        <v>0.35145333659824801</v>
      </c>
      <c r="K393" s="54">
        <f t="shared" si="18"/>
        <v>0.50734632160201099</v>
      </c>
      <c r="L393" s="54">
        <f t="shared" si="19"/>
        <v>1.3</v>
      </c>
      <c r="M393" s="54">
        <f t="shared" si="20"/>
        <v>0.2</v>
      </c>
    </row>
    <row r="394" spans="1:13">
      <c r="A394" s="55">
        <v>1850</v>
      </c>
      <c r="B394" s="55" t="s">
        <v>62</v>
      </c>
      <c r="C394" s="55" t="s">
        <v>63</v>
      </c>
      <c r="D394" s="24">
        <v>0.22</v>
      </c>
      <c r="E394" s="24">
        <v>50.8</v>
      </c>
      <c r="F394" s="24">
        <v>0</v>
      </c>
      <c r="G394" s="24">
        <v>0.96799999999999997</v>
      </c>
      <c r="H394" s="24">
        <v>0.125</v>
      </c>
      <c r="I394" s="24">
        <v>0.34100000000000003</v>
      </c>
      <c r="J394" s="57">
        <v>1.31403510146035</v>
      </c>
      <c r="K394" s="54">
        <f t="shared" si="18"/>
        <v>1.8968972712981127</v>
      </c>
      <c r="L394" s="54">
        <f t="shared" si="19"/>
        <v>5</v>
      </c>
      <c r="M394" s="54">
        <f t="shared" si="20"/>
        <v>0.9</v>
      </c>
    </row>
    <row r="395" spans="1:13">
      <c r="A395" s="55">
        <v>1850</v>
      </c>
      <c r="B395" s="55" t="s">
        <v>62</v>
      </c>
      <c r="D395" s="24">
        <v>0.22</v>
      </c>
      <c r="E395" s="24">
        <v>50.8</v>
      </c>
      <c r="F395" s="24">
        <v>0</v>
      </c>
      <c r="G395" s="24">
        <v>0.96799999999999997</v>
      </c>
      <c r="H395" s="24">
        <v>0.125</v>
      </c>
      <c r="I395" s="24">
        <v>0.34100000000000003</v>
      </c>
      <c r="J395" s="57">
        <v>0.92002528492436397</v>
      </c>
      <c r="K395" s="54">
        <f t="shared" si="18"/>
        <v>1.3281178338073143</v>
      </c>
      <c r="L395" s="54">
        <f t="shared" si="19"/>
        <v>3.5</v>
      </c>
      <c r="M395" s="54">
        <f t="shared" si="20"/>
        <v>0.7</v>
      </c>
    </row>
    <row r="396" spans="1:13">
      <c r="A396" s="55">
        <v>1110</v>
      </c>
      <c r="B396" s="55" t="s">
        <v>62</v>
      </c>
      <c r="C396" s="55" t="s">
        <v>63</v>
      </c>
      <c r="D396" s="24">
        <v>0.22</v>
      </c>
      <c r="E396" s="24">
        <v>50.8</v>
      </c>
      <c r="F396" s="24">
        <v>0</v>
      </c>
      <c r="G396" s="24">
        <v>0.96799999999999997</v>
      </c>
      <c r="H396" s="24">
        <v>0.125</v>
      </c>
      <c r="I396" s="24">
        <v>0.28799999999999998</v>
      </c>
      <c r="J396" s="57">
        <v>0.22529209897751701</v>
      </c>
      <c r="K396" s="54">
        <f t="shared" si="18"/>
        <v>0.27467612707338868</v>
      </c>
      <c r="L396" s="54">
        <f t="shared" si="19"/>
        <v>0.7</v>
      </c>
      <c r="M396" s="54">
        <f t="shared" si="20"/>
        <v>0.1</v>
      </c>
    </row>
    <row r="397" spans="1:13">
      <c r="A397" s="55">
        <v>1110</v>
      </c>
      <c r="B397" s="55" t="s">
        <v>62</v>
      </c>
      <c r="C397" s="55" t="s">
        <v>69</v>
      </c>
      <c r="D397" s="24">
        <v>0.22</v>
      </c>
      <c r="E397" s="24">
        <v>50.8</v>
      </c>
      <c r="F397" s="24">
        <v>0</v>
      </c>
      <c r="G397" s="24">
        <v>0.96799999999999997</v>
      </c>
      <c r="H397" s="24">
        <v>0.125</v>
      </c>
      <c r="I397" s="24">
        <v>0.28799999999999998</v>
      </c>
      <c r="J397" s="57">
        <v>2.01179792887149</v>
      </c>
      <c r="K397" s="54">
        <f t="shared" si="18"/>
        <v>2.4527840348801204</v>
      </c>
      <c r="L397" s="54">
        <f t="shared" si="19"/>
        <v>6.5</v>
      </c>
      <c r="M397" s="54">
        <f t="shared" si="20"/>
        <v>1.3</v>
      </c>
    </row>
    <row r="398" spans="1:13">
      <c r="A398" s="55">
        <v>1110</v>
      </c>
      <c r="B398" s="55" t="s">
        <v>62</v>
      </c>
      <c r="C398" s="55" t="s">
        <v>63</v>
      </c>
      <c r="D398" s="24">
        <v>0.22</v>
      </c>
      <c r="E398" s="24">
        <v>50.8</v>
      </c>
      <c r="F398" s="24">
        <v>0</v>
      </c>
      <c r="G398" s="24">
        <v>0.96799999999999997</v>
      </c>
      <c r="H398" s="24">
        <v>0.125</v>
      </c>
      <c r="I398" s="24">
        <v>0.28799999999999998</v>
      </c>
      <c r="J398" s="57">
        <v>1.0207375573487101</v>
      </c>
      <c r="K398" s="54">
        <f t="shared" si="18"/>
        <v>1.2444832299195472</v>
      </c>
      <c r="L398" s="54">
        <f t="shared" si="19"/>
        <v>3.3</v>
      </c>
      <c r="M398" s="54">
        <f t="shared" si="20"/>
        <v>0.6</v>
      </c>
    </row>
    <row r="399" spans="1:13">
      <c r="A399" s="55">
        <v>1320</v>
      </c>
      <c r="B399" s="55" t="s">
        <v>62</v>
      </c>
      <c r="C399" s="55" t="s">
        <v>63</v>
      </c>
      <c r="D399" s="24">
        <v>0.22</v>
      </c>
      <c r="E399" s="24">
        <v>50.8</v>
      </c>
      <c r="F399" s="24">
        <v>0</v>
      </c>
      <c r="G399" s="24">
        <v>1.395</v>
      </c>
      <c r="H399" s="24">
        <v>0.33900000000000002</v>
      </c>
      <c r="I399" s="24">
        <v>0.39300000000000002</v>
      </c>
      <c r="J399" s="57">
        <v>2.8524690708556202</v>
      </c>
      <c r="K399" s="54">
        <f t="shared" si="18"/>
        <v>4.7456527931824954</v>
      </c>
      <c r="L399" s="54">
        <f t="shared" si="19"/>
        <v>18</v>
      </c>
      <c r="M399" s="54">
        <f t="shared" si="20"/>
        <v>5</v>
      </c>
    </row>
    <row r="400" spans="1:13">
      <c r="A400" s="55">
        <v>1320</v>
      </c>
      <c r="B400" s="55" t="s">
        <v>62</v>
      </c>
      <c r="C400" s="55" t="s">
        <v>68</v>
      </c>
      <c r="D400" s="24">
        <v>0.22</v>
      </c>
      <c r="E400" s="24">
        <v>50.8</v>
      </c>
      <c r="F400" s="24">
        <v>0</v>
      </c>
      <c r="G400" s="24">
        <v>1.395</v>
      </c>
      <c r="H400" s="24">
        <v>0.33900000000000002</v>
      </c>
      <c r="I400" s="24">
        <v>0.39300000000000002</v>
      </c>
      <c r="J400" s="57">
        <v>9.1960492437472201</v>
      </c>
      <c r="K400" s="54">
        <f t="shared" si="18"/>
        <v>15.29946712682225</v>
      </c>
      <c r="L400" s="54">
        <f t="shared" si="19"/>
        <v>58.1</v>
      </c>
      <c r="M400" s="54">
        <f t="shared" si="20"/>
        <v>16.100000000000001</v>
      </c>
    </row>
    <row r="401" spans="1:13">
      <c r="A401" s="55">
        <v>1320</v>
      </c>
      <c r="B401" s="55" t="s">
        <v>62</v>
      </c>
      <c r="C401" s="55" t="s">
        <v>68</v>
      </c>
      <c r="D401" s="24">
        <v>0.22</v>
      </c>
      <c r="E401" s="24">
        <v>50.8</v>
      </c>
      <c r="F401" s="24">
        <v>0</v>
      </c>
      <c r="G401" s="24">
        <v>1.395</v>
      </c>
      <c r="H401" s="24">
        <v>0.33900000000000002</v>
      </c>
      <c r="I401" s="24">
        <v>0.39300000000000002</v>
      </c>
      <c r="J401" s="57">
        <v>1.3335966298163999</v>
      </c>
      <c r="K401" s="54">
        <f t="shared" si="18"/>
        <v>2.2187047130255446</v>
      </c>
      <c r="L401" s="54">
        <f t="shared" si="19"/>
        <v>8.4</v>
      </c>
      <c r="M401" s="54">
        <f t="shared" si="20"/>
        <v>2.2999999999999998</v>
      </c>
    </row>
    <row r="402" spans="1:13">
      <c r="A402" s="55">
        <v>1660</v>
      </c>
      <c r="B402" s="55" t="s">
        <v>62</v>
      </c>
      <c r="C402" s="55" t="s">
        <v>68</v>
      </c>
      <c r="D402" s="24">
        <v>0.22</v>
      </c>
      <c r="E402" s="24">
        <v>50.8</v>
      </c>
      <c r="F402" s="24">
        <v>0</v>
      </c>
      <c r="G402" s="24">
        <v>0.505</v>
      </c>
      <c r="H402" s="24">
        <v>6.8000000000000005E-2</v>
      </c>
      <c r="I402" s="24">
        <v>5.2999999999999999E-2</v>
      </c>
      <c r="J402" s="57">
        <v>1.0527016980980699</v>
      </c>
      <c r="K402" s="54">
        <f t="shared" si="18"/>
        <v>0.23619117099660358</v>
      </c>
      <c r="L402" s="54">
        <f t="shared" si="19"/>
        <v>0.3</v>
      </c>
      <c r="M402" s="54">
        <f t="shared" si="20"/>
        <v>0.3</v>
      </c>
    </row>
    <row r="403" spans="1:13">
      <c r="A403" s="55">
        <v>8300</v>
      </c>
      <c r="B403" s="55" t="s">
        <v>62</v>
      </c>
      <c r="C403" s="55" t="s">
        <v>63</v>
      </c>
      <c r="D403" s="24">
        <v>0.22</v>
      </c>
      <c r="E403" s="24">
        <v>50.8</v>
      </c>
      <c r="F403" s="24">
        <v>0</v>
      </c>
      <c r="G403" s="24">
        <v>0.72099999999999997</v>
      </c>
      <c r="H403" s="24">
        <v>0.17</v>
      </c>
      <c r="I403" s="24">
        <v>0.43099999999999999</v>
      </c>
      <c r="J403" s="57">
        <v>7.2212490926856403E-3</v>
      </c>
      <c r="K403" s="54">
        <f t="shared" si="18"/>
        <v>1.317565038621113E-2</v>
      </c>
      <c r="L403" s="54">
        <f t="shared" si="19"/>
        <v>0</v>
      </c>
      <c r="M403" s="54">
        <f t="shared" si="20"/>
        <v>0</v>
      </c>
    </row>
    <row r="404" spans="1:13">
      <c r="A404" s="55">
        <v>1700</v>
      </c>
      <c r="B404" s="55" t="s">
        <v>62</v>
      </c>
      <c r="C404" s="55" t="s">
        <v>63</v>
      </c>
      <c r="D404" s="24">
        <v>0.22</v>
      </c>
      <c r="E404" s="24">
        <v>50.8</v>
      </c>
      <c r="F404" s="24">
        <v>0</v>
      </c>
      <c r="G404" s="24">
        <v>0.96799999999999997</v>
      </c>
      <c r="H404" s="24">
        <v>0.125</v>
      </c>
      <c r="I404" s="24">
        <v>0.34100000000000003</v>
      </c>
      <c r="J404" s="57">
        <v>2.5180579971674901</v>
      </c>
      <c r="K404" s="54">
        <f t="shared" si="18"/>
        <v>3.6349845894444166</v>
      </c>
      <c r="L404" s="54">
        <f t="shared" si="19"/>
        <v>9.6</v>
      </c>
      <c r="M404" s="54">
        <f t="shared" si="20"/>
        <v>1.8</v>
      </c>
    </row>
    <row r="405" spans="1:13">
      <c r="A405" s="55">
        <v>1700</v>
      </c>
      <c r="B405" s="55" t="s">
        <v>62</v>
      </c>
      <c r="C405" s="55" t="s">
        <v>63</v>
      </c>
      <c r="D405" s="24">
        <v>0.22</v>
      </c>
      <c r="E405" s="24">
        <v>50.8</v>
      </c>
      <c r="F405" s="24">
        <v>0</v>
      </c>
      <c r="G405" s="24">
        <v>0.96799999999999997</v>
      </c>
      <c r="H405" s="24">
        <v>0.125</v>
      </c>
      <c r="I405" s="24">
        <v>0.34100000000000003</v>
      </c>
      <c r="J405" s="57">
        <v>7.4658174532457098</v>
      </c>
      <c r="K405" s="54">
        <f t="shared" si="18"/>
        <v>10.777405214923732</v>
      </c>
      <c r="L405" s="54">
        <f t="shared" si="19"/>
        <v>28.4</v>
      </c>
      <c r="M405" s="54">
        <f t="shared" si="20"/>
        <v>5.3</v>
      </c>
    </row>
    <row r="406" spans="1:13">
      <c r="A406" s="55">
        <v>1700</v>
      </c>
      <c r="B406" s="55" t="s">
        <v>62</v>
      </c>
      <c r="C406" s="55" t="s">
        <v>63</v>
      </c>
      <c r="D406" s="24">
        <v>0.22</v>
      </c>
      <c r="E406" s="24">
        <v>50.8</v>
      </c>
      <c r="F406" s="24">
        <v>0</v>
      </c>
      <c r="G406" s="24">
        <v>0.96799999999999997</v>
      </c>
      <c r="H406" s="24">
        <v>0.125</v>
      </c>
      <c r="I406" s="24">
        <v>0.34100000000000003</v>
      </c>
      <c r="J406" s="57">
        <v>0.38527575695286698</v>
      </c>
      <c r="K406" s="54">
        <f t="shared" si="18"/>
        <v>0.5561712402119271</v>
      </c>
      <c r="L406" s="54">
        <f t="shared" si="19"/>
        <v>1.5</v>
      </c>
      <c r="M406" s="54">
        <f t="shared" si="20"/>
        <v>0.3</v>
      </c>
    </row>
    <row r="407" spans="1:13">
      <c r="A407" s="55">
        <v>1700</v>
      </c>
      <c r="B407" s="55" t="s">
        <v>62</v>
      </c>
      <c r="C407" s="55" t="s">
        <v>68</v>
      </c>
      <c r="D407" s="24">
        <v>0.22</v>
      </c>
      <c r="E407" s="24">
        <v>50.8</v>
      </c>
      <c r="F407" s="24">
        <v>0</v>
      </c>
      <c r="G407" s="24">
        <v>0.96799999999999997</v>
      </c>
      <c r="H407" s="24">
        <v>0.125</v>
      </c>
      <c r="I407" s="24">
        <v>0.34100000000000003</v>
      </c>
      <c r="J407" s="57">
        <v>7.0327863716823398</v>
      </c>
      <c r="K407" s="54">
        <f t="shared" si="18"/>
        <v>10.152295979948237</v>
      </c>
      <c r="L407" s="54">
        <f t="shared" si="19"/>
        <v>26.7</v>
      </c>
      <c r="M407" s="54">
        <f t="shared" si="20"/>
        <v>5</v>
      </c>
    </row>
    <row r="408" spans="1:13">
      <c r="A408" s="55">
        <v>1700</v>
      </c>
      <c r="B408" s="55" t="s">
        <v>62</v>
      </c>
      <c r="C408" s="55" t="s">
        <v>63</v>
      </c>
      <c r="D408" s="24">
        <v>0.22</v>
      </c>
      <c r="E408" s="24">
        <v>50.8</v>
      </c>
      <c r="F408" s="24">
        <v>0</v>
      </c>
      <c r="G408" s="24">
        <v>0.96799999999999997</v>
      </c>
      <c r="H408" s="24">
        <v>0.125</v>
      </c>
      <c r="I408" s="24">
        <v>0.34100000000000003</v>
      </c>
      <c r="J408" s="57">
        <v>0.96462869585508304</v>
      </c>
      <c r="K408" s="54">
        <f t="shared" si="18"/>
        <v>1.3925058310465361</v>
      </c>
      <c r="L408" s="54">
        <f t="shared" si="19"/>
        <v>3.7</v>
      </c>
      <c r="M408" s="54">
        <f t="shared" si="20"/>
        <v>0.7</v>
      </c>
    </row>
    <row r="409" spans="1:13">
      <c r="A409" s="55">
        <v>1400</v>
      </c>
      <c r="B409" s="55" t="s">
        <v>62</v>
      </c>
      <c r="C409" s="55" t="s">
        <v>63</v>
      </c>
      <c r="D409" s="24">
        <v>0.22</v>
      </c>
      <c r="E409" s="24">
        <v>50.8</v>
      </c>
      <c r="F409" s="24">
        <v>0</v>
      </c>
      <c r="G409" s="24">
        <v>0.70899999999999996</v>
      </c>
      <c r="H409" s="24">
        <v>0.11700000000000001</v>
      </c>
      <c r="I409" s="24">
        <v>0.43099999999999999</v>
      </c>
      <c r="J409" s="57">
        <v>2.9436680222234299</v>
      </c>
      <c r="K409" s="54">
        <f t="shared" si="18"/>
        <v>5.3709185510814628</v>
      </c>
      <c r="L409" s="54">
        <f t="shared" si="19"/>
        <v>10.4</v>
      </c>
      <c r="M409" s="54">
        <f t="shared" si="20"/>
        <v>2.4</v>
      </c>
    </row>
    <row r="410" spans="1:13">
      <c r="A410" s="55">
        <v>1400</v>
      </c>
      <c r="B410" s="55" t="s">
        <v>62</v>
      </c>
      <c r="C410" s="55" t="s">
        <v>63</v>
      </c>
      <c r="D410" s="24">
        <v>0.22</v>
      </c>
      <c r="E410" s="24">
        <v>50.8</v>
      </c>
      <c r="F410" s="24">
        <v>0</v>
      </c>
      <c r="G410" s="24">
        <v>0.70899999999999996</v>
      </c>
      <c r="H410" s="24">
        <v>0.11700000000000001</v>
      </c>
      <c r="I410" s="24">
        <v>0.43099999999999999</v>
      </c>
      <c r="J410" s="57">
        <v>16.469146441500001</v>
      </c>
      <c r="K410" s="54">
        <f t="shared" si="18"/>
        <v>30.049055625612851</v>
      </c>
      <c r="L410" s="54">
        <f t="shared" si="19"/>
        <v>58</v>
      </c>
      <c r="M410" s="54">
        <f t="shared" si="20"/>
        <v>13.2</v>
      </c>
    </row>
    <row r="411" spans="1:13">
      <c r="A411" s="55">
        <v>1400</v>
      </c>
      <c r="B411" s="55" t="s">
        <v>62</v>
      </c>
      <c r="C411" s="55" t="s">
        <v>68</v>
      </c>
      <c r="D411" s="24">
        <v>0.22</v>
      </c>
      <c r="E411" s="24">
        <v>50.8</v>
      </c>
      <c r="F411" s="24">
        <v>0</v>
      </c>
      <c r="G411" s="24">
        <v>0.70899999999999996</v>
      </c>
      <c r="H411" s="24">
        <v>0.11700000000000001</v>
      </c>
      <c r="I411" s="24">
        <v>0.43099999999999999</v>
      </c>
      <c r="J411" s="57">
        <v>2.92894375359087</v>
      </c>
      <c r="K411" s="54">
        <f t="shared" si="18"/>
        <v>5.3440531413434487</v>
      </c>
      <c r="L411" s="54">
        <f t="shared" si="19"/>
        <v>10.3</v>
      </c>
      <c r="M411" s="54">
        <f t="shared" si="20"/>
        <v>2.2999999999999998</v>
      </c>
    </row>
    <row r="412" spans="1:13">
      <c r="A412" s="55">
        <v>1110</v>
      </c>
      <c r="B412" s="55" t="s">
        <v>62</v>
      </c>
      <c r="D412" s="24">
        <v>0.22</v>
      </c>
      <c r="E412" s="24">
        <v>50.8</v>
      </c>
      <c r="F412" s="24">
        <v>0</v>
      </c>
      <c r="G412" s="24">
        <v>0.96799999999999997</v>
      </c>
      <c r="H412" s="24">
        <v>0.125</v>
      </c>
      <c r="I412" s="24">
        <v>0.28799999999999998</v>
      </c>
      <c r="J412" s="57">
        <v>1.23252651689847E-2</v>
      </c>
      <c r="K412" s="54">
        <f t="shared" si="18"/>
        <v>1.5026963294026143E-2</v>
      </c>
      <c r="L412" s="54">
        <f t="shared" si="19"/>
        <v>0</v>
      </c>
      <c r="M412" s="54">
        <f t="shared" si="20"/>
        <v>0</v>
      </c>
    </row>
    <row r="413" spans="1:13">
      <c r="A413" s="55">
        <v>1110</v>
      </c>
      <c r="B413" s="55" t="s">
        <v>62</v>
      </c>
      <c r="C413" s="55" t="s">
        <v>68</v>
      </c>
      <c r="D413" s="24">
        <v>0.22</v>
      </c>
      <c r="E413" s="24">
        <v>50.8</v>
      </c>
      <c r="F413" s="24">
        <v>0</v>
      </c>
      <c r="G413" s="24">
        <v>0.96799999999999997</v>
      </c>
      <c r="H413" s="24">
        <v>0.125</v>
      </c>
      <c r="I413" s="24">
        <v>0.28799999999999998</v>
      </c>
      <c r="J413" s="57">
        <v>3.4050488100777598E-2</v>
      </c>
      <c r="K413" s="54">
        <f t="shared" si="18"/>
        <v>4.1514355092468043E-2</v>
      </c>
      <c r="L413" s="54">
        <f t="shared" si="19"/>
        <v>0.1</v>
      </c>
      <c r="M413" s="54">
        <f t="shared" si="20"/>
        <v>0</v>
      </c>
    </row>
    <row r="414" spans="1:13">
      <c r="A414" s="55">
        <v>1110</v>
      </c>
      <c r="B414" s="55" t="s">
        <v>62</v>
      </c>
      <c r="C414" s="55" t="s">
        <v>68</v>
      </c>
      <c r="D414" s="24">
        <v>0.22</v>
      </c>
      <c r="E414" s="24">
        <v>50.8</v>
      </c>
      <c r="F414" s="24">
        <v>0</v>
      </c>
      <c r="G414" s="24">
        <v>0.96799999999999997</v>
      </c>
      <c r="H414" s="24">
        <v>0.125</v>
      </c>
      <c r="I414" s="24">
        <v>0.28799999999999998</v>
      </c>
      <c r="J414" s="57">
        <v>1.11619962717509</v>
      </c>
      <c r="K414" s="54">
        <f t="shared" si="18"/>
        <v>1.3608705854518695</v>
      </c>
      <c r="L414" s="54">
        <f t="shared" si="19"/>
        <v>3.6</v>
      </c>
      <c r="M414" s="54">
        <f t="shared" si="20"/>
        <v>0.7</v>
      </c>
    </row>
    <row r="415" spans="1:13">
      <c r="A415" s="55">
        <v>1110</v>
      </c>
      <c r="B415" s="55" t="s">
        <v>62</v>
      </c>
      <c r="C415" s="55" t="s">
        <v>65</v>
      </c>
      <c r="D415" s="24">
        <v>0.22</v>
      </c>
      <c r="E415" s="24">
        <v>50.8</v>
      </c>
      <c r="F415" s="24">
        <v>0</v>
      </c>
      <c r="G415" s="24">
        <v>0.96799999999999997</v>
      </c>
      <c r="H415" s="24">
        <v>0.125</v>
      </c>
      <c r="I415" s="24">
        <v>0.28799999999999998</v>
      </c>
      <c r="J415" s="57">
        <v>7.1909520407519603</v>
      </c>
      <c r="K415" s="54">
        <f t="shared" si="18"/>
        <v>8.767208728084789</v>
      </c>
      <c r="L415" s="54">
        <f t="shared" si="19"/>
        <v>23.1</v>
      </c>
      <c r="M415" s="54">
        <f t="shared" si="20"/>
        <v>4.5999999999999996</v>
      </c>
    </row>
    <row r="416" spans="1:13">
      <c r="A416" s="55">
        <v>1110</v>
      </c>
      <c r="B416" s="55" t="s">
        <v>62</v>
      </c>
      <c r="C416" s="55" t="s">
        <v>69</v>
      </c>
      <c r="D416" s="24">
        <v>0.22</v>
      </c>
      <c r="E416" s="24">
        <v>50.8</v>
      </c>
      <c r="F416" s="24">
        <v>0</v>
      </c>
      <c r="G416" s="24">
        <v>0.96799999999999997</v>
      </c>
      <c r="H416" s="24">
        <v>0.125</v>
      </c>
      <c r="I416" s="24">
        <v>0.28799999999999998</v>
      </c>
      <c r="J416" s="57">
        <v>9.0063576908367398E-3</v>
      </c>
      <c r="K416" s="54">
        <f t="shared" si="18"/>
        <v>1.0980551296668152E-2</v>
      </c>
      <c r="L416" s="54">
        <f t="shared" si="19"/>
        <v>0</v>
      </c>
      <c r="M416" s="54">
        <f t="shared" si="20"/>
        <v>0</v>
      </c>
    </row>
    <row r="417" spans="1:13">
      <c r="A417" s="55">
        <v>1110</v>
      </c>
      <c r="B417" s="55" t="s">
        <v>62</v>
      </c>
      <c r="C417" s="55" t="s">
        <v>63</v>
      </c>
      <c r="D417" s="24">
        <v>0.22</v>
      </c>
      <c r="E417" s="24">
        <v>50.8</v>
      </c>
      <c r="F417" s="24">
        <v>0</v>
      </c>
      <c r="G417" s="24">
        <v>0.96799999999999997</v>
      </c>
      <c r="H417" s="24">
        <v>0.125</v>
      </c>
      <c r="I417" s="24">
        <v>0.28799999999999998</v>
      </c>
      <c r="J417" s="57">
        <v>5.3782756438727803</v>
      </c>
      <c r="K417" s="54">
        <f t="shared" si="18"/>
        <v>6.5571936650096925</v>
      </c>
      <c r="L417" s="54">
        <f t="shared" si="19"/>
        <v>17.3</v>
      </c>
      <c r="M417" s="54">
        <f t="shared" si="20"/>
        <v>3.4</v>
      </c>
    </row>
    <row r="418" spans="1:13">
      <c r="A418" s="55">
        <v>1110</v>
      </c>
      <c r="B418" s="55" t="s">
        <v>62</v>
      </c>
      <c r="C418" s="55" t="s">
        <v>63</v>
      </c>
      <c r="D418" s="24">
        <v>0.22</v>
      </c>
      <c r="E418" s="24">
        <v>50.8</v>
      </c>
      <c r="F418" s="24">
        <v>0</v>
      </c>
      <c r="G418" s="24">
        <v>0.96799999999999997</v>
      </c>
      <c r="H418" s="24">
        <v>0.125</v>
      </c>
      <c r="I418" s="24">
        <v>0.28799999999999998</v>
      </c>
      <c r="J418" s="57">
        <v>9.5593578469857204E-3</v>
      </c>
      <c r="K418" s="54">
        <f t="shared" si="18"/>
        <v>1.165476908704499E-2</v>
      </c>
      <c r="L418" s="54">
        <f t="shared" si="19"/>
        <v>0</v>
      </c>
      <c r="M418" s="54">
        <f t="shared" si="20"/>
        <v>0</v>
      </c>
    </row>
    <row r="419" spans="1:13">
      <c r="A419" s="55">
        <v>1110</v>
      </c>
      <c r="B419" s="55" t="s">
        <v>62</v>
      </c>
      <c r="C419" s="55" t="s">
        <v>63</v>
      </c>
      <c r="D419" s="24">
        <v>0.22</v>
      </c>
      <c r="E419" s="24">
        <v>50.8</v>
      </c>
      <c r="F419" s="24">
        <v>0</v>
      </c>
      <c r="G419" s="24">
        <v>0.96799999999999997</v>
      </c>
      <c r="H419" s="24">
        <v>0.125</v>
      </c>
      <c r="I419" s="24">
        <v>0.28799999999999998</v>
      </c>
      <c r="J419" s="57">
        <v>6.5424760855329403E-2</v>
      </c>
      <c r="K419" s="54">
        <f t="shared" si="18"/>
        <v>7.9765868434817602E-2</v>
      </c>
      <c r="L419" s="54">
        <f t="shared" si="19"/>
        <v>0.2</v>
      </c>
      <c r="M419" s="54">
        <f t="shared" si="20"/>
        <v>0</v>
      </c>
    </row>
    <row r="420" spans="1:13">
      <c r="A420" s="55">
        <v>1110</v>
      </c>
      <c r="B420" s="55" t="s">
        <v>62</v>
      </c>
      <c r="C420" s="55" t="s">
        <v>63</v>
      </c>
      <c r="D420" s="24">
        <v>0.22</v>
      </c>
      <c r="E420" s="24">
        <v>50.8</v>
      </c>
      <c r="F420" s="24">
        <v>0</v>
      </c>
      <c r="G420" s="24">
        <v>0.96799999999999997</v>
      </c>
      <c r="H420" s="24">
        <v>0.125</v>
      </c>
      <c r="I420" s="24">
        <v>0.28799999999999998</v>
      </c>
      <c r="J420" s="57">
        <v>3.87168453333729</v>
      </c>
      <c r="K420" s="54">
        <f t="shared" si="18"/>
        <v>4.7203577830448236</v>
      </c>
      <c r="L420" s="54">
        <f t="shared" si="19"/>
        <v>12.4</v>
      </c>
      <c r="M420" s="54">
        <f t="shared" si="20"/>
        <v>2.5</v>
      </c>
    </row>
    <row r="421" spans="1:13">
      <c r="A421" s="55">
        <v>1110</v>
      </c>
      <c r="B421" s="55" t="s">
        <v>62</v>
      </c>
      <c r="C421" s="55" t="s">
        <v>69</v>
      </c>
      <c r="D421" s="24">
        <v>0.22</v>
      </c>
      <c r="E421" s="24">
        <v>50.8</v>
      </c>
      <c r="F421" s="24">
        <v>0</v>
      </c>
      <c r="G421" s="24">
        <v>0.96799999999999997</v>
      </c>
      <c r="H421" s="24">
        <v>0.125</v>
      </c>
      <c r="I421" s="24">
        <v>0.28799999999999998</v>
      </c>
      <c r="J421" s="57">
        <v>0.17035843310347801</v>
      </c>
      <c r="K421" s="54">
        <f t="shared" si="18"/>
        <v>0.20770100163976035</v>
      </c>
      <c r="L421" s="54">
        <f t="shared" si="19"/>
        <v>0.5</v>
      </c>
      <c r="M421" s="54">
        <f t="shared" si="20"/>
        <v>0.1</v>
      </c>
    </row>
    <row r="422" spans="1:13">
      <c r="A422" s="55">
        <v>1110</v>
      </c>
      <c r="B422" s="55" t="s">
        <v>62</v>
      </c>
      <c r="C422" s="55" t="s">
        <v>63</v>
      </c>
      <c r="D422" s="24">
        <v>0.22</v>
      </c>
      <c r="E422" s="24">
        <v>50.8</v>
      </c>
      <c r="F422" s="24">
        <v>0</v>
      </c>
      <c r="G422" s="24">
        <v>0.96799999999999997</v>
      </c>
      <c r="H422" s="24">
        <v>0.125</v>
      </c>
      <c r="I422" s="24">
        <v>0.28799999999999998</v>
      </c>
      <c r="J422" s="57">
        <v>7.7049531503244704E-3</v>
      </c>
      <c r="K422" s="54">
        <f t="shared" si="18"/>
        <v>9.3938788808755926E-3</v>
      </c>
      <c r="L422" s="54">
        <f t="shared" si="19"/>
        <v>0</v>
      </c>
      <c r="M422" s="54">
        <f t="shared" si="20"/>
        <v>0</v>
      </c>
    </row>
    <row r="423" spans="1:13">
      <c r="A423" s="55">
        <v>1110</v>
      </c>
      <c r="B423" s="55" t="s">
        <v>62</v>
      </c>
      <c r="C423" s="55" t="s">
        <v>63</v>
      </c>
      <c r="D423" s="24">
        <v>0.22</v>
      </c>
      <c r="E423" s="24">
        <v>50.8</v>
      </c>
      <c r="F423" s="24">
        <v>0</v>
      </c>
      <c r="G423" s="24">
        <v>0.96799999999999997</v>
      </c>
      <c r="H423" s="24">
        <v>0.125</v>
      </c>
      <c r="I423" s="24">
        <v>0.28799999999999998</v>
      </c>
      <c r="J423" s="57">
        <v>5.5406734853285303E-2</v>
      </c>
      <c r="K423" s="54">
        <f t="shared" si="18"/>
        <v>6.755189113312543E-2</v>
      </c>
      <c r="L423" s="54">
        <f t="shared" si="19"/>
        <v>0.2</v>
      </c>
      <c r="M423" s="54">
        <f t="shared" si="20"/>
        <v>0</v>
      </c>
    </row>
    <row r="424" spans="1:13">
      <c r="A424" s="55">
        <v>1110</v>
      </c>
      <c r="B424" s="55" t="s">
        <v>62</v>
      </c>
      <c r="C424" s="55" t="s">
        <v>63</v>
      </c>
      <c r="D424" s="24">
        <v>0.22</v>
      </c>
      <c r="E424" s="24">
        <v>50.8</v>
      </c>
      <c r="F424" s="24">
        <v>0</v>
      </c>
      <c r="G424" s="24">
        <v>0.96799999999999997</v>
      </c>
      <c r="H424" s="24">
        <v>0.125</v>
      </c>
      <c r="I424" s="24">
        <v>0.28799999999999998</v>
      </c>
      <c r="J424" s="57">
        <v>2.73111334974355E-2</v>
      </c>
      <c r="K424" s="54">
        <f t="shared" si="18"/>
        <v>3.3297733960073357E-2</v>
      </c>
      <c r="L424" s="54">
        <f t="shared" si="19"/>
        <v>0.1</v>
      </c>
      <c r="M424" s="54">
        <f t="shared" si="20"/>
        <v>0</v>
      </c>
    </row>
    <row r="425" spans="1:13">
      <c r="A425" s="55">
        <v>1110</v>
      </c>
      <c r="B425" s="55" t="s">
        <v>62</v>
      </c>
      <c r="C425" s="55" t="s">
        <v>63</v>
      </c>
      <c r="D425" s="24">
        <v>0.22</v>
      </c>
      <c r="E425" s="24">
        <v>50.8</v>
      </c>
      <c r="F425" s="24">
        <v>0</v>
      </c>
      <c r="G425" s="24">
        <v>0.96799999999999997</v>
      </c>
      <c r="H425" s="24">
        <v>0.125</v>
      </c>
      <c r="I425" s="24">
        <v>0.28799999999999998</v>
      </c>
      <c r="J425" s="57">
        <v>6.6549091846168596E-3</v>
      </c>
      <c r="K425" s="54">
        <f t="shared" si="18"/>
        <v>8.1136652778848739E-3</v>
      </c>
      <c r="L425" s="54">
        <f t="shared" si="19"/>
        <v>0</v>
      </c>
      <c r="M425" s="54">
        <f t="shared" si="20"/>
        <v>0</v>
      </c>
    </row>
    <row r="426" spans="1:13">
      <c r="A426" s="55">
        <v>1210</v>
      </c>
      <c r="B426" s="55" t="s">
        <v>62</v>
      </c>
      <c r="C426" s="55" t="s">
        <v>68</v>
      </c>
      <c r="D426" s="24">
        <v>0.22</v>
      </c>
      <c r="E426" s="24">
        <v>50.8</v>
      </c>
      <c r="F426" s="24">
        <v>0</v>
      </c>
      <c r="G426" s="24">
        <v>1.2450000000000001</v>
      </c>
      <c r="H426" s="24">
        <v>0.21299999999999999</v>
      </c>
      <c r="I426" s="24">
        <v>0.28799999999999998</v>
      </c>
      <c r="J426" s="57">
        <v>7.0275071616793303</v>
      </c>
      <c r="K426" s="54">
        <f t="shared" si="18"/>
        <v>8.5679367315194384</v>
      </c>
      <c r="L426" s="54">
        <f t="shared" si="19"/>
        <v>29</v>
      </c>
      <c r="M426" s="54">
        <f t="shared" si="20"/>
        <v>6.5</v>
      </c>
    </row>
    <row r="427" spans="1:13">
      <c r="A427" s="55">
        <v>1210</v>
      </c>
      <c r="B427" s="55" t="s">
        <v>62</v>
      </c>
      <c r="C427" s="55" t="s">
        <v>63</v>
      </c>
      <c r="D427" s="24">
        <v>0.22</v>
      </c>
      <c r="E427" s="24">
        <v>50.8</v>
      </c>
      <c r="F427" s="24">
        <v>0</v>
      </c>
      <c r="G427" s="24">
        <v>1.2450000000000001</v>
      </c>
      <c r="H427" s="24">
        <v>0.21299999999999999</v>
      </c>
      <c r="I427" s="24">
        <v>0.28799999999999998</v>
      </c>
      <c r="J427" s="57">
        <v>0.51437691311328404</v>
      </c>
      <c r="K427" s="54">
        <f t="shared" si="18"/>
        <v>0.62712833246771582</v>
      </c>
      <c r="L427" s="54">
        <f t="shared" si="19"/>
        <v>2.1</v>
      </c>
      <c r="M427" s="54">
        <f t="shared" si="20"/>
        <v>0.5</v>
      </c>
    </row>
    <row r="428" spans="1:13">
      <c r="A428" s="55">
        <v>1210</v>
      </c>
      <c r="B428" s="55" t="s">
        <v>62</v>
      </c>
      <c r="C428" s="55" t="s">
        <v>63</v>
      </c>
      <c r="D428" s="24">
        <v>0.22</v>
      </c>
      <c r="E428" s="24">
        <v>50.8</v>
      </c>
      <c r="F428" s="24">
        <v>0</v>
      </c>
      <c r="G428" s="24">
        <v>1.2450000000000001</v>
      </c>
      <c r="H428" s="24">
        <v>0.21299999999999999</v>
      </c>
      <c r="I428" s="24">
        <v>0.28799999999999998</v>
      </c>
      <c r="J428" s="57">
        <v>0.26072443108461801</v>
      </c>
      <c r="K428" s="54">
        <f t="shared" si="18"/>
        <v>0.31787522637836624</v>
      </c>
      <c r="L428" s="54">
        <f t="shared" si="19"/>
        <v>1.1000000000000001</v>
      </c>
      <c r="M428" s="54">
        <f t="shared" si="20"/>
        <v>0.2</v>
      </c>
    </row>
    <row r="429" spans="1:13">
      <c r="A429" s="55">
        <v>1210</v>
      </c>
      <c r="B429" s="55" t="s">
        <v>62</v>
      </c>
      <c r="C429" s="55" t="s">
        <v>68</v>
      </c>
      <c r="D429" s="24">
        <v>0.22</v>
      </c>
      <c r="E429" s="24">
        <v>50.8</v>
      </c>
      <c r="F429" s="24">
        <v>0</v>
      </c>
      <c r="G429" s="24">
        <v>1.2450000000000001</v>
      </c>
      <c r="H429" s="24">
        <v>0.21299999999999999</v>
      </c>
      <c r="I429" s="24">
        <v>0.28799999999999998</v>
      </c>
      <c r="J429" s="57">
        <v>0.31150633311277398</v>
      </c>
      <c r="K429" s="54">
        <f t="shared" si="18"/>
        <v>0.37978852133109403</v>
      </c>
      <c r="L429" s="54">
        <f t="shared" si="19"/>
        <v>1.3</v>
      </c>
      <c r="M429" s="54">
        <f t="shared" si="20"/>
        <v>0.3</v>
      </c>
    </row>
    <row r="430" spans="1:13">
      <c r="A430" s="55">
        <v>1210</v>
      </c>
      <c r="B430" s="55" t="s">
        <v>62</v>
      </c>
      <c r="C430" s="55" t="s">
        <v>63</v>
      </c>
      <c r="D430" s="24">
        <v>0.22</v>
      </c>
      <c r="E430" s="24">
        <v>50.8</v>
      </c>
      <c r="F430" s="24">
        <v>0</v>
      </c>
      <c r="G430" s="24">
        <v>1.2450000000000001</v>
      </c>
      <c r="H430" s="24">
        <v>0.21299999999999999</v>
      </c>
      <c r="I430" s="24">
        <v>0.28799999999999998</v>
      </c>
      <c r="J430" s="57">
        <v>6.3380948895840303</v>
      </c>
      <c r="K430" s="54">
        <f t="shared" si="18"/>
        <v>7.7274052893808483</v>
      </c>
      <c r="L430" s="54">
        <f t="shared" si="19"/>
        <v>26.2</v>
      </c>
      <c r="M430" s="54">
        <f t="shared" si="20"/>
        <v>5.9</v>
      </c>
    </row>
    <row r="431" spans="1:13">
      <c r="A431" s="55">
        <v>1210</v>
      </c>
      <c r="B431" s="55" t="s">
        <v>62</v>
      </c>
      <c r="C431" s="55" t="s">
        <v>68</v>
      </c>
      <c r="D431" s="24">
        <v>0.22</v>
      </c>
      <c r="E431" s="24">
        <v>50.8</v>
      </c>
      <c r="F431" s="24">
        <v>0</v>
      </c>
      <c r="G431" s="24">
        <v>1.2450000000000001</v>
      </c>
      <c r="H431" s="24">
        <v>0.21299999999999999</v>
      </c>
      <c r="I431" s="24">
        <v>0.28799999999999998</v>
      </c>
      <c r="J431" s="57">
        <v>3.2504741080614998</v>
      </c>
      <c r="K431" s="54">
        <f t="shared" si="18"/>
        <v>3.9629780325485799</v>
      </c>
      <c r="L431" s="54">
        <f t="shared" si="19"/>
        <v>13.4</v>
      </c>
      <c r="M431" s="54">
        <f t="shared" si="20"/>
        <v>3</v>
      </c>
    </row>
    <row r="432" spans="1:13">
      <c r="A432" s="55">
        <v>1210</v>
      </c>
      <c r="B432" s="55" t="s">
        <v>62</v>
      </c>
      <c r="C432" s="55" t="s">
        <v>68</v>
      </c>
      <c r="D432" s="24">
        <v>0.22</v>
      </c>
      <c r="E432" s="24">
        <v>50.8</v>
      </c>
      <c r="F432" s="24">
        <v>0</v>
      </c>
      <c r="G432" s="24">
        <v>1.2450000000000001</v>
      </c>
      <c r="H432" s="24">
        <v>0.21299999999999999</v>
      </c>
      <c r="I432" s="24">
        <v>0.28799999999999998</v>
      </c>
      <c r="J432" s="57">
        <v>1.5861981264479901</v>
      </c>
      <c r="K432" s="54">
        <f t="shared" si="18"/>
        <v>1.9338927557653891</v>
      </c>
      <c r="L432" s="54">
        <f t="shared" si="19"/>
        <v>6.6</v>
      </c>
      <c r="M432" s="54">
        <f t="shared" si="20"/>
        <v>1.5</v>
      </c>
    </row>
    <row r="433" spans="1:13">
      <c r="A433" s="55">
        <v>1210</v>
      </c>
      <c r="B433" s="55" t="s">
        <v>62</v>
      </c>
      <c r="C433" s="55" t="s">
        <v>68</v>
      </c>
      <c r="D433" s="24">
        <v>0.22</v>
      </c>
      <c r="E433" s="24">
        <v>50.8</v>
      </c>
      <c r="F433" s="24">
        <v>0</v>
      </c>
      <c r="G433" s="24">
        <v>1.2450000000000001</v>
      </c>
      <c r="H433" s="24">
        <v>0.21299999999999999</v>
      </c>
      <c r="I433" s="24">
        <v>0.28799999999999998</v>
      </c>
      <c r="J433" s="57">
        <v>2.0172651582583301</v>
      </c>
      <c r="K433" s="54">
        <f t="shared" si="18"/>
        <v>2.459449680948556</v>
      </c>
      <c r="L433" s="54">
        <f t="shared" si="19"/>
        <v>8.3000000000000007</v>
      </c>
      <c r="M433" s="54">
        <f t="shared" si="20"/>
        <v>1.9</v>
      </c>
    </row>
    <row r="434" spans="1:13">
      <c r="A434" s="55">
        <v>1210</v>
      </c>
      <c r="B434" s="55" t="s">
        <v>62</v>
      </c>
      <c r="C434" s="55" t="s">
        <v>63</v>
      </c>
      <c r="D434" s="24">
        <v>0.22</v>
      </c>
      <c r="E434" s="24">
        <v>50.8</v>
      </c>
      <c r="F434" s="24">
        <v>0</v>
      </c>
      <c r="G434" s="24">
        <v>1.2450000000000001</v>
      </c>
      <c r="H434" s="24">
        <v>0.21299999999999999</v>
      </c>
      <c r="I434" s="24">
        <v>0.28799999999999998</v>
      </c>
      <c r="J434" s="57">
        <v>0.23205585054133099</v>
      </c>
      <c r="K434" s="54">
        <f t="shared" si="18"/>
        <v>0.28292249297999067</v>
      </c>
      <c r="L434" s="54">
        <f t="shared" si="19"/>
        <v>1</v>
      </c>
      <c r="M434" s="54">
        <f t="shared" si="20"/>
        <v>0.2</v>
      </c>
    </row>
    <row r="435" spans="1:13">
      <c r="A435" s="55">
        <v>1210</v>
      </c>
      <c r="B435" s="55" t="s">
        <v>62</v>
      </c>
      <c r="C435" s="55" t="s">
        <v>69</v>
      </c>
      <c r="D435" s="24">
        <v>0.22</v>
      </c>
      <c r="E435" s="24">
        <v>50.8</v>
      </c>
      <c r="F435" s="24">
        <v>0</v>
      </c>
      <c r="G435" s="24">
        <v>1.2450000000000001</v>
      </c>
      <c r="H435" s="24">
        <v>0.21299999999999999</v>
      </c>
      <c r="I435" s="24">
        <v>0.28799999999999998</v>
      </c>
      <c r="J435" s="57">
        <v>4.6571990041853202E-2</v>
      </c>
      <c r="K435" s="54">
        <f t="shared" si="18"/>
        <v>5.6780570259027413E-2</v>
      </c>
      <c r="L435" s="54">
        <f t="shared" si="19"/>
        <v>0.2</v>
      </c>
      <c r="M435" s="54">
        <f t="shared" si="20"/>
        <v>0</v>
      </c>
    </row>
    <row r="436" spans="1:13">
      <c r="A436" s="55">
        <v>1210</v>
      </c>
      <c r="B436" s="55" t="s">
        <v>62</v>
      </c>
      <c r="C436" s="55" t="s">
        <v>63</v>
      </c>
      <c r="D436" s="24">
        <v>0.22</v>
      </c>
      <c r="E436" s="24">
        <v>50.8</v>
      </c>
      <c r="F436" s="24">
        <v>0</v>
      </c>
      <c r="G436" s="24">
        <v>1.2450000000000001</v>
      </c>
      <c r="H436" s="24">
        <v>0.21299999999999999</v>
      </c>
      <c r="I436" s="24">
        <v>0.28799999999999998</v>
      </c>
      <c r="J436" s="57">
        <v>5.6961821373849803E-3</v>
      </c>
      <c r="K436" s="54">
        <f t="shared" si="18"/>
        <v>6.9447852618997668E-3</v>
      </c>
      <c r="L436" s="54">
        <f t="shared" si="19"/>
        <v>0</v>
      </c>
      <c r="M436" s="54">
        <f t="shared" si="20"/>
        <v>0</v>
      </c>
    </row>
    <row r="437" spans="1:13">
      <c r="A437" s="55">
        <v>1210</v>
      </c>
      <c r="B437" s="55" t="s">
        <v>62</v>
      </c>
      <c r="C437" s="55" t="s">
        <v>69</v>
      </c>
      <c r="D437" s="24">
        <v>0.22</v>
      </c>
      <c r="E437" s="24">
        <v>50.8</v>
      </c>
      <c r="F437" s="24">
        <v>0</v>
      </c>
      <c r="G437" s="24">
        <v>1.2450000000000001</v>
      </c>
      <c r="H437" s="24">
        <v>0.21299999999999999</v>
      </c>
      <c r="I437" s="24">
        <v>0.28799999999999998</v>
      </c>
      <c r="J437" s="57">
        <v>3.4491179923626198</v>
      </c>
      <c r="K437" s="54">
        <f t="shared" si="18"/>
        <v>4.2051646562885052</v>
      </c>
      <c r="L437" s="54">
        <f t="shared" si="19"/>
        <v>14.2</v>
      </c>
      <c r="M437" s="54">
        <f t="shared" si="20"/>
        <v>3.2</v>
      </c>
    </row>
    <row r="438" spans="1:13">
      <c r="A438" s="55">
        <v>1210</v>
      </c>
      <c r="B438" s="55" t="s">
        <v>62</v>
      </c>
      <c r="C438" s="55" t="s">
        <v>68</v>
      </c>
      <c r="D438" s="24">
        <v>0.22</v>
      </c>
      <c r="E438" s="24">
        <v>50.8</v>
      </c>
      <c r="F438" s="24">
        <v>0</v>
      </c>
      <c r="G438" s="24">
        <v>1.2450000000000001</v>
      </c>
      <c r="H438" s="24">
        <v>0.21299999999999999</v>
      </c>
      <c r="I438" s="24">
        <v>0.28799999999999998</v>
      </c>
      <c r="J438" s="57">
        <v>2.4226639670340702</v>
      </c>
      <c r="K438" s="54">
        <f t="shared" si="18"/>
        <v>2.953711908607938</v>
      </c>
      <c r="L438" s="54">
        <f t="shared" si="19"/>
        <v>10</v>
      </c>
      <c r="M438" s="54">
        <f t="shared" si="20"/>
        <v>2.2000000000000002</v>
      </c>
    </row>
    <row r="439" spans="1:13">
      <c r="A439" s="55">
        <v>1210</v>
      </c>
      <c r="B439" s="55" t="s">
        <v>62</v>
      </c>
      <c r="C439" s="55" t="s">
        <v>63</v>
      </c>
      <c r="D439" s="24">
        <v>0.22</v>
      </c>
      <c r="E439" s="24">
        <v>50.8</v>
      </c>
      <c r="F439" s="24">
        <v>0</v>
      </c>
      <c r="G439" s="24">
        <v>1.2450000000000001</v>
      </c>
      <c r="H439" s="24">
        <v>0.21299999999999999</v>
      </c>
      <c r="I439" s="24">
        <v>0.28799999999999998</v>
      </c>
      <c r="J439" s="57">
        <v>29.9837634923</v>
      </c>
      <c r="K439" s="54">
        <f t="shared" si="18"/>
        <v>36.556204449812157</v>
      </c>
      <c r="L439" s="54">
        <f t="shared" si="19"/>
        <v>123.8</v>
      </c>
      <c r="M439" s="54">
        <f t="shared" si="20"/>
        <v>27.8</v>
      </c>
    </row>
    <row r="440" spans="1:13">
      <c r="A440" s="55">
        <v>1210</v>
      </c>
      <c r="B440" s="55" t="s">
        <v>62</v>
      </c>
      <c r="C440" s="55" t="s">
        <v>68</v>
      </c>
      <c r="D440" s="24">
        <v>0.22</v>
      </c>
      <c r="E440" s="24">
        <v>50.8</v>
      </c>
      <c r="F440" s="24">
        <v>0</v>
      </c>
      <c r="G440" s="24">
        <v>1.2450000000000001</v>
      </c>
      <c r="H440" s="24">
        <v>0.21299999999999999</v>
      </c>
      <c r="I440" s="24">
        <v>0.28799999999999998</v>
      </c>
      <c r="J440" s="57">
        <v>14.9880160643</v>
      </c>
      <c r="K440" s="54">
        <f t="shared" si="18"/>
        <v>18.273389185594556</v>
      </c>
      <c r="L440" s="54">
        <f t="shared" si="19"/>
        <v>61.9</v>
      </c>
      <c r="M440" s="54">
        <f t="shared" si="20"/>
        <v>13.9</v>
      </c>
    </row>
    <row r="441" spans="1:13">
      <c r="A441" s="55">
        <v>1210</v>
      </c>
      <c r="B441" s="55" t="s">
        <v>62</v>
      </c>
      <c r="C441" s="55" t="s">
        <v>63</v>
      </c>
      <c r="D441" s="24">
        <v>0.22</v>
      </c>
      <c r="E441" s="24">
        <v>50.8</v>
      </c>
      <c r="F441" s="24">
        <v>0</v>
      </c>
      <c r="G441" s="24">
        <v>1.2450000000000001</v>
      </c>
      <c r="H441" s="24">
        <v>0.21299999999999999</v>
      </c>
      <c r="I441" s="24">
        <v>0.28799999999999998</v>
      </c>
      <c r="J441" s="57">
        <v>13.8174384409</v>
      </c>
      <c r="K441" s="54">
        <f t="shared" si="18"/>
        <v>16.84622094714528</v>
      </c>
      <c r="L441" s="54">
        <f t="shared" si="19"/>
        <v>57.1</v>
      </c>
      <c r="M441" s="54">
        <f t="shared" si="20"/>
        <v>12.8</v>
      </c>
    </row>
    <row r="442" spans="1:13">
      <c r="A442" s="55">
        <v>1210</v>
      </c>
      <c r="B442" s="55" t="s">
        <v>62</v>
      </c>
      <c r="C442" s="55" t="s">
        <v>63</v>
      </c>
      <c r="D442" s="24">
        <v>0.22</v>
      </c>
      <c r="E442" s="24">
        <v>50.8</v>
      </c>
      <c r="F442" s="24">
        <v>0</v>
      </c>
      <c r="G442" s="24">
        <v>1.2450000000000001</v>
      </c>
      <c r="H442" s="24">
        <v>0.21299999999999999</v>
      </c>
      <c r="I442" s="24">
        <v>0.28799999999999998</v>
      </c>
      <c r="J442" s="57">
        <v>116.735306353</v>
      </c>
      <c r="K442" s="54">
        <f t="shared" si="18"/>
        <v>142.32368550557757</v>
      </c>
      <c r="L442" s="54">
        <f t="shared" si="19"/>
        <v>482.1</v>
      </c>
      <c r="M442" s="54">
        <f t="shared" si="20"/>
        <v>108.2</v>
      </c>
    </row>
    <row r="443" spans="1:13">
      <c r="A443" s="55">
        <v>1210</v>
      </c>
      <c r="B443" s="55" t="s">
        <v>62</v>
      </c>
      <c r="C443" s="55" t="s">
        <v>68</v>
      </c>
      <c r="D443" s="24">
        <v>0.22</v>
      </c>
      <c r="E443" s="24">
        <v>50.8</v>
      </c>
      <c r="F443" s="24">
        <v>0</v>
      </c>
      <c r="G443" s="24">
        <v>1.2450000000000001</v>
      </c>
      <c r="H443" s="24">
        <v>0.21299999999999999</v>
      </c>
      <c r="I443" s="24">
        <v>0.28799999999999998</v>
      </c>
      <c r="J443" s="57">
        <v>31.110512380900001</v>
      </c>
      <c r="K443" s="54">
        <f t="shared" si="18"/>
        <v>37.929936694793277</v>
      </c>
      <c r="L443" s="54">
        <f t="shared" si="19"/>
        <v>128.5</v>
      </c>
      <c r="M443" s="54">
        <f t="shared" si="20"/>
        <v>28.8</v>
      </c>
    </row>
    <row r="444" spans="1:13">
      <c r="A444" s="55">
        <v>1210</v>
      </c>
      <c r="B444" s="55" t="s">
        <v>62</v>
      </c>
      <c r="C444" s="55" t="s">
        <v>63</v>
      </c>
      <c r="D444" s="24">
        <v>0.22</v>
      </c>
      <c r="E444" s="24">
        <v>50.8</v>
      </c>
      <c r="F444" s="24">
        <v>0</v>
      </c>
      <c r="G444" s="24">
        <v>1.2450000000000001</v>
      </c>
      <c r="H444" s="24">
        <v>0.21299999999999999</v>
      </c>
      <c r="I444" s="24">
        <v>0.28799999999999998</v>
      </c>
      <c r="J444" s="57">
        <v>0.75079940262852096</v>
      </c>
      <c r="K444" s="54">
        <f t="shared" si="18"/>
        <v>0.91537463168469257</v>
      </c>
      <c r="L444" s="54">
        <f t="shared" si="19"/>
        <v>3.1</v>
      </c>
      <c r="M444" s="54">
        <f t="shared" si="20"/>
        <v>0.7</v>
      </c>
    </row>
    <row r="445" spans="1:13">
      <c r="A445" s="55">
        <v>1210</v>
      </c>
      <c r="B445" s="55" t="s">
        <v>62</v>
      </c>
      <c r="C445" s="55" t="s">
        <v>69</v>
      </c>
      <c r="D445" s="24">
        <v>0.22</v>
      </c>
      <c r="E445" s="24">
        <v>50.8</v>
      </c>
      <c r="F445" s="24">
        <v>0</v>
      </c>
      <c r="G445" s="24">
        <v>1.2450000000000001</v>
      </c>
      <c r="H445" s="24">
        <v>0.21299999999999999</v>
      </c>
      <c r="I445" s="24">
        <v>0.28799999999999998</v>
      </c>
      <c r="J445" s="57">
        <v>0.16697504996231399</v>
      </c>
      <c r="K445" s="54">
        <f t="shared" si="18"/>
        <v>0.20357598091405318</v>
      </c>
      <c r="L445" s="54">
        <f t="shared" si="19"/>
        <v>0.7</v>
      </c>
      <c r="M445" s="54">
        <f t="shared" si="20"/>
        <v>0.2</v>
      </c>
    </row>
    <row r="446" spans="1:13">
      <c r="A446" s="55">
        <v>1210</v>
      </c>
      <c r="B446" s="55" t="s">
        <v>62</v>
      </c>
      <c r="C446" s="55" t="s">
        <v>68</v>
      </c>
      <c r="D446" s="24">
        <v>0.22</v>
      </c>
      <c r="E446" s="24">
        <v>50.8</v>
      </c>
      <c r="F446" s="24">
        <v>0</v>
      </c>
      <c r="G446" s="24">
        <v>1.2450000000000001</v>
      </c>
      <c r="H446" s="24">
        <v>0.21299999999999999</v>
      </c>
      <c r="I446" s="24">
        <v>0.28799999999999998</v>
      </c>
      <c r="J446" s="57">
        <v>15.5794368707</v>
      </c>
      <c r="K446" s="54">
        <f t="shared" si="18"/>
        <v>18.994449432757438</v>
      </c>
      <c r="L446" s="54">
        <f t="shared" si="19"/>
        <v>64.3</v>
      </c>
      <c r="M446" s="54">
        <f t="shared" si="20"/>
        <v>14.4</v>
      </c>
    </row>
    <row r="447" spans="1:13">
      <c r="A447" s="55">
        <v>1210</v>
      </c>
      <c r="B447" s="55" t="s">
        <v>62</v>
      </c>
      <c r="C447" s="55" t="s">
        <v>68</v>
      </c>
      <c r="D447" s="24">
        <v>0.22</v>
      </c>
      <c r="E447" s="24">
        <v>50.8</v>
      </c>
      <c r="F447" s="24">
        <v>0</v>
      </c>
      <c r="G447" s="24">
        <v>1.2450000000000001</v>
      </c>
      <c r="H447" s="24">
        <v>0.21299999999999999</v>
      </c>
      <c r="I447" s="24">
        <v>0.28799999999999998</v>
      </c>
      <c r="J447" s="57">
        <v>97.396659495799994</v>
      </c>
      <c r="K447" s="54">
        <f t="shared" si="18"/>
        <v>118.74600725727935</v>
      </c>
      <c r="L447" s="54">
        <f t="shared" si="19"/>
        <v>402.3</v>
      </c>
      <c r="M447" s="54">
        <f t="shared" si="20"/>
        <v>90.2</v>
      </c>
    </row>
    <row r="448" spans="1:13">
      <c r="A448" s="55">
        <v>1210</v>
      </c>
      <c r="B448" s="55" t="s">
        <v>62</v>
      </c>
      <c r="C448" s="55" t="s">
        <v>63</v>
      </c>
      <c r="D448" s="24">
        <v>0.22</v>
      </c>
      <c r="E448" s="24">
        <v>50.8</v>
      </c>
      <c r="F448" s="24">
        <v>0</v>
      </c>
      <c r="G448" s="24">
        <v>1.2450000000000001</v>
      </c>
      <c r="H448" s="24">
        <v>0.21299999999999999</v>
      </c>
      <c r="I448" s="24">
        <v>0.28799999999999998</v>
      </c>
      <c r="J448" s="57">
        <v>6.87753442921165</v>
      </c>
      <c r="K448" s="54">
        <f t="shared" si="18"/>
        <v>8.385089976094843</v>
      </c>
      <c r="L448" s="54">
        <f t="shared" si="19"/>
        <v>28.4</v>
      </c>
      <c r="M448" s="54">
        <f t="shared" si="20"/>
        <v>6.4</v>
      </c>
    </row>
    <row r="449" spans="1:13">
      <c r="A449" s="55">
        <v>1210</v>
      </c>
      <c r="B449" s="55" t="s">
        <v>62</v>
      </c>
      <c r="C449" s="55" t="s">
        <v>63</v>
      </c>
      <c r="D449" s="24">
        <v>0.22</v>
      </c>
      <c r="E449" s="24">
        <v>50.8</v>
      </c>
      <c r="F449" s="24">
        <v>0</v>
      </c>
      <c r="G449" s="24">
        <v>1.2450000000000001</v>
      </c>
      <c r="H449" s="24">
        <v>0.21299999999999999</v>
      </c>
      <c r="I449" s="24">
        <v>0.28799999999999998</v>
      </c>
      <c r="J449" s="57">
        <v>21.972137386699998</v>
      </c>
      <c r="K449" s="54">
        <f t="shared" si="18"/>
        <v>26.788429901864635</v>
      </c>
      <c r="L449" s="54">
        <f t="shared" si="19"/>
        <v>90.7</v>
      </c>
      <c r="M449" s="54">
        <f t="shared" si="20"/>
        <v>20.399999999999999</v>
      </c>
    </row>
    <row r="450" spans="1:13">
      <c r="A450" s="55">
        <v>1210</v>
      </c>
      <c r="B450" s="55" t="s">
        <v>62</v>
      </c>
      <c r="C450" s="55" t="s">
        <v>68</v>
      </c>
      <c r="D450" s="24">
        <v>0.22</v>
      </c>
      <c r="E450" s="24">
        <v>50.8</v>
      </c>
      <c r="F450" s="24">
        <v>0</v>
      </c>
      <c r="G450" s="24">
        <v>1.2450000000000001</v>
      </c>
      <c r="H450" s="24">
        <v>0.21299999999999999</v>
      </c>
      <c r="I450" s="24">
        <v>0.28799999999999998</v>
      </c>
      <c r="J450" s="57">
        <v>5.2988158078435799</v>
      </c>
      <c r="K450" s="54">
        <f t="shared" si="18"/>
        <v>6.4603162329228923</v>
      </c>
      <c r="L450" s="54">
        <f t="shared" si="19"/>
        <v>21.9</v>
      </c>
      <c r="M450" s="54">
        <f t="shared" si="20"/>
        <v>4.9000000000000004</v>
      </c>
    </row>
    <row r="451" spans="1:13">
      <c r="A451" s="55">
        <v>1210</v>
      </c>
      <c r="B451" s="55" t="s">
        <v>62</v>
      </c>
      <c r="C451" s="55" t="s">
        <v>68</v>
      </c>
      <c r="D451" s="24">
        <v>0.22</v>
      </c>
      <c r="E451" s="24">
        <v>50.8</v>
      </c>
      <c r="F451" s="24">
        <v>0</v>
      </c>
      <c r="G451" s="24">
        <v>1.2450000000000001</v>
      </c>
      <c r="H451" s="24">
        <v>0.21299999999999999</v>
      </c>
      <c r="I451" s="24">
        <v>0.28799999999999998</v>
      </c>
      <c r="J451" s="57">
        <v>7.3363649612977397</v>
      </c>
      <c r="K451" s="54">
        <f t="shared" ref="K451:K514" si="21">E451*I451*J451/12</f>
        <v>8.944496160814202</v>
      </c>
      <c r="L451" s="54">
        <f t="shared" ref="L451:L514" si="22">ROUND(2.721*G451*K451,1)</f>
        <v>30.3</v>
      </c>
      <c r="M451" s="54">
        <f t="shared" ref="M451:M514" si="23">ROUND((2.721*H451*K451)+(D451*J451),1)</f>
        <v>6.8</v>
      </c>
    </row>
    <row r="452" spans="1:13">
      <c r="A452" s="55">
        <v>1210</v>
      </c>
      <c r="B452" s="55" t="s">
        <v>62</v>
      </c>
      <c r="C452" s="55" t="s">
        <v>63</v>
      </c>
      <c r="D452" s="24">
        <v>0.22</v>
      </c>
      <c r="E452" s="24">
        <v>50.8</v>
      </c>
      <c r="F452" s="24">
        <v>0</v>
      </c>
      <c r="G452" s="24">
        <v>1.2450000000000001</v>
      </c>
      <c r="H452" s="24">
        <v>0.21299999999999999</v>
      </c>
      <c r="I452" s="24">
        <v>0.28799999999999998</v>
      </c>
      <c r="J452" s="57">
        <v>0.33117391907791899</v>
      </c>
      <c r="K452" s="54">
        <f t="shared" si="21"/>
        <v>0.40376724213979881</v>
      </c>
      <c r="L452" s="54">
        <f t="shared" si="22"/>
        <v>1.4</v>
      </c>
      <c r="M452" s="54">
        <f t="shared" si="23"/>
        <v>0.3</v>
      </c>
    </row>
    <row r="453" spans="1:13">
      <c r="A453" s="55">
        <v>1210</v>
      </c>
      <c r="B453" s="55" t="s">
        <v>62</v>
      </c>
      <c r="C453" s="55" t="s">
        <v>63</v>
      </c>
      <c r="D453" s="24">
        <v>0.22</v>
      </c>
      <c r="E453" s="24">
        <v>50.8</v>
      </c>
      <c r="F453" s="24">
        <v>0</v>
      </c>
      <c r="G453" s="24">
        <v>1.2450000000000001</v>
      </c>
      <c r="H453" s="24">
        <v>0.21299999999999999</v>
      </c>
      <c r="I453" s="24">
        <v>0.28799999999999998</v>
      </c>
      <c r="J453" s="57">
        <v>0.91081147605917101</v>
      </c>
      <c r="K453" s="54">
        <f t="shared" si="21"/>
        <v>1.1104613516113411</v>
      </c>
      <c r="L453" s="54">
        <f t="shared" si="22"/>
        <v>3.8</v>
      </c>
      <c r="M453" s="54">
        <f t="shared" si="23"/>
        <v>0.8</v>
      </c>
    </row>
    <row r="454" spans="1:13">
      <c r="A454" s="55">
        <v>1210</v>
      </c>
      <c r="B454" s="55" t="s">
        <v>62</v>
      </c>
      <c r="C454" s="55" t="s">
        <v>63</v>
      </c>
      <c r="D454" s="24">
        <v>0.22</v>
      </c>
      <c r="E454" s="24">
        <v>50.8</v>
      </c>
      <c r="F454" s="24">
        <v>0</v>
      </c>
      <c r="G454" s="24">
        <v>1.2450000000000001</v>
      </c>
      <c r="H454" s="24">
        <v>0.21299999999999999</v>
      </c>
      <c r="I454" s="24">
        <v>0.28799999999999998</v>
      </c>
      <c r="J454" s="57">
        <v>8.9682355410922199</v>
      </c>
      <c r="K454" s="54">
        <f t="shared" si="21"/>
        <v>10.934072771699633</v>
      </c>
      <c r="L454" s="54">
        <f t="shared" si="22"/>
        <v>37</v>
      </c>
      <c r="M454" s="54">
        <f t="shared" si="23"/>
        <v>8.3000000000000007</v>
      </c>
    </row>
    <row r="455" spans="1:13">
      <c r="A455" s="55">
        <v>1210</v>
      </c>
      <c r="B455" s="55" t="s">
        <v>62</v>
      </c>
      <c r="C455" s="55" t="s">
        <v>68</v>
      </c>
      <c r="D455" s="24">
        <v>0.22</v>
      </c>
      <c r="E455" s="24">
        <v>50.8</v>
      </c>
      <c r="F455" s="24">
        <v>0</v>
      </c>
      <c r="G455" s="24">
        <v>1.2450000000000001</v>
      </c>
      <c r="H455" s="24">
        <v>0.21299999999999999</v>
      </c>
      <c r="I455" s="24">
        <v>0.28799999999999998</v>
      </c>
      <c r="J455" s="57">
        <v>1.0755871348511501</v>
      </c>
      <c r="K455" s="54">
        <f t="shared" si="21"/>
        <v>1.3113558348105221</v>
      </c>
      <c r="L455" s="54">
        <f t="shared" si="22"/>
        <v>4.4000000000000004</v>
      </c>
      <c r="M455" s="54">
        <f t="shared" si="23"/>
        <v>1</v>
      </c>
    </row>
    <row r="456" spans="1:13">
      <c r="A456" s="55">
        <v>1210</v>
      </c>
      <c r="B456" s="55" t="s">
        <v>62</v>
      </c>
      <c r="C456" s="55" t="s">
        <v>63</v>
      </c>
      <c r="D456" s="24">
        <v>0.22</v>
      </c>
      <c r="E456" s="24">
        <v>50.8</v>
      </c>
      <c r="F456" s="24">
        <v>0</v>
      </c>
      <c r="G456" s="24">
        <v>1.2450000000000001</v>
      </c>
      <c r="H456" s="24">
        <v>0.21299999999999999</v>
      </c>
      <c r="I456" s="24">
        <v>0.28799999999999998</v>
      </c>
      <c r="J456" s="57">
        <v>2.10155247731173</v>
      </c>
      <c r="K456" s="54">
        <f t="shared" si="21"/>
        <v>2.5622127803384607</v>
      </c>
      <c r="L456" s="54">
        <f t="shared" si="22"/>
        <v>8.6999999999999993</v>
      </c>
      <c r="M456" s="54">
        <f t="shared" si="23"/>
        <v>1.9</v>
      </c>
    </row>
    <row r="457" spans="1:13">
      <c r="A457" s="55">
        <v>1210</v>
      </c>
      <c r="B457" s="55" t="s">
        <v>62</v>
      </c>
      <c r="C457" s="55" t="s">
        <v>63</v>
      </c>
      <c r="D457" s="24">
        <v>0.22</v>
      </c>
      <c r="E457" s="24">
        <v>50.8</v>
      </c>
      <c r="F457" s="24">
        <v>0</v>
      </c>
      <c r="G457" s="24">
        <v>1.2450000000000001</v>
      </c>
      <c r="H457" s="24">
        <v>0.21299999999999999</v>
      </c>
      <c r="I457" s="24">
        <v>0.28799999999999998</v>
      </c>
      <c r="J457" s="57">
        <v>7.06249033315307</v>
      </c>
      <c r="K457" s="54">
        <f t="shared" si="21"/>
        <v>8.6105882141802219</v>
      </c>
      <c r="L457" s="54">
        <f t="shared" si="22"/>
        <v>29.2</v>
      </c>
      <c r="M457" s="54">
        <f t="shared" si="23"/>
        <v>6.5</v>
      </c>
    </row>
    <row r="458" spans="1:13">
      <c r="A458" s="55">
        <v>1210</v>
      </c>
      <c r="B458" s="55" t="s">
        <v>62</v>
      </c>
      <c r="C458" s="55" t="s">
        <v>63</v>
      </c>
      <c r="D458" s="24">
        <v>0.22</v>
      </c>
      <c r="E458" s="24">
        <v>50.8</v>
      </c>
      <c r="F458" s="24">
        <v>0</v>
      </c>
      <c r="G458" s="24">
        <v>1.2450000000000001</v>
      </c>
      <c r="H458" s="24">
        <v>0.21299999999999999</v>
      </c>
      <c r="I458" s="24">
        <v>0.28799999999999998</v>
      </c>
      <c r="J458" s="57">
        <v>1.1356080570494101E-3</v>
      </c>
      <c r="K458" s="54">
        <f t="shared" si="21"/>
        <v>1.3845333431546406E-3</v>
      </c>
      <c r="L458" s="54">
        <f t="shared" si="22"/>
        <v>0</v>
      </c>
      <c r="M458" s="54">
        <f t="shared" si="23"/>
        <v>0</v>
      </c>
    </row>
    <row r="459" spans="1:13">
      <c r="A459" s="55">
        <v>1210</v>
      </c>
      <c r="B459" s="55" t="s">
        <v>62</v>
      </c>
      <c r="C459" s="55" t="s">
        <v>63</v>
      </c>
      <c r="D459" s="24">
        <v>0.22</v>
      </c>
      <c r="E459" s="24">
        <v>50.8</v>
      </c>
      <c r="F459" s="24">
        <v>0</v>
      </c>
      <c r="G459" s="24">
        <v>1.2450000000000001</v>
      </c>
      <c r="H459" s="24">
        <v>0.21299999999999999</v>
      </c>
      <c r="I459" s="24">
        <v>0.28799999999999998</v>
      </c>
      <c r="J459" s="57">
        <v>0.38613750295739901</v>
      </c>
      <c r="K459" s="54">
        <f t="shared" si="21"/>
        <v>0.4707788436056608</v>
      </c>
      <c r="L459" s="54">
        <f t="shared" si="22"/>
        <v>1.6</v>
      </c>
      <c r="M459" s="54">
        <f t="shared" si="23"/>
        <v>0.4</v>
      </c>
    </row>
    <row r="460" spans="1:13">
      <c r="A460" s="55">
        <v>1210</v>
      </c>
      <c r="B460" s="55" t="s">
        <v>62</v>
      </c>
      <c r="C460" s="55" t="s">
        <v>63</v>
      </c>
      <c r="D460" s="24">
        <v>0.22</v>
      </c>
      <c r="E460" s="24">
        <v>50.8</v>
      </c>
      <c r="F460" s="24">
        <v>0</v>
      </c>
      <c r="G460" s="24">
        <v>1.2450000000000001</v>
      </c>
      <c r="H460" s="24">
        <v>0.21299999999999999</v>
      </c>
      <c r="I460" s="24">
        <v>0.28799999999999998</v>
      </c>
      <c r="J460" s="57">
        <v>6.0051123191716496</v>
      </c>
      <c r="K460" s="54">
        <f t="shared" si="21"/>
        <v>7.3214329395340743</v>
      </c>
      <c r="L460" s="54">
        <f t="shared" si="22"/>
        <v>24.8</v>
      </c>
      <c r="M460" s="54">
        <f t="shared" si="23"/>
        <v>5.6</v>
      </c>
    </row>
    <row r="461" spans="1:13">
      <c r="A461" s="55">
        <v>1210</v>
      </c>
      <c r="B461" s="55" t="s">
        <v>62</v>
      </c>
      <c r="C461" s="55" t="s">
        <v>68</v>
      </c>
      <c r="D461" s="24">
        <v>0.22</v>
      </c>
      <c r="E461" s="24">
        <v>50.8</v>
      </c>
      <c r="F461" s="24">
        <v>0</v>
      </c>
      <c r="G461" s="24">
        <v>1.2450000000000001</v>
      </c>
      <c r="H461" s="24">
        <v>0.21299999999999999</v>
      </c>
      <c r="I461" s="24">
        <v>0.28799999999999998</v>
      </c>
      <c r="J461" s="57">
        <v>0.70863396706926596</v>
      </c>
      <c r="K461" s="54">
        <f t="shared" si="21"/>
        <v>0.86396653265084888</v>
      </c>
      <c r="L461" s="54">
        <f t="shared" si="22"/>
        <v>2.9</v>
      </c>
      <c r="M461" s="54">
        <f t="shared" si="23"/>
        <v>0.7</v>
      </c>
    </row>
    <row r="462" spans="1:13">
      <c r="A462" s="55">
        <v>1210</v>
      </c>
      <c r="B462" s="55" t="s">
        <v>62</v>
      </c>
      <c r="C462" s="55" t="s">
        <v>68</v>
      </c>
      <c r="D462" s="24">
        <v>0.22</v>
      </c>
      <c r="E462" s="24">
        <v>50.8</v>
      </c>
      <c r="F462" s="24">
        <v>0</v>
      </c>
      <c r="G462" s="24">
        <v>1.2450000000000001</v>
      </c>
      <c r="H462" s="24">
        <v>0.21299999999999999</v>
      </c>
      <c r="I462" s="24">
        <v>0.28799999999999998</v>
      </c>
      <c r="J462" s="57">
        <v>16.856873076999999</v>
      </c>
      <c r="K462" s="54">
        <f t="shared" si="21"/>
        <v>20.551899655478397</v>
      </c>
      <c r="L462" s="54">
        <f t="shared" si="22"/>
        <v>69.599999999999994</v>
      </c>
      <c r="M462" s="54">
        <f t="shared" si="23"/>
        <v>15.6</v>
      </c>
    </row>
    <row r="463" spans="1:13">
      <c r="A463" s="55">
        <v>8140</v>
      </c>
      <c r="B463" s="55" t="s">
        <v>62</v>
      </c>
      <c r="C463" s="55" t="s">
        <v>63</v>
      </c>
      <c r="D463" s="24">
        <v>0.22</v>
      </c>
      <c r="E463" s="24">
        <v>50.8</v>
      </c>
      <c r="F463" s="24">
        <v>0</v>
      </c>
      <c r="G463" s="24">
        <v>0.98599999999999999</v>
      </c>
      <c r="H463" s="24">
        <v>0.14299999999999999</v>
      </c>
      <c r="I463" s="24">
        <v>0.44600000000000001</v>
      </c>
      <c r="J463" s="57">
        <v>0.12152858123421301</v>
      </c>
      <c r="K463" s="54">
        <f t="shared" si="21"/>
        <v>0.22945406327560977</v>
      </c>
      <c r="L463" s="54">
        <f t="shared" si="22"/>
        <v>0.6</v>
      </c>
      <c r="M463" s="54">
        <f t="shared" si="23"/>
        <v>0.1</v>
      </c>
    </row>
    <row r="464" spans="1:13">
      <c r="A464" s="55">
        <v>8140</v>
      </c>
      <c r="B464" s="55" t="s">
        <v>62</v>
      </c>
      <c r="C464" s="55" t="s">
        <v>68</v>
      </c>
      <c r="D464" s="24">
        <v>0.22</v>
      </c>
      <c r="E464" s="24">
        <v>50.8</v>
      </c>
      <c r="F464" s="24">
        <v>0</v>
      </c>
      <c r="G464" s="24">
        <v>0.98599999999999999</v>
      </c>
      <c r="H464" s="24">
        <v>0.14299999999999999</v>
      </c>
      <c r="I464" s="24">
        <v>0.44600000000000001</v>
      </c>
      <c r="J464" s="57">
        <v>0.67964613474153002</v>
      </c>
      <c r="K464" s="54">
        <f t="shared" si="21"/>
        <v>1.2832172121343248</v>
      </c>
      <c r="L464" s="54">
        <f t="shared" si="22"/>
        <v>3.4</v>
      </c>
      <c r="M464" s="54">
        <f t="shared" si="23"/>
        <v>0.6</v>
      </c>
    </row>
    <row r="465" spans="1:13">
      <c r="A465" s="55">
        <v>8140</v>
      </c>
      <c r="B465" s="55" t="s">
        <v>62</v>
      </c>
      <c r="C465" s="55" t="s">
        <v>63</v>
      </c>
      <c r="D465" s="24">
        <v>0.22</v>
      </c>
      <c r="E465" s="24">
        <v>50.8</v>
      </c>
      <c r="F465" s="24">
        <v>0</v>
      </c>
      <c r="G465" s="24">
        <v>0.98599999999999999</v>
      </c>
      <c r="H465" s="24">
        <v>0.14299999999999999</v>
      </c>
      <c r="I465" s="24">
        <v>0.44600000000000001</v>
      </c>
      <c r="J465" s="57">
        <v>2.4526929214099998E-6</v>
      </c>
      <c r="K465" s="54">
        <f t="shared" si="21"/>
        <v>4.6308477484835073E-6</v>
      </c>
      <c r="L465" s="54">
        <f t="shared" si="22"/>
        <v>0</v>
      </c>
      <c r="M465" s="54">
        <f t="shared" si="23"/>
        <v>0</v>
      </c>
    </row>
    <row r="466" spans="1:13">
      <c r="A466" s="55">
        <v>8140</v>
      </c>
      <c r="B466" s="55" t="s">
        <v>62</v>
      </c>
      <c r="C466" s="55" t="s">
        <v>65</v>
      </c>
      <c r="D466" s="24">
        <v>0.22</v>
      </c>
      <c r="E466" s="24">
        <v>50.8</v>
      </c>
      <c r="F466" s="24">
        <v>0</v>
      </c>
      <c r="G466" s="24">
        <v>0.98599999999999999</v>
      </c>
      <c r="H466" s="24">
        <v>0.14299999999999999</v>
      </c>
      <c r="I466" s="24">
        <v>0.44600000000000001</v>
      </c>
      <c r="J466" s="57">
        <v>0.17305025021046899</v>
      </c>
      <c r="K466" s="54">
        <f t="shared" si="21"/>
        <v>0.32673040908071282</v>
      </c>
      <c r="L466" s="54">
        <f t="shared" si="22"/>
        <v>0.9</v>
      </c>
      <c r="M466" s="54">
        <f t="shared" si="23"/>
        <v>0.2</v>
      </c>
    </row>
    <row r="467" spans="1:13">
      <c r="A467" s="55">
        <v>8140</v>
      </c>
      <c r="B467" s="55" t="s">
        <v>62</v>
      </c>
      <c r="D467" s="24">
        <v>0.22</v>
      </c>
      <c r="E467" s="24">
        <v>50.8</v>
      </c>
      <c r="F467" s="24">
        <v>0</v>
      </c>
      <c r="G467" s="24">
        <v>0.98599999999999999</v>
      </c>
      <c r="H467" s="24">
        <v>0.14299999999999999</v>
      </c>
      <c r="I467" s="24">
        <v>0.44600000000000001</v>
      </c>
      <c r="J467" s="57">
        <v>0.298247204664077</v>
      </c>
      <c r="K467" s="54">
        <f t="shared" si="21"/>
        <v>0.56311060555275494</v>
      </c>
      <c r="L467" s="54">
        <f t="shared" si="22"/>
        <v>1.5</v>
      </c>
      <c r="M467" s="54">
        <f t="shared" si="23"/>
        <v>0.3</v>
      </c>
    </row>
    <row r="468" spans="1:13">
      <c r="A468" s="55">
        <v>8140</v>
      </c>
      <c r="B468" s="55" t="s">
        <v>62</v>
      </c>
      <c r="D468" s="24">
        <v>0.22</v>
      </c>
      <c r="E468" s="24">
        <v>50.8</v>
      </c>
      <c r="F468" s="24">
        <v>0</v>
      </c>
      <c r="G468" s="24">
        <v>0.98599999999999999</v>
      </c>
      <c r="H468" s="24">
        <v>0.14299999999999999</v>
      </c>
      <c r="I468" s="24">
        <v>0.44600000000000001</v>
      </c>
      <c r="J468" s="57">
        <v>3.5254271354400002E-6</v>
      </c>
      <c r="K468" s="54">
        <f t="shared" si="21"/>
        <v>6.6562414601864158E-6</v>
      </c>
      <c r="L468" s="54">
        <f t="shared" si="22"/>
        <v>0</v>
      </c>
      <c r="M468" s="54">
        <f t="shared" si="23"/>
        <v>0</v>
      </c>
    </row>
    <row r="469" spans="1:13">
      <c r="A469" s="55">
        <v>8140</v>
      </c>
      <c r="B469" s="55" t="s">
        <v>62</v>
      </c>
      <c r="C469" s="55" t="s">
        <v>68</v>
      </c>
      <c r="D469" s="24">
        <v>0.22</v>
      </c>
      <c r="E469" s="24">
        <v>50.8</v>
      </c>
      <c r="F469" s="24">
        <v>0</v>
      </c>
      <c r="G469" s="24">
        <v>0.98599999999999999</v>
      </c>
      <c r="H469" s="24">
        <v>0.14299999999999999</v>
      </c>
      <c r="I469" s="24">
        <v>0.44600000000000001</v>
      </c>
      <c r="J469" s="57">
        <v>1.08188095310476</v>
      </c>
      <c r="K469" s="54">
        <f t="shared" si="21"/>
        <v>2.0426633648586603</v>
      </c>
      <c r="L469" s="54">
        <f t="shared" si="22"/>
        <v>5.5</v>
      </c>
      <c r="M469" s="54">
        <f t="shared" si="23"/>
        <v>1</v>
      </c>
    </row>
    <row r="470" spans="1:13">
      <c r="A470" s="55">
        <v>8140</v>
      </c>
      <c r="B470" s="55" t="s">
        <v>62</v>
      </c>
      <c r="C470" s="55" t="s">
        <v>63</v>
      </c>
      <c r="D470" s="24">
        <v>0.22</v>
      </c>
      <c r="E470" s="24">
        <v>50.8</v>
      </c>
      <c r="F470" s="24">
        <v>0</v>
      </c>
      <c r="G470" s="24">
        <v>0.98599999999999999</v>
      </c>
      <c r="H470" s="24">
        <v>0.14299999999999999</v>
      </c>
      <c r="I470" s="24">
        <v>0.44600000000000001</v>
      </c>
      <c r="J470" s="57">
        <v>0.98318124671713203</v>
      </c>
      <c r="K470" s="54">
        <f t="shared" si="21"/>
        <v>1.856311739218393</v>
      </c>
      <c r="L470" s="54">
        <f t="shared" si="22"/>
        <v>5</v>
      </c>
      <c r="M470" s="54">
        <f t="shared" si="23"/>
        <v>0.9</v>
      </c>
    </row>
    <row r="471" spans="1:13">
      <c r="A471" s="55">
        <v>8140</v>
      </c>
      <c r="B471" s="55" t="s">
        <v>62</v>
      </c>
      <c r="C471" s="55" t="s">
        <v>63</v>
      </c>
      <c r="D471" s="24">
        <v>0.22</v>
      </c>
      <c r="E471" s="24">
        <v>50.8</v>
      </c>
      <c r="F471" s="24">
        <v>0</v>
      </c>
      <c r="G471" s="24">
        <v>0.98599999999999999</v>
      </c>
      <c r="H471" s="24">
        <v>0.14299999999999999</v>
      </c>
      <c r="I471" s="24">
        <v>0.44600000000000001</v>
      </c>
      <c r="J471" s="57">
        <v>0.57954895284988095</v>
      </c>
      <c r="K471" s="54">
        <f t="shared" si="21"/>
        <v>1.0942270595774319</v>
      </c>
      <c r="L471" s="54">
        <f t="shared" si="22"/>
        <v>2.9</v>
      </c>
      <c r="M471" s="54">
        <f t="shared" si="23"/>
        <v>0.6</v>
      </c>
    </row>
    <row r="472" spans="1:13">
      <c r="A472" s="55">
        <v>8140</v>
      </c>
      <c r="B472" s="55" t="s">
        <v>62</v>
      </c>
      <c r="C472" s="55" t="s">
        <v>69</v>
      </c>
      <c r="D472" s="24">
        <v>0.22</v>
      </c>
      <c r="E472" s="24">
        <v>50.8</v>
      </c>
      <c r="F472" s="24">
        <v>0</v>
      </c>
      <c r="G472" s="24">
        <v>0.98599999999999999</v>
      </c>
      <c r="H472" s="24">
        <v>0.14299999999999999</v>
      </c>
      <c r="I472" s="24">
        <v>0.44600000000000001</v>
      </c>
      <c r="J472" s="57">
        <v>8.0045066033313197E-2</v>
      </c>
      <c r="K472" s="54">
        <f t="shared" si="21"/>
        <v>0.15113042100863086</v>
      </c>
      <c r="L472" s="54">
        <f t="shared" si="22"/>
        <v>0.4</v>
      </c>
      <c r="M472" s="54">
        <f t="shared" si="23"/>
        <v>0.1</v>
      </c>
    </row>
    <row r="473" spans="1:13">
      <c r="A473" s="55">
        <v>8140</v>
      </c>
      <c r="B473" s="55" t="s">
        <v>62</v>
      </c>
      <c r="D473" s="24">
        <v>0.22</v>
      </c>
      <c r="E473" s="24">
        <v>50.8</v>
      </c>
      <c r="F473" s="24">
        <v>0</v>
      </c>
      <c r="G473" s="24">
        <v>0.98599999999999999</v>
      </c>
      <c r="H473" s="24">
        <v>0.14299999999999999</v>
      </c>
      <c r="I473" s="24">
        <v>0.44600000000000001</v>
      </c>
      <c r="J473" s="57">
        <v>9.4484956115516605E-2</v>
      </c>
      <c r="K473" s="54">
        <f t="shared" si="21"/>
        <v>0.17839389614316972</v>
      </c>
      <c r="L473" s="54">
        <f t="shared" si="22"/>
        <v>0.5</v>
      </c>
      <c r="M473" s="54">
        <f t="shared" si="23"/>
        <v>0.1</v>
      </c>
    </row>
    <row r="474" spans="1:13">
      <c r="A474" s="55">
        <v>8140</v>
      </c>
      <c r="B474" s="55" t="s">
        <v>62</v>
      </c>
      <c r="C474" s="55" t="s">
        <v>63</v>
      </c>
      <c r="D474" s="24">
        <v>0.22</v>
      </c>
      <c r="E474" s="24">
        <v>50.8</v>
      </c>
      <c r="F474" s="24">
        <v>0</v>
      </c>
      <c r="G474" s="24">
        <v>0.98599999999999999</v>
      </c>
      <c r="H474" s="24">
        <v>0.14299999999999999</v>
      </c>
      <c r="I474" s="24">
        <v>0.44600000000000001</v>
      </c>
      <c r="J474" s="57">
        <v>2.7963717549395701</v>
      </c>
      <c r="K474" s="54">
        <f t="shared" si="21"/>
        <v>5.2797362981095715</v>
      </c>
      <c r="L474" s="54">
        <f t="shared" si="22"/>
        <v>14.2</v>
      </c>
      <c r="M474" s="54">
        <f t="shared" si="23"/>
        <v>2.7</v>
      </c>
    </row>
    <row r="475" spans="1:13">
      <c r="A475" s="55">
        <v>8140</v>
      </c>
      <c r="B475" s="55" t="s">
        <v>62</v>
      </c>
      <c r="C475" s="55" t="s">
        <v>63</v>
      </c>
      <c r="D475" s="24">
        <v>0.22</v>
      </c>
      <c r="E475" s="24">
        <v>50.8</v>
      </c>
      <c r="F475" s="24">
        <v>0</v>
      </c>
      <c r="G475" s="24">
        <v>0.98599999999999999</v>
      </c>
      <c r="H475" s="24">
        <v>0.14299999999999999</v>
      </c>
      <c r="I475" s="24">
        <v>0.44600000000000001</v>
      </c>
      <c r="J475" s="57">
        <v>1.02613679883263</v>
      </c>
      <c r="K475" s="54">
        <f t="shared" si="21"/>
        <v>1.9374146853159278</v>
      </c>
      <c r="L475" s="54">
        <f t="shared" si="22"/>
        <v>5.2</v>
      </c>
      <c r="M475" s="54">
        <f t="shared" si="23"/>
        <v>1</v>
      </c>
    </row>
    <row r="476" spans="1:13">
      <c r="A476" s="55">
        <v>8140</v>
      </c>
      <c r="B476" s="55" t="s">
        <v>62</v>
      </c>
      <c r="C476" s="55" t="s">
        <v>68</v>
      </c>
      <c r="D476" s="24">
        <v>0.22</v>
      </c>
      <c r="E476" s="24">
        <v>50.8</v>
      </c>
      <c r="F476" s="24">
        <v>0</v>
      </c>
      <c r="G476" s="24">
        <v>0.98599999999999999</v>
      </c>
      <c r="H476" s="24">
        <v>0.14299999999999999</v>
      </c>
      <c r="I476" s="24">
        <v>0.44600000000000001</v>
      </c>
      <c r="J476" s="57">
        <v>2.1652485058631799</v>
      </c>
      <c r="K476" s="54">
        <f t="shared" si="21"/>
        <v>4.0881335289700749</v>
      </c>
      <c r="L476" s="54">
        <f t="shared" si="22"/>
        <v>11</v>
      </c>
      <c r="M476" s="54">
        <f t="shared" si="23"/>
        <v>2.1</v>
      </c>
    </row>
    <row r="477" spans="1:13">
      <c r="A477" s="55">
        <v>8140</v>
      </c>
      <c r="B477" s="55" t="s">
        <v>62</v>
      </c>
      <c r="C477" s="55" t="s">
        <v>63</v>
      </c>
      <c r="D477" s="24">
        <v>0.22</v>
      </c>
      <c r="E477" s="24">
        <v>50.8</v>
      </c>
      <c r="F477" s="24">
        <v>0</v>
      </c>
      <c r="G477" s="24">
        <v>0.98599999999999999</v>
      </c>
      <c r="H477" s="24">
        <v>0.14299999999999999</v>
      </c>
      <c r="I477" s="24">
        <v>0.44600000000000001</v>
      </c>
      <c r="J477" s="57">
        <v>0.221150852305628</v>
      </c>
      <c r="K477" s="54">
        <f t="shared" si="21"/>
        <v>0.41754755254317938</v>
      </c>
      <c r="L477" s="54">
        <f t="shared" si="22"/>
        <v>1.1000000000000001</v>
      </c>
      <c r="M477" s="54">
        <f t="shared" si="23"/>
        <v>0.2</v>
      </c>
    </row>
    <row r="478" spans="1:13">
      <c r="A478" s="55">
        <v>8140</v>
      </c>
      <c r="B478" s="55" t="s">
        <v>62</v>
      </c>
      <c r="C478" s="55" t="s">
        <v>63</v>
      </c>
      <c r="D478" s="24">
        <v>0.22</v>
      </c>
      <c r="E478" s="24">
        <v>50.8</v>
      </c>
      <c r="F478" s="24">
        <v>0</v>
      </c>
      <c r="G478" s="24">
        <v>0.98599999999999999</v>
      </c>
      <c r="H478" s="24">
        <v>0.14299999999999999</v>
      </c>
      <c r="I478" s="24">
        <v>0.44600000000000001</v>
      </c>
      <c r="J478" s="57">
        <v>1.83756903027581E-2</v>
      </c>
      <c r="K478" s="54">
        <f t="shared" si="21"/>
        <v>3.4694528337627477E-2</v>
      </c>
      <c r="L478" s="54">
        <f t="shared" si="22"/>
        <v>0.1</v>
      </c>
      <c r="M478" s="54">
        <f t="shared" si="23"/>
        <v>0</v>
      </c>
    </row>
    <row r="479" spans="1:13">
      <c r="A479" s="55">
        <v>8140</v>
      </c>
      <c r="B479" s="55" t="s">
        <v>62</v>
      </c>
      <c r="D479" s="24">
        <v>0.22</v>
      </c>
      <c r="E479" s="24">
        <v>50.8</v>
      </c>
      <c r="F479" s="24">
        <v>0</v>
      </c>
      <c r="G479" s="24">
        <v>0.98599999999999999</v>
      </c>
      <c r="H479" s="24">
        <v>0.14299999999999999</v>
      </c>
      <c r="I479" s="24">
        <v>0.44600000000000001</v>
      </c>
      <c r="J479" s="57">
        <v>1.066210168196E-5</v>
      </c>
      <c r="K479" s="54">
        <f t="shared" si="21"/>
        <v>2.013075878231928E-5</v>
      </c>
      <c r="L479" s="54">
        <f t="shared" si="22"/>
        <v>0</v>
      </c>
      <c r="M479" s="54">
        <f t="shared" si="23"/>
        <v>0</v>
      </c>
    </row>
    <row r="480" spans="1:13">
      <c r="A480" s="55">
        <v>8140</v>
      </c>
      <c r="B480" s="55" t="s">
        <v>62</v>
      </c>
      <c r="C480" s="55" t="s">
        <v>63</v>
      </c>
      <c r="D480" s="24">
        <v>0.22</v>
      </c>
      <c r="E480" s="24">
        <v>50.8</v>
      </c>
      <c r="F480" s="24">
        <v>0</v>
      </c>
      <c r="G480" s="24">
        <v>0.98599999999999999</v>
      </c>
      <c r="H480" s="24">
        <v>0.14299999999999999</v>
      </c>
      <c r="I480" s="24">
        <v>0.44600000000000001</v>
      </c>
      <c r="J480" s="57">
        <v>6.1439429033135297E-2</v>
      </c>
      <c r="K480" s="54">
        <f t="shared" si="21"/>
        <v>0.11600173797649499</v>
      </c>
      <c r="L480" s="54">
        <f t="shared" si="22"/>
        <v>0.3</v>
      </c>
      <c r="M480" s="54">
        <f t="shared" si="23"/>
        <v>0.1</v>
      </c>
    </row>
    <row r="481" spans="1:13">
      <c r="A481" s="55">
        <v>8140</v>
      </c>
      <c r="B481" s="55" t="s">
        <v>62</v>
      </c>
      <c r="C481" s="55" t="s">
        <v>63</v>
      </c>
      <c r="D481" s="24">
        <v>0.22</v>
      </c>
      <c r="E481" s="24">
        <v>50.8</v>
      </c>
      <c r="F481" s="24">
        <v>0</v>
      </c>
      <c r="G481" s="24">
        <v>0.98599999999999999</v>
      </c>
      <c r="H481" s="24">
        <v>0.14299999999999999</v>
      </c>
      <c r="I481" s="24">
        <v>0.44600000000000001</v>
      </c>
      <c r="J481" s="57">
        <v>0.92974785474224098</v>
      </c>
      <c r="K481" s="54">
        <f t="shared" si="21"/>
        <v>1.7554259329436672</v>
      </c>
      <c r="L481" s="54">
        <f t="shared" si="22"/>
        <v>4.7</v>
      </c>
      <c r="M481" s="54">
        <f t="shared" si="23"/>
        <v>0.9</v>
      </c>
    </row>
    <row r="482" spans="1:13">
      <c r="A482" s="55">
        <v>8140</v>
      </c>
      <c r="B482" s="55" t="s">
        <v>62</v>
      </c>
      <c r="C482" s="55" t="s">
        <v>69</v>
      </c>
      <c r="D482" s="24">
        <v>0.22</v>
      </c>
      <c r="E482" s="24">
        <v>50.8</v>
      </c>
      <c r="F482" s="24">
        <v>0</v>
      </c>
      <c r="G482" s="24">
        <v>0.98599999999999999</v>
      </c>
      <c r="H482" s="24">
        <v>0.14299999999999999</v>
      </c>
      <c r="I482" s="24">
        <v>0.44600000000000001</v>
      </c>
      <c r="J482" s="57">
        <v>3.2683276819808998E-4</v>
      </c>
      <c r="K482" s="54">
        <f t="shared" si="21"/>
        <v>6.1708205520920713E-4</v>
      </c>
      <c r="L482" s="54">
        <f t="shared" si="22"/>
        <v>0</v>
      </c>
      <c r="M482" s="54">
        <f t="shared" si="23"/>
        <v>0</v>
      </c>
    </row>
    <row r="483" spans="1:13">
      <c r="A483" s="55">
        <v>8140</v>
      </c>
      <c r="B483" s="55" t="s">
        <v>62</v>
      </c>
      <c r="C483" s="55" t="s">
        <v>68</v>
      </c>
      <c r="D483" s="24">
        <v>0.22</v>
      </c>
      <c r="E483" s="24">
        <v>50.8</v>
      </c>
      <c r="F483" s="24">
        <v>0</v>
      </c>
      <c r="G483" s="24">
        <v>0.98599999999999999</v>
      </c>
      <c r="H483" s="24">
        <v>0.14299999999999999</v>
      </c>
      <c r="I483" s="24">
        <v>0.44600000000000001</v>
      </c>
      <c r="J483" s="57">
        <v>1.94979037709722</v>
      </c>
      <c r="K483" s="54">
        <f t="shared" si="21"/>
        <v>3.6813342179846913</v>
      </c>
      <c r="L483" s="54">
        <f t="shared" si="22"/>
        <v>9.9</v>
      </c>
      <c r="M483" s="54">
        <f t="shared" si="23"/>
        <v>1.9</v>
      </c>
    </row>
    <row r="484" spans="1:13">
      <c r="A484" s="55">
        <v>8140</v>
      </c>
      <c r="B484" s="55" t="s">
        <v>62</v>
      </c>
      <c r="C484" s="55" t="s">
        <v>68</v>
      </c>
      <c r="D484" s="24">
        <v>0.22</v>
      </c>
      <c r="E484" s="24">
        <v>50.8</v>
      </c>
      <c r="F484" s="24">
        <v>0</v>
      </c>
      <c r="G484" s="24">
        <v>0.98599999999999999</v>
      </c>
      <c r="H484" s="24">
        <v>0.14299999999999999</v>
      </c>
      <c r="I484" s="24">
        <v>0.44600000000000001</v>
      </c>
      <c r="J484" s="57">
        <v>0.33852683670399802</v>
      </c>
      <c r="K484" s="54">
        <f t="shared" si="21"/>
        <v>0.63916123615292852</v>
      </c>
      <c r="L484" s="54">
        <f t="shared" si="22"/>
        <v>1.7</v>
      </c>
      <c r="M484" s="54">
        <f t="shared" si="23"/>
        <v>0.3</v>
      </c>
    </row>
    <row r="485" spans="1:13">
      <c r="A485" s="55">
        <v>8140</v>
      </c>
      <c r="B485" s="55" t="s">
        <v>62</v>
      </c>
      <c r="C485" s="55" t="s">
        <v>68</v>
      </c>
      <c r="D485" s="24">
        <v>0.22</v>
      </c>
      <c r="E485" s="24">
        <v>50.8</v>
      </c>
      <c r="F485" s="24">
        <v>0</v>
      </c>
      <c r="G485" s="24">
        <v>0.98599999999999999</v>
      </c>
      <c r="H485" s="24">
        <v>0.14299999999999999</v>
      </c>
      <c r="I485" s="24">
        <v>0.44600000000000001</v>
      </c>
      <c r="J485" s="57">
        <v>3.0094539984401898</v>
      </c>
      <c r="K485" s="54">
        <f t="shared" si="21"/>
        <v>5.6820497793216411</v>
      </c>
      <c r="L485" s="54">
        <f t="shared" si="22"/>
        <v>15.2</v>
      </c>
      <c r="M485" s="54">
        <f t="shared" si="23"/>
        <v>2.9</v>
      </c>
    </row>
    <row r="486" spans="1:13">
      <c r="A486" s="55">
        <v>8140</v>
      </c>
      <c r="B486" s="55" t="s">
        <v>62</v>
      </c>
      <c r="C486" s="55" t="s">
        <v>63</v>
      </c>
      <c r="D486" s="24">
        <v>0.22</v>
      </c>
      <c r="E486" s="24">
        <v>50.8</v>
      </c>
      <c r="F486" s="24">
        <v>0</v>
      </c>
      <c r="G486" s="24">
        <v>0.98599999999999999</v>
      </c>
      <c r="H486" s="24">
        <v>0.14299999999999999</v>
      </c>
      <c r="I486" s="24">
        <v>0.44600000000000001</v>
      </c>
      <c r="J486" s="57">
        <v>9.0449804325511002E-3</v>
      </c>
      <c r="K486" s="54">
        <f t="shared" si="21"/>
        <v>1.7077526055351979E-2</v>
      </c>
      <c r="L486" s="54">
        <f t="shared" si="22"/>
        <v>0</v>
      </c>
      <c r="M486" s="54">
        <f t="shared" si="23"/>
        <v>0</v>
      </c>
    </row>
    <row r="487" spans="1:13">
      <c r="A487" s="55">
        <v>8140</v>
      </c>
      <c r="B487" s="55" t="s">
        <v>62</v>
      </c>
      <c r="D487" s="24">
        <v>0.22</v>
      </c>
      <c r="E487" s="24">
        <v>50.8</v>
      </c>
      <c r="F487" s="24">
        <v>0</v>
      </c>
      <c r="G487" s="24">
        <v>0.98599999999999999</v>
      </c>
      <c r="H487" s="24">
        <v>0.14299999999999999</v>
      </c>
      <c r="I487" s="24">
        <v>0.44600000000000001</v>
      </c>
      <c r="J487" s="57">
        <v>1.02355325405649</v>
      </c>
      <c r="K487" s="54">
        <f t="shared" si="21"/>
        <v>1.9325367805422571</v>
      </c>
      <c r="L487" s="54">
        <f t="shared" si="22"/>
        <v>5.2</v>
      </c>
      <c r="M487" s="54">
        <f t="shared" si="23"/>
        <v>1</v>
      </c>
    </row>
    <row r="488" spans="1:13">
      <c r="A488" s="55">
        <v>8140</v>
      </c>
      <c r="B488" s="55" t="s">
        <v>62</v>
      </c>
      <c r="C488" s="55" t="s">
        <v>63</v>
      </c>
      <c r="D488" s="24">
        <v>0.22</v>
      </c>
      <c r="E488" s="24">
        <v>50.8</v>
      </c>
      <c r="F488" s="24">
        <v>0</v>
      </c>
      <c r="G488" s="24">
        <v>0.98599999999999999</v>
      </c>
      <c r="H488" s="24">
        <v>0.14299999999999999</v>
      </c>
      <c r="I488" s="24">
        <v>0.44600000000000001</v>
      </c>
      <c r="J488" s="57">
        <v>5.1865938624618</v>
      </c>
      <c r="K488" s="54">
        <f t="shared" si="21"/>
        <v>9.7926349852520431</v>
      </c>
      <c r="L488" s="54">
        <f t="shared" si="22"/>
        <v>26.3</v>
      </c>
      <c r="M488" s="54">
        <f t="shared" si="23"/>
        <v>5</v>
      </c>
    </row>
    <row r="489" spans="1:13">
      <c r="A489" s="55">
        <v>8140</v>
      </c>
      <c r="B489" s="55" t="s">
        <v>62</v>
      </c>
      <c r="C489" s="55" t="s">
        <v>63</v>
      </c>
      <c r="D489" s="24">
        <v>0.22</v>
      </c>
      <c r="E489" s="24">
        <v>50.8</v>
      </c>
      <c r="F489" s="24">
        <v>0</v>
      </c>
      <c r="G489" s="24">
        <v>0.98599999999999999</v>
      </c>
      <c r="H489" s="24">
        <v>0.14299999999999999</v>
      </c>
      <c r="I489" s="24">
        <v>0.44600000000000001</v>
      </c>
      <c r="J489" s="57">
        <v>0.131320532655919</v>
      </c>
      <c r="K489" s="54">
        <f t="shared" si="21"/>
        <v>0.24794192035655216</v>
      </c>
      <c r="L489" s="54">
        <f t="shared" si="22"/>
        <v>0.7</v>
      </c>
      <c r="M489" s="54">
        <f t="shared" si="23"/>
        <v>0.1</v>
      </c>
    </row>
    <row r="490" spans="1:13">
      <c r="A490" s="55">
        <v>8140</v>
      </c>
      <c r="B490" s="55" t="s">
        <v>62</v>
      </c>
      <c r="C490" s="55" t="s">
        <v>63</v>
      </c>
      <c r="D490" s="24">
        <v>0.22</v>
      </c>
      <c r="E490" s="24">
        <v>50.8</v>
      </c>
      <c r="F490" s="24">
        <v>0</v>
      </c>
      <c r="G490" s="24">
        <v>0.98599999999999999</v>
      </c>
      <c r="H490" s="24">
        <v>0.14299999999999999</v>
      </c>
      <c r="I490" s="24">
        <v>0.44600000000000001</v>
      </c>
      <c r="J490" s="57">
        <v>0.46530240030429698</v>
      </c>
      <c r="K490" s="54">
        <f t="shared" si="21"/>
        <v>0.87852195193453297</v>
      </c>
      <c r="L490" s="54">
        <f t="shared" si="22"/>
        <v>2.4</v>
      </c>
      <c r="M490" s="54">
        <f t="shared" si="23"/>
        <v>0.4</v>
      </c>
    </row>
    <row r="491" spans="1:13">
      <c r="A491" s="55">
        <v>8140</v>
      </c>
      <c r="B491" s="55" t="s">
        <v>62</v>
      </c>
      <c r="C491" s="55" t="s">
        <v>63</v>
      </c>
      <c r="D491" s="24">
        <v>0.22</v>
      </c>
      <c r="E491" s="24">
        <v>50.8</v>
      </c>
      <c r="F491" s="24">
        <v>0</v>
      </c>
      <c r="G491" s="24">
        <v>0.98599999999999999</v>
      </c>
      <c r="H491" s="24">
        <v>0.14299999999999999</v>
      </c>
      <c r="I491" s="24">
        <v>0.44600000000000001</v>
      </c>
      <c r="J491" s="57">
        <v>7.4319672456534494E-2</v>
      </c>
      <c r="K491" s="54">
        <f t="shared" si="21"/>
        <v>0.14032049624276757</v>
      </c>
      <c r="L491" s="54">
        <f t="shared" si="22"/>
        <v>0.4</v>
      </c>
      <c r="M491" s="54">
        <f t="shared" si="23"/>
        <v>0.1</v>
      </c>
    </row>
    <row r="492" spans="1:13">
      <c r="A492" s="55">
        <v>8140</v>
      </c>
      <c r="B492" s="55" t="s">
        <v>62</v>
      </c>
      <c r="C492" s="55" t="s">
        <v>69</v>
      </c>
      <c r="D492" s="24">
        <v>0.22</v>
      </c>
      <c r="E492" s="24">
        <v>50.8</v>
      </c>
      <c r="F492" s="24">
        <v>0</v>
      </c>
      <c r="G492" s="24">
        <v>0.98599999999999999</v>
      </c>
      <c r="H492" s="24">
        <v>0.14299999999999999</v>
      </c>
      <c r="I492" s="24">
        <v>0.44600000000000001</v>
      </c>
      <c r="J492" s="57">
        <v>1.53649645151846E-2</v>
      </c>
      <c r="K492" s="54">
        <f t="shared" si="21"/>
        <v>2.9010077335636205E-2</v>
      </c>
      <c r="L492" s="54">
        <f t="shared" si="22"/>
        <v>0.1</v>
      </c>
      <c r="M492" s="54">
        <f t="shared" si="23"/>
        <v>0</v>
      </c>
    </row>
    <row r="493" spans="1:13">
      <c r="A493" s="55">
        <v>8140</v>
      </c>
      <c r="B493" s="55" t="s">
        <v>62</v>
      </c>
      <c r="C493" s="55" t="s">
        <v>68</v>
      </c>
      <c r="D493" s="24">
        <v>0.22</v>
      </c>
      <c r="E493" s="24">
        <v>50.8</v>
      </c>
      <c r="F493" s="24">
        <v>0</v>
      </c>
      <c r="G493" s="24">
        <v>0.98599999999999999</v>
      </c>
      <c r="H493" s="24">
        <v>0.14299999999999999</v>
      </c>
      <c r="I493" s="24">
        <v>0.44600000000000001</v>
      </c>
      <c r="J493" s="57">
        <v>0.64622570652133904</v>
      </c>
      <c r="K493" s="54">
        <f t="shared" si="21"/>
        <v>1.2201172156260562</v>
      </c>
      <c r="L493" s="54">
        <f t="shared" si="22"/>
        <v>3.3</v>
      </c>
      <c r="M493" s="54">
        <f t="shared" si="23"/>
        <v>0.6</v>
      </c>
    </row>
    <row r="494" spans="1:13">
      <c r="A494" s="55">
        <v>8140</v>
      </c>
      <c r="B494" s="55" t="s">
        <v>62</v>
      </c>
      <c r="D494" s="24">
        <v>0.22</v>
      </c>
      <c r="E494" s="24">
        <v>50.8</v>
      </c>
      <c r="F494" s="24">
        <v>0</v>
      </c>
      <c r="G494" s="24">
        <v>0.98599999999999999</v>
      </c>
      <c r="H494" s="24">
        <v>0.14299999999999999</v>
      </c>
      <c r="I494" s="24">
        <v>0.44600000000000001</v>
      </c>
      <c r="J494" s="57">
        <v>0.38780785319410699</v>
      </c>
      <c r="K494" s="54">
        <f t="shared" si="21"/>
        <v>0.73220708068735363</v>
      </c>
      <c r="L494" s="54">
        <f t="shared" si="22"/>
        <v>2</v>
      </c>
      <c r="M494" s="54">
        <f t="shared" si="23"/>
        <v>0.4</v>
      </c>
    </row>
    <row r="495" spans="1:13">
      <c r="A495" s="55">
        <v>8140</v>
      </c>
      <c r="B495" s="55" t="s">
        <v>62</v>
      </c>
      <c r="C495" s="55" t="s">
        <v>68</v>
      </c>
      <c r="D495" s="24">
        <v>0.22</v>
      </c>
      <c r="E495" s="24">
        <v>50.8</v>
      </c>
      <c r="F495" s="24">
        <v>0</v>
      </c>
      <c r="G495" s="24">
        <v>0.98599999999999999</v>
      </c>
      <c r="H495" s="24">
        <v>0.14299999999999999</v>
      </c>
      <c r="I495" s="24">
        <v>0.44600000000000001</v>
      </c>
      <c r="J495" s="57">
        <v>0.113179552694727</v>
      </c>
      <c r="K495" s="54">
        <f t="shared" si="21"/>
        <v>0.21369054079115757</v>
      </c>
      <c r="L495" s="54">
        <f t="shared" si="22"/>
        <v>0.6</v>
      </c>
      <c r="M495" s="54">
        <f t="shared" si="23"/>
        <v>0.1</v>
      </c>
    </row>
    <row r="496" spans="1:13">
      <c r="A496" s="55">
        <v>8140</v>
      </c>
      <c r="B496" s="55" t="s">
        <v>62</v>
      </c>
      <c r="C496" s="55" t="s">
        <v>63</v>
      </c>
      <c r="D496" s="24">
        <v>0.22</v>
      </c>
      <c r="E496" s="24">
        <v>50.8</v>
      </c>
      <c r="F496" s="24">
        <v>0</v>
      </c>
      <c r="G496" s="24">
        <v>0.98599999999999999</v>
      </c>
      <c r="H496" s="24">
        <v>0.14299999999999999</v>
      </c>
      <c r="I496" s="24">
        <v>0.44600000000000001</v>
      </c>
      <c r="J496" s="57">
        <v>9.1385176070397103E-2</v>
      </c>
      <c r="K496" s="54">
        <f t="shared" si="21"/>
        <v>0.17254130476598109</v>
      </c>
      <c r="L496" s="54">
        <f t="shared" si="22"/>
        <v>0.5</v>
      </c>
      <c r="M496" s="54">
        <f t="shared" si="23"/>
        <v>0.1</v>
      </c>
    </row>
    <row r="497" spans="1:13">
      <c r="A497" s="55">
        <v>8140</v>
      </c>
      <c r="B497" s="55" t="s">
        <v>62</v>
      </c>
      <c r="C497" s="55" t="s">
        <v>63</v>
      </c>
      <c r="D497" s="24">
        <v>0.22</v>
      </c>
      <c r="E497" s="24">
        <v>50.8</v>
      </c>
      <c r="F497" s="24">
        <v>0</v>
      </c>
      <c r="G497" s="24">
        <v>0.98599999999999999</v>
      </c>
      <c r="H497" s="24">
        <v>0.14299999999999999</v>
      </c>
      <c r="I497" s="24">
        <v>0.44600000000000001</v>
      </c>
      <c r="J497" s="57">
        <v>0.16348208104078499</v>
      </c>
      <c r="K497" s="54">
        <f t="shared" si="21"/>
        <v>0.30866506781040476</v>
      </c>
      <c r="L497" s="54">
        <f t="shared" si="22"/>
        <v>0.8</v>
      </c>
      <c r="M497" s="54">
        <f t="shared" si="23"/>
        <v>0.2</v>
      </c>
    </row>
    <row r="498" spans="1:13">
      <c r="A498" s="55">
        <v>8140</v>
      </c>
      <c r="B498" s="55" t="s">
        <v>62</v>
      </c>
      <c r="C498" s="55" t="s">
        <v>63</v>
      </c>
      <c r="D498" s="24">
        <v>0.22</v>
      </c>
      <c r="E498" s="24">
        <v>50.8</v>
      </c>
      <c r="F498" s="24">
        <v>0</v>
      </c>
      <c r="G498" s="24">
        <v>0.98599999999999999</v>
      </c>
      <c r="H498" s="24">
        <v>0.14299999999999999</v>
      </c>
      <c r="I498" s="24">
        <v>0.44600000000000001</v>
      </c>
      <c r="J498" s="57">
        <v>5.6502971064968897E-2</v>
      </c>
      <c r="K498" s="54">
        <f t="shared" si="21"/>
        <v>0.10668137623539896</v>
      </c>
      <c r="L498" s="54">
        <f t="shared" si="22"/>
        <v>0.3</v>
      </c>
      <c r="M498" s="54">
        <f t="shared" si="23"/>
        <v>0.1</v>
      </c>
    </row>
    <row r="499" spans="1:13">
      <c r="A499" s="55">
        <v>8140</v>
      </c>
      <c r="B499" s="55" t="s">
        <v>62</v>
      </c>
      <c r="C499" s="55" t="s">
        <v>63</v>
      </c>
      <c r="D499" s="24">
        <v>0.22</v>
      </c>
      <c r="E499" s="24">
        <v>50.8</v>
      </c>
      <c r="F499" s="24">
        <v>0</v>
      </c>
      <c r="G499" s="24">
        <v>0.98599999999999999</v>
      </c>
      <c r="H499" s="24">
        <v>0.14299999999999999</v>
      </c>
      <c r="I499" s="24">
        <v>0.44600000000000001</v>
      </c>
      <c r="J499" s="57">
        <v>0.17063259789598401</v>
      </c>
      <c r="K499" s="54">
        <f t="shared" si="21"/>
        <v>0.3221657203341442</v>
      </c>
      <c r="L499" s="54">
        <f t="shared" si="22"/>
        <v>0.9</v>
      </c>
      <c r="M499" s="54">
        <f t="shared" si="23"/>
        <v>0.2</v>
      </c>
    </row>
    <row r="500" spans="1:13">
      <c r="A500" s="55">
        <v>8140</v>
      </c>
      <c r="B500" s="55" t="s">
        <v>62</v>
      </c>
      <c r="C500" s="55" t="s">
        <v>68</v>
      </c>
      <c r="D500" s="24">
        <v>0.22</v>
      </c>
      <c r="E500" s="24">
        <v>50.8</v>
      </c>
      <c r="F500" s="24">
        <v>0</v>
      </c>
      <c r="G500" s="24">
        <v>0.98599999999999999</v>
      </c>
      <c r="H500" s="24">
        <v>0.14299999999999999</v>
      </c>
      <c r="I500" s="24">
        <v>0.44600000000000001</v>
      </c>
      <c r="J500" s="57">
        <v>0.25173250017258703</v>
      </c>
      <c r="K500" s="54">
        <f t="shared" si="21"/>
        <v>0.47528774249252254</v>
      </c>
      <c r="L500" s="54">
        <f t="shared" si="22"/>
        <v>1.3</v>
      </c>
      <c r="M500" s="54">
        <f t="shared" si="23"/>
        <v>0.2</v>
      </c>
    </row>
    <row r="501" spans="1:13">
      <c r="A501" s="55">
        <v>1210</v>
      </c>
      <c r="B501" s="55" t="s">
        <v>62</v>
      </c>
      <c r="C501" s="55" t="s">
        <v>63</v>
      </c>
      <c r="D501" s="24">
        <v>0.22</v>
      </c>
      <c r="E501" s="24">
        <v>50.8</v>
      </c>
      <c r="F501" s="24">
        <v>0</v>
      </c>
      <c r="G501" s="24">
        <v>1.2450000000000001</v>
      </c>
      <c r="H501" s="24">
        <v>0.21299999999999999</v>
      </c>
      <c r="I501" s="24">
        <v>0.28799999999999998</v>
      </c>
      <c r="J501" s="57">
        <v>0.59362770392739095</v>
      </c>
      <c r="K501" s="54">
        <f t="shared" si="21"/>
        <v>0.72375089662827496</v>
      </c>
      <c r="L501" s="54">
        <f t="shared" si="22"/>
        <v>2.5</v>
      </c>
      <c r="M501" s="54">
        <f t="shared" si="23"/>
        <v>0.6</v>
      </c>
    </row>
    <row r="502" spans="1:13">
      <c r="A502" s="55">
        <v>1210</v>
      </c>
      <c r="B502" s="55" t="s">
        <v>62</v>
      </c>
      <c r="C502" s="55" t="s">
        <v>63</v>
      </c>
      <c r="D502" s="24">
        <v>0.22</v>
      </c>
      <c r="E502" s="24">
        <v>50.8</v>
      </c>
      <c r="F502" s="24">
        <v>0</v>
      </c>
      <c r="G502" s="24">
        <v>1.2450000000000001</v>
      </c>
      <c r="H502" s="24">
        <v>0.21299999999999999</v>
      </c>
      <c r="I502" s="24">
        <v>0.28799999999999998</v>
      </c>
      <c r="J502" s="57">
        <v>2.9216765085169301E-2</v>
      </c>
      <c r="K502" s="54">
        <f t="shared" si="21"/>
        <v>3.562107999183841E-2</v>
      </c>
      <c r="L502" s="54">
        <f t="shared" si="22"/>
        <v>0.1</v>
      </c>
      <c r="M502" s="54">
        <f t="shared" si="23"/>
        <v>0</v>
      </c>
    </row>
    <row r="503" spans="1:13">
      <c r="A503" s="55">
        <v>1210</v>
      </c>
      <c r="B503" s="55" t="s">
        <v>62</v>
      </c>
      <c r="C503" s="55" t="s">
        <v>63</v>
      </c>
      <c r="D503" s="24">
        <v>0.22</v>
      </c>
      <c r="E503" s="24">
        <v>50.8</v>
      </c>
      <c r="F503" s="24">
        <v>0</v>
      </c>
      <c r="G503" s="24">
        <v>1.2450000000000001</v>
      </c>
      <c r="H503" s="24">
        <v>0.21299999999999999</v>
      </c>
      <c r="I503" s="24">
        <v>0.28799999999999998</v>
      </c>
      <c r="J503" s="57">
        <v>1.02490293960618</v>
      </c>
      <c r="K503" s="54">
        <f t="shared" si="21"/>
        <v>1.2495616639678544</v>
      </c>
      <c r="L503" s="54">
        <f t="shared" si="22"/>
        <v>4.2</v>
      </c>
      <c r="M503" s="54">
        <f t="shared" si="23"/>
        <v>0.9</v>
      </c>
    </row>
    <row r="504" spans="1:13">
      <c r="A504" s="55">
        <v>1210</v>
      </c>
      <c r="B504" s="55" t="s">
        <v>62</v>
      </c>
      <c r="D504" s="24">
        <v>0.22</v>
      </c>
      <c r="E504" s="24">
        <v>50.8</v>
      </c>
      <c r="F504" s="24">
        <v>0</v>
      </c>
      <c r="G504" s="24">
        <v>1.2450000000000001</v>
      </c>
      <c r="H504" s="24">
        <v>0.21299999999999999</v>
      </c>
      <c r="I504" s="24">
        <v>0.28799999999999998</v>
      </c>
      <c r="J504" s="57">
        <v>0.35144765847442899</v>
      </c>
      <c r="K504" s="54">
        <f t="shared" si="21"/>
        <v>0.42848498521202377</v>
      </c>
      <c r="L504" s="54">
        <f t="shared" si="22"/>
        <v>1.5</v>
      </c>
      <c r="M504" s="54">
        <f t="shared" si="23"/>
        <v>0.3</v>
      </c>
    </row>
    <row r="505" spans="1:13">
      <c r="A505" s="55">
        <v>1210</v>
      </c>
      <c r="B505" s="55" t="s">
        <v>62</v>
      </c>
      <c r="C505" s="55" t="s">
        <v>63</v>
      </c>
      <c r="D505" s="24">
        <v>0.22</v>
      </c>
      <c r="E505" s="24">
        <v>50.8</v>
      </c>
      <c r="F505" s="24">
        <v>0</v>
      </c>
      <c r="G505" s="24">
        <v>1.2450000000000001</v>
      </c>
      <c r="H505" s="24">
        <v>0.21299999999999999</v>
      </c>
      <c r="I505" s="24">
        <v>0.28799999999999998</v>
      </c>
      <c r="J505" s="57">
        <v>7.9513785501238798</v>
      </c>
      <c r="K505" s="54">
        <f t="shared" si="21"/>
        <v>9.6943207283110322</v>
      </c>
      <c r="L505" s="54">
        <f t="shared" si="22"/>
        <v>32.799999999999997</v>
      </c>
      <c r="M505" s="54">
        <f t="shared" si="23"/>
        <v>7.4</v>
      </c>
    </row>
    <row r="506" spans="1:13">
      <c r="A506" s="55">
        <v>1210</v>
      </c>
      <c r="B506" s="55" t="s">
        <v>62</v>
      </c>
      <c r="C506" s="55" t="s">
        <v>63</v>
      </c>
      <c r="D506" s="24">
        <v>0.22</v>
      </c>
      <c r="E506" s="24">
        <v>50.8</v>
      </c>
      <c r="F506" s="24">
        <v>0</v>
      </c>
      <c r="G506" s="24">
        <v>1.2450000000000001</v>
      </c>
      <c r="H506" s="24">
        <v>0.21299999999999999</v>
      </c>
      <c r="I506" s="24">
        <v>0.28799999999999998</v>
      </c>
      <c r="J506" s="57">
        <v>2.2392071125479101</v>
      </c>
      <c r="K506" s="54">
        <f t="shared" si="21"/>
        <v>2.7300413116184115</v>
      </c>
      <c r="L506" s="54">
        <f t="shared" si="22"/>
        <v>9.1999999999999993</v>
      </c>
      <c r="M506" s="54">
        <f t="shared" si="23"/>
        <v>2.1</v>
      </c>
    </row>
    <row r="507" spans="1:13">
      <c r="A507" s="55">
        <v>1400</v>
      </c>
      <c r="B507" s="55" t="s">
        <v>62</v>
      </c>
      <c r="C507" s="55" t="s">
        <v>63</v>
      </c>
      <c r="D507" s="24">
        <v>0.22</v>
      </c>
      <c r="E507" s="24">
        <v>50.8</v>
      </c>
      <c r="F507" s="24">
        <v>0</v>
      </c>
      <c r="G507" s="24">
        <v>0.70899999999999996</v>
      </c>
      <c r="H507" s="24">
        <v>0.11700000000000001</v>
      </c>
      <c r="I507" s="24">
        <v>0.43099999999999999</v>
      </c>
      <c r="J507" s="57">
        <v>6.7420417869991702</v>
      </c>
      <c r="K507" s="54">
        <f t="shared" si="21"/>
        <v>12.301304709832452</v>
      </c>
      <c r="L507" s="54">
        <f t="shared" si="22"/>
        <v>23.7</v>
      </c>
      <c r="M507" s="54">
        <f t="shared" si="23"/>
        <v>5.4</v>
      </c>
    </row>
    <row r="508" spans="1:13">
      <c r="A508" s="55">
        <v>1210</v>
      </c>
      <c r="B508" s="55" t="s">
        <v>62</v>
      </c>
      <c r="C508" s="55" t="s">
        <v>63</v>
      </c>
      <c r="D508" s="24">
        <v>0.22</v>
      </c>
      <c r="E508" s="24">
        <v>50.8</v>
      </c>
      <c r="F508" s="24">
        <v>0</v>
      </c>
      <c r="G508" s="24">
        <v>1.2450000000000001</v>
      </c>
      <c r="H508" s="24">
        <v>0.21299999999999999</v>
      </c>
      <c r="I508" s="24">
        <v>0.28799999999999998</v>
      </c>
      <c r="J508" s="57">
        <v>2.2438297551013999</v>
      </c>
      <c r="K508" s="54">
        <f t="shared" si="21"/>
        <v>2.7356772374196265</v>
      </c>
      <c r="L508" s="54">
        <f t="shared" si="22"/>
        <v>9.3000000000000007</v>
      </c>
      <c r="M508" s="54">
        <f t="shared" si="23"/>
        <v>2.1</v>
      </c>
    </row>
    <row r="509" spans="1:13">
      <c r="A509" s="55">
        <v>1210</v>
      </c>
      <c r="B509" s="55" t="s">
        <v>62</v>
      </c>
      <c r="C509" s="55" t="s">
        <v>63</v>
      </c>
      <c r="D509" s="24">
        <v>0.22</v>
      </c>
      <c r="E509" s="24">
        <v>50.8</v>
      </c>
      <c r="F509" s="24">
        <v>0</v>
      </c>
      <c r="G509" s="24">
        <v>1.2450000000000001</v>
      </c>
      <c r="H509" s="24">
        <v>0.21299999999999999</v>
      </c>
      <c r="I509" s="24">
        <v>0.28799999999999998</v>
      </c>
      <c r="J509" s="57">
        <v>1.1249865648330399</v>
      </c>
      <c r="K509" s="54">
        <f t="shared" si="21"/>
        <v>1.371583619844442</v>
      </c>
      <c r="L509" s="54">
        <f t="shared" si="22"/>
        <v>4.5999999999999996</v>
      </c>
      <c r="M509" s="54">
        <f t="shared" si="23"/>
        <v>1</v>
      </c>
    </row>
    <row r="510" spans="1:13">
      <c r="A510" s="55">
        <v>1330</v>
      </c>
      <c r="B510" s="55" t="s">
        <v>62</v>
      </c>
      <c r="C510" s="55" t="s">
        <v>68</v>
      </c>
      <c r="D510" s="24">
        <v>0.22</v>
      </c>
      <c r="E510" s="24">
        <v>50.8</v>
      </c>
      <c r="F510" s="24">
        <v>0</v>
      </c>
      <c r="G510" s="24">
        <v>1.395</v>
      </c>
      <c r="H510" s="24">
        <v>0.33900000000000002</v>
      </c>
      <c r="I510" s="24">
        <v>0.39300000000000002</v>
      </c>
      <c r="J510" s="57">
        <v>4.6736927048196</v>
      </c>
      <c r="K510" s="54">
        <f t="shared" si="21"/>
        <v>7.7756225530083691</v>
      </c>
      <c r="L510" s="54">
        <f t="shared" si="22"/>
        <v>29.5</v>
      </c>
      <c r="M510" s="54">
        <f t="shared" si="23"/>
        <v>8.1999999999999993</v>
      </c>
    </row>
    <row r="511" spans="1:13">
      <c r="A511" s="55">
        <v>1330</v>
      </c>
      <c r="B511" s="55" t="s">
        <v>62</v>
      </c>
      <c r="C511" s="55" t="s">
        <v>68</v>
      </c>
      <c r="D511" s="24">
        <v>0.22</v>
      </c>
      <c r="E511" s="24">
        <v>50.8</v>
      </c>
      <c r="F511" s="24">
        <v>0</v>
      </c>
      <c r="G511" s="24">
        <v>1.395</v>
      </c>
      <c r="H511" s="24">
        <v>0.33900000000000002</v>
      </c>
      <c r="I511" s="24">
        <v>0.39300000000000002</v>
      </c>
      <c r="J511" s="57">
        <v>0.88432908668961396</v>
      </c>
      <c r="K511" s="54">
        <f t="shared" si="21"/>
        <v>1.471258301525511</v>
      </c>
      <c r="L511" s="54">
        <f t="shared" si="22"/>
        <v>5.6</v>
      </c>
      <c r="M511" s="54">
        <f t="shared" si="23"/>
        <v>1.6</v>
      </c>
    </row>
    <row r="512" spans="1:13">
      <c r="A512" s="55">
        <v>1110</v>
      </c>
      <c r="B512" s="55" t="s">
        <v>62</v>
      </c>
      <c r="C512" s="55" t="s">
        <v>63</v>
      </c>
      <c r="D512" s="24">
        <v>0.22</v>
      </c>
      <c r="E512" s="24">
        <v>50.8</v>
      </c>
      <c r="F512" s="24">
        <v>0</v>
      </c>
      <c r="G512" s="24">
        <v>0.96799999999999997</v>
      </c>
      <c r="H512" s="24">
        <v>0.125</v>
      </c>
      <c r="I512" s="24">
        <v>0.28799999999999998</v>
      </c>
      <c r="J512" s="57">
        <v>2.44974683575821</v>
      </c>
      <c r="K512" s="54">
        <f t="shared" si="21"/>
        <v>2.9867313421564092</v>
      </c>
      <c r="L512" s="54">
        <f t="shared" si="22"/>
        <v>7.9</v>
      </c>
      <c r="M512" s="54">
        <f t="shared" si="23"/>
        <v>1.6</v>
      </c>
    </row>
    <row r="513" spans="1:13">
      <c r="A513" s="55">
        <v>1110</v>
      </c>
      <c r="B513" s="55" t="s">
        <v>62</v>
      </c>
      <c r="C513" s="55" t="s">
        <v>63</v>
      </c>
      <c r="D513" s="24">
        <v>0.22</v>
      </c>
      <c r="E513" s="24">
        <v>50.8</v>
      </c>
      <c r="F513" s="24">
        <v>0</v>
      </c>
      <c r="G513" s="24">
        <v>0.96799999999999997</v>
      </c>
      <c r="H513" s="24">
        <v>0.125</v>
      </c>
      <c r="I513" s="24">
        <v>0.28799999999999998</v>
      </c>
      <c r="J513" s="57">
        <v>24.688950833300002</v>
      </c>
      <c r="K513" s="54">
        <f t="shared" si="21"/>
        <v>30.100768855959359</v>
      </c>
      <c r="L513" s="54">
        <f t="shared" si="22"/>
        <v>79.3</v>
      </c>
      <c r="M513" s="54">
        <f t="shared" si="23"/>
        <v>15.7</v>
      </c>
    </row>
    <row r="514" spans="1:13">
      <c r="A514" s="55">
        <v>1110</v>
      </c>
      <c r="B514" s="55" t="s">
        <v>62</v>
      </c>
      <c r="C514" s="55" t="s">
        <v>68</v>
      </c>
      <c r="D514" s="24">
        <v>0.22</v>
      </c>
      <c r="E514" s="24">
        <v>50.8</v>
      </c>
      <c r="F514" s="24">
        <v>0</v>
      </c>
      <c r="G514" s="24">
        <v>0.96799999999999997</v>
      </c>
      <c r="H514" s="24">
        <v>0.125</v>
      </c>
      <c r="I514" s="24">
        <v>0.28799999999999998</v>
      </c>
      <c r="J514" s="57">
        <v>1.34331382934746</v>
      </c>
      <c r="K514" s="54">
        <f t="shared" si="21"/>
        <v>1.6377682207404229</v>
      </c>
      <c r="L514" s="54">
        <f t="shared" si="22"/>
        <v>4.3</v>
      </c>
      <c r="M514" s="54">
        <f t="shared" si="23"/>
        <v>0.9</v>
      </c>
    </row>
    <row r="515" spans="1:13">
      <c r="A515" s="55">
        <v>1110</v>
      </c>
      <c r="B515" s="55" t="s">
        <v>62</v>
      </c>
      <c r="C515" s="55" t="s">
        <v>63</v>
      </c>
      <c r="D515" s="24">
        <v>0.22</v>
      </c>
      <c r="E515" s="24">
        <v>50.8</v>
      </c>
      <c r="F515" s="24">
        <v>0</v>
      </c>
      <c r="G515" s="24">
        <v>0.96799999999999997</v>
      </c>
      <c r="H515" s="24">
        <v>0.125</v>
      </c>
      <c r="I515" s="24">
        <v>0.28799999999999998</v>
      </c>
      <c r="J515" s="57">
        <v>4.7966285784445004</v>
      </c>
      <c r="K515" s="54">
        <f t="shared" ref="K515:K578" si="24">E515*I515*J515/12</f>
        <v>5.8480495628395346</v>
      </c>
      <c r="L515" s="54">
        <f t="shared" ref="L515:L578" si="25">ROUND(2.721*G515*K515,1)</f>
        <v>15.4</v>
      </c>
      <c r="M515" s="54">
        <f t="shared" ref="M515:M578" si="26">ROUND((2.721*H515*K515)+(D515*J515),1)</f>
        <v>3</v>
      </c>
    </row>
    <row r="516" spans="1:13">
      <c r="A516" s="55">
        <v>1110</v>
      </c>
      <c r="B516" s="55" t="s">
        <v>62</v>
      </c>
      <c r="C516" s="55" t="s">
        <v>63</v>
      </c>
      <c r="D516" s="24">
        <v>0.22</v>
      </c>
      <c r="E516" s="24">
        <v>50.8</v>
      </c>
      <c r="F516" s="24">
        <v>0</v>
      </c>
      <c r="G516" s="24">
        <v>0.96799999999999997</v>
      </c>
      <c r="H516" s="24">
        <v>0.125</v>
      </c>
      <c r="I516" s="24">
        <v>0.28799999999999998</v>
      </c>
      <c r="J516" s="57">
        <v>0.16477302335080801</v>
      </c>
      <c r="K516" s="54">
        <f t="shared" si="24"/>
        <v>0.2008912700693051</v>
      </c>
      <c r="L516" s="54">
        <f t="shared" si="25"/>
        <v>0.5</v>
      </c>
      <c r="M516" s="54">
        <f t="shared" si="26"/>
        <v>0.1</v>
      </c>
    </row>
    <row r="517" spans="1:13">
      <c r="A517" s="55">
        <v>1110</v>
      </c>
      <c r="B517" s="55" t="s">
        <v>62</v>
      </c>
      <c r="C517" s="55" t="s">
        <v>68</v>
      </c>
      <c r="D517" s="24">
        <v>0.22</v>
      </c>
      <c r="E517" s="24">
        <v>50.8</v>
      </c>
      <c r="F517" s="24">
        <v>0</v>
      </c>
      <c r="G517" s="24">
        <v>0.96799999999999997</v>
      </c>
      <c r="H517" s="24">
        <v>0.125</v>
      </c>
      <c r="I517" s="24">
        <v>0.28799999999999998</v>
      </c>
      <c r="J517" s="57">
        <v>1.88679258867011</v>
      </c>
      <c r="K517" s="54">
        <f t="shared" si="24"/>
        <v>2.3003775241065978</v>
      </c>
      <c r="L517" s="54">
        <f t="shared" si="25"/>
        <v>6.1</v>
      </c>
      <c r="M517" s="54">
        <f t="shared" si="26"/>
        <v>1.2</v>
      </c>
    </row>
    <row r="518" spans="1:13">
      <c r="A518" s="55">
        <v>8360</v>
      </c>
      <c r="B518" s="55" t="s">
        <v>62</v>
      </c>
      <c r="D518" s="24">
        <v>0.22</v>
      </c>
      <c r="E518" s="24">
        <v>50.8</v>
      </c>
      <c r="F518" s="24">
        <v>0</v>
      </c>
      <c r="G518" s="24">
        <v>1.4430000000000001</v>
      </c>
      <c r="H518" s="24">
        <v>0.22500000000000001</v>
      </c>
      <c r="I518" s="24">
        <v>0.43099999999999999</v>
      </c>
      <c r="J518" s="57">
        <v>38.839510097100003</v>
      </c>
      <c r="K518" s="54">
        <f t="shared" si="24"/>
        <v>70.865275472832096</v>
      </c>
      <c r="L518" s="54">
        <f t="shared" si="25"/>
        <v>278.2</v>
      </c>
      <c r="M518" s="54">
        <f t="shared" si="26"/>
        <v>51.9</v>
      </c>
    </row>
    <row r="519" spans="1:13">
      <c r="A519" s="55">
        <v>8360</v>
      </c>
      <c r="B519" s="55" t="s">
        <v>62</v>
      </c>
      <c r="C519" s="55" t="s">
        <v>63</v>
      </c>
      <c r="D519" s="24">
        <v>0.22</v>
      </c>
      <c r="E519" s="24">
        <v>50.8</v>
      </c>
      <c r="F519" s="24">
        <v>0</v>
      </c>
      <c r="G519" s="24">
        <v>1.4430000000000001</v>
      </c>
      <c r="H519" s="24">
        <v>0.22500000000000001</v>
      </c>
      <c r="I519" s="24">
        <v>0.43099999999999999</v>
      </c>
      <c r="J519" s="57">
        <v>1.51563865955844E-2</v>
      </c>
      <c r="K519" s="54">
        <f t="shared" si="24"/>
        <v>2.7653837769416777E-2</v>
      </c>
      <c r="L519" s="54">
        <f t="shared" si="25"/>
        <v>0.1</v>
      </c>
      <c r="M519" s="54">
        <f t="shared" si="26"/>
        <v>0</v>
      </c>
    </row>
    <row r="520" spans="1:13">
      <c r="A520" s="55">
        <v>8360</v>
      </c>
      <c r="B520" s="55" t="s">
        <v>62</v>
      </c>
      <c r="C520" s="55" t="s">
        <v>63</v>
      </c>
      <c r="D520" s="24">
        <v>0.22</v>
      </c>
      <c r="E520" s="24">
        <v>50.8</v>
      </c>
      <c r="F520" s="24">
        <v>0</v>
      </c>
      <c r="G520" s="24">
        <v>1.4430000000000001</v>
      </c>
      <c r="H520" s="24">
        <v>0.22500000000000001</v>
      </c>
      <c r="I520" s="24">
        <v>0.43099999999999999</v>
      </c>
      <c r="J520" s="57">
        <v>0.337316019539806</v>
      </c>
      <c r="K520" s="54">
        <f t="shared" si="24"/>
        <v>0.615455565385012</v>
      </c>
      <c r="L520" s="54">
        <f t="shared" si="25"/>
        <v>2.4</v>
      </c>
      <c r="M520" s="54">
        <f t="shared" si="26"/>
        <v>0.5</v>
      </c>
    </row>
    <row r="521" spans="1:13">
      <c r="A521" s="55">
        <v>8360</v>
      </c>
      <c r="B521" s="55" t="s">
        <v>62</v>
      </c>
      <c r="C521" s="55" t="s">
        <v>63</v>
      </c>
      <c r="D521" s="24">
        <v>0.22</v>
      </c>
      <c r="E521" s="24">
        <v>50.8</v>
      </c>
      <c r="F521" s="24">
        <v>0</v>
      </c>
      <c r="G521" s="24">
        <v>1.4430000000000001</v>
      </c>
      <c r="H521" s="24">
        <v>0.22500000000000001</v>
      </c>
      <c r="I521" s="24">
        <v>0.43099999999999999</v>
      </c>
      <c r="J521" s="57">
        <v>0.120594486730394</v>
      </c>
      <c r="K521" s="54">
        <f t="shared" si="24"/>
        <v>0.22003268067205253</v>
      </c>
      <c r="L521" s="54">
        <f t="shared" si="25"/>
        <v>0.9</v>
      </c>
      <c r="M521" s="54">
        <f t="shared" si="26"/>
        <v>0.2</v>
      </c>
    </row>
    <row r="522" spans="1:13">
      <c r="A522" s="55">
        <v>1400</v>
      </c>
      <c r="B522" s="55" t="s">
        <v>62</v>
      </c>
      <c r="C522" s="55" t="s">
        <v>63</v>
      </c>
      <c r="D522" s="24">
        <v>0.22</v>
      </c>
      <c r="E522" s="24">
        <v>50.8</v>
      </c>
      <c r="F522" s="24">
        <v>0</v>
      </c>
      <c r="G522" s="24">
        <v>0.70899999999999996</v>
      </c>
      <c r="H522" s="24">
        <v>0.11700000000000001</v>
      </c>
      <c r="I522" s="24">
        <v>0.43099999999999999</v>
      </c>
      <c r="J522" s="57">
        <v>3.8477478046089003E-2</v>
      </c>
      <c r="K522" s="54">
        <f t="shared" si="24"/>
        <v>7.0204723860292459E-2</v>
      </c>
      <c r="L522" s="54">
        <f t="shared" si="25"/>
        <v>0.1</v>
      </c>
      <c r="M522" s="54">
        <f t="shared" si="26"/>
        <v>0</v>
      </c>
    </row>
    <row r="523" spans="1:13">
      <c r="A523" s="55">
        <v>1400</v>
      </c>
      <c r="B523" s="55" t="s">
        <v>62</v>
      </c>
      <c r="C523" s="55" t="s">
        <v>68</v>
      </c>
      <c r="D523" s="24">
        <v>0.22</v>
      </c>
      <c r="E523" s="24">
        <v>50.8</v>
      </c>
      <c r="F523" s="24">
        <v>0</v>
      </c>
      <c r="G523" s="24">
        <v>0.70899999999999996</v>
      </c>
      <c r="H523" s="24">
        <v>0.11700000000000001</v>
      </c>
      <c r="I523" s="24">
        <v>0.43099999999999999</v>
      </c>
      <c r="J523" s="57">
        <v>5.62941734404835E-2</v>
      </c>
      <c r="K523" s="54">
        <f t="shared" si="24"/>
        <v>0.10271247238705818</v>
      </c>
      <c r="L523" s="54">
        <f t="shared" si="25"/>
        <v>0.2</v>
      </c>
      <c r="M523" s="54">
        <f t="shared" si="26"/>
        <v>0</v>
      </c>
    </row>
    <row r="524" spans="1:13">
      <c r="A524" s="55">
        <v>1411</v>
      </c>
      <c r="B524" s="55" t="s">
        <v>62</v>
      </c>
      <c r="C524" s="55" t="s">
        <v>63</v>
      </c>
      <c r="D524" s="24">
        <v>0.22</v>
      </c>
      <c r="E524" s="24">
        <v>50.8</v>
      </c>
      <c r="F524" s="24">
        <v>0</v>
      </c>
      <c r="G524" s="24">
        <v>1.4430000000000001</v>
      </c>
      <c r="H524" s="24">
        <v>0.22500000000000001</v>
      </c>
      <c r="I524" s="24">
        <v>0.43099999999999999</v>
      </c>
      <c r="J524" s="57">
        <v>10.0790486873</v>
      </c>
      <c r="K524" s="54">
        <f t="shared" si="24"/>
        <v>18.389896266558004</v>
      </c>
      <c r="L524" s="54">
        <f t="shared" si="25"/>
        <v>72.2</v>
      </c>
      <c r="M524" s="54">
        <f t="shared" si="26"/>
        <v>13.5</v>
      </c>
    </row>
    <row r="525" spans="1:13">
      <c r="A525" s="55">
        <v>1411</v>
      </c>
      <c r="B525" s="55" t="s">
        <v>62</v>
      </c>
      <c r="C525" s="55" t="s">
        <v>63</v>
      </c>
      <c r="D525" s="24">
        <v>0.22</v>
      </c>
      <c r="E525" s="24">
        <v>50.8</v>
      </c>
      <c r="F525" s="24">
        <v>0</v>
      </c>
      <c r="G525" s="24">
        <v>1.4430000000000001</v>
      </c>
      <c r="H525" s="24">
        <v>0.22500000000000001</v>
      </c>
      <c r="I525" s="24">
        <v>0.43099999999999999</v>
      </c>
      <c r="J525" s="57">
        <v>4.2961302735979903</v>
      </c>
      <c r="K525" s="54">
        <f t="shared" si="24"/>
        <v>7.8385760928644395</v>
      </c>
      <c r="L525" s="54">
        <f t="shared" si="25"/>
        <v>30.8</v>
      </c>
      <c r="M525" s="54">
        <f t="shared" si="26"/>
        <v>5.7</v>
      </c>
    </row>
    <row r="526" spans="1:13">
      <c r="A526" s="55">
        <v>1411</v>
      </c>
      <c r="B526" s="55" t="s">
        <v>62</v>
      </c>
      <c r="C526" s="55" t="s">
        <v>68</v>
      </c>
      <c r="D526" s="24">
        <v>0.22</v>
      </c>
      <c r="E526" s="24">
        <v>50.8</v>
      </c>
      <c r="F526" s="24">
        <v>0</v>
      </c>
      <c r="G526" s="24">
        <v>1.4430000000000001</v>
      </c>
      <c r="H526" s="24">
        <v>0.22500000000000001</v>
      </c>
      <c r="I526" s="24">
        <v>0.43099999999999999</v>
      </c>
      <c r="J526" s="57">
        <v>4.3993964178059803</v>
      </c>
      <c r="K526" s="54">
        <f t="shared" si="24"/>
        <v>8.0269920573815323</v>
      </c>
      <c r="L526" s="54">
        <f t="shared" si="25"/>
        <v>31.5</v>
      </c>
      <c r="M526" s="54">
        <f t="shared" si="26"/>
        <v>5.9</v>
      </c>
    </row>
    <row r="527" spans="1:13">
      <c r="A527" s="55">
        <v>1411</v>
      </c>
      <c r="B527" s="55" t="s">
        <v>62</v>
      </c>
      <c r="C527" s="55" t="s">
        <v>63</v>
      </c>
      <c r="D527" s="24">
        <v>0.22</v>
      </c>
      <c r="E527" s="24">
        <v>50.8</v>
      </c>
      <c r="F527" s="24">
        <v>0</v>
      </c>
      <c r="G527" s="24">
        <v>1.4430000000000001</v>
      </c>
      <c r="H527" s="24">
        <v>0.22500000000000001</v>
      </c>
      <c r="I527" s="24">
        <v>0.43099999999999999</v>
      </c>
      <c r="J527" s="57">
        <v>3.3189958029843498</v>
      </c>
      <c r="K527" s="54">
        <f t="shared" si="24"/>
        <v>6.0557291089318115</v>
      </c>
      <c r="L527" s="54">
        <f t="shared" si="25"/>
        <v>23.8</v>
      </c>
      <c r="M527" s="54">
        <f t="shared" si="26"/>
        <v>4.4000000000000004</v>
      </c>
    </row>
    <row r="528" spans="1:13">
      <c r="A528" s="55">
        <v>1620</v>
      </c>
      <c r="B528" s="55" t="s">
        <v>62</v>
      </c>
      <c r="C528" s="55" t="s">
        <v>68</v>
      </c>
      <c r="D528" s="24">
        <v>0.22</v>
      </c>
      <c r="E528" s="24">
        <v>50.8</v>
      </c>
      <c r="F528" s="24">
        <v>0</v>
      </c>
      <c r="G528" s="24">
        <v>0.70899999999999996</v>
      </c>
      <c r="H528" s="24">
        <v>9.8000000000000004E-2</v>
      </c>
      <c r="I528" s="24">
        <v>0.28799999999999998</v>
      </c>
      <c r="J528" s="57">
        <v>3.34018136280906</v>
      </c>
      <c r="K528" s="54">
        <f t="shared" si="24"/>
        <v>4.0723491175368052</v>
      </c>
      <c r="L528" s="54">
        <f t="shared" si="25"/>
        <v>7.9</v>
      </c>
      <c r="M528" s="54">
        <f t="shared" si="26"/>
        <v>1.8</v>
      </c>
    </row>
    <row r="529" spans="1:13">
      <c r="A529" s="55">
        <v>1620</v>
      </c>
      <c r="B529" s="55" t="s">
        <v>62</v>
      </c>
      <c r="C529" s="55" t="s">
        <v>63</v>
      </c>
      <c r="D529" s="24">
        <v>0.22</v>
      </c>
      <c r="E529" s="24">
        <v>50.8</v>
      </c>
      <c r="F529" s="24">
        <v>0</v>
      </c>
      <c r="G529" s="24">
        <v>0.70899999999999996</v>
      </c>
      <c r="H529" s="24">
        <v>9.8000000000000004E-2</v>
      </c>
      <c r="I529" s="24">
        <v>0.28799999999999998</v>
      </c>
      <c r="J529" s="57">
        <v>10.1338855873</v>
      </c>
      <c r="K529" s="54">
        <f t="shared" si="24"/>
        <v>12.355233308036157</v>
      </c>
      <c r="L529" s="54">
        <f t="shared" si="25"/>
        <v>23.8</v>
      </c>
      <c r="M529" s="54">
        <f t="shared" si="26"/>
        <v>5.5</v>
      </c>
    </row>
    <row r="530" spans="1:13">
      <c r="A530" s="55">
        <v>1620</v>
      </c>
      <c r="B530" s="55" t="s">
        <v>62</v>
      </c>
      <c r="C530" s="55" t="s">
        <v>68</v>
      </c>
      <c r="D530" s="24">
        <v>0.22</v>
      </c>
      <c r="E530" s="24">
        <v>50.8</v>
      </c>
      <c r="F530" s="24">
        <v>0</v>
      </c>
      <c r="G530" s="24">
        <v>0.70899999999999996</v>
      </c>
      <c r="H530" s="24">
        <v>9.8000000000000004E-2</v>
      </c>
      <c r="I530" s="24">
        <v>0.28799999999999998</v>
      </c>
      <c r="J530" s="57">
        <v>9.3082568945259592</v>
      </c>
      <c r="K530" s="54">
        <f t="shared" si="24"/>
        <v>11.348626805806049</v>
      </c>
      <c r="L530" s="54">
        <f t="shared" si="25"/>
        <v>21.9</v>
      </c>
      <c r="M530" s="54">
        <f t="shared" si="26"/>
        <v>5.0999999999999996</v>
      </c>
    </row>
    <row r="531" spans="1:13">
      <c r="A531" s="55">
        <v>1210</v>
      </c>
      <c r="B531" s="55" t="s">
        <v>62</v>
      </c>
      <c r="C531" s="55" t="s">
        <v>63</v>
      </c>
      <c r="D531" s="24">
        <v>0.22</v>
      </c>
      <c r="E531" s="24">
        <v>50.8</v>
      </c>
      <c r="F531" s="24">
        <v>0</v>
      </c>
      <c r="G531" s="24">
        <v>1.2450000000000001</v>
      </c>
      <c r="H531" s="24">
        <v>0.21299999999999999</v>
      </c>
      <c r="I531" s="24">
        <v>0.28799999999999998</v>
      </c>
      <c r="J531" s="57">
        <v>0.18993727804610999</v>
      </c>
      <c r="K531" s="54">
        <f t="shared" si="24"/>
        <v>0.23157152939381728</v>
      </c>
      <c r="L531" s="54">
        <f t="shared" si="25"/>
        <v>0.8</v>
      </c>
      <c r="M531" s="54">
        <f t="shared" si="26"/>
        <v>0.2</v>
      </c>
    </row>
    <row r="532" spans="1:13">
      <c r="A532" s="55">
        <v>1210</v>
      </c>
      <c r="B532" s="55" t="s">
        <v>62</v>
      </c>
      <c r="C532" s="55" t="s">
        <v>63</v>
      </c>
      <c r="D532" s="24">
        <v>0.22</v>
      </c>
      <c r="E532" s="24">
        <v>50.8</v>
      </c>
      <c r="F532" s="24">
        <v>0</v>
      </c>
      <c r="G532" s="24">
        <v>1.2450000000000001</v>
      </c>
      <c r="H532" s="24">
        <v>0.21299999999999999</v>
      </c>
      <c r="I532" s="24">
        <v>0.28799999999999998</v>
      </c>
      <c r="J532" s="57">
        <v>4.60266565546706E-2</v>
      </c>
      <c r="K532" s="54">
        <f t="shared" si="24"/>
        <v>5.611569967145439E-2</v>
      </c>
      <c r="L532" s="54">
        <f t="shared" si="25"/>
        <v>0.2</v>
      </c>
      <c r="M532" s="54">
        <f t="shared" si="26"/>
        <v>0</v>
      </c>
    </row>
    <row r="533" spans="1:13">
      <c r="A533" s="55">
        <v>1210</v>
      </c>
      <c r="B533" s="55" t="s">
        <v>62</v>
      </c>
      <c r="C533" s="55" t="s">
        <v>68</v>
      </c>
      <c r="D533" s="24">
        <v>0.22</v>
      </c>
      <c r="E533" s="24">
        <v>50.8</v>
      </c>
      <c r="F533" s="24">
        <v>0</v>
      </c>
      <c r="G533" s="24">
        <v>1.2450000000000001</v>
      </c>
      <c r="H533" s="24">
        <v>0.21299999999999999</v>
      </c>
      <c r="I533" s="24">
        <v>0.28799999999999998</v>
      </c>
      <c r="J533" s="57">
        <v>0.39883714175727603</v>
      </c>
      <c r="K533" s="54">
        <f t="shared" si="24"/>
        <v>0.48626224323047085</v>
      </c>
      <c r="L533" s="54">
        <f t="shared" si="25"/>
        <v>1.6</v>
      </c>
      <c r="M533" s="54">
        <f t="shared" si="26"/>
        <v>0.4</v>
      </c>
    </row>
    <row r="534" spans="1:13">
      <c r="A534" s="55">
        <v>1330</v>
      </c>
      <c r="B534" s="55" t="s">
        <v>62</v>
      </c>
      <c r="C534" s="55" t="s">
        <v>68</v>
      </c>
      <c r="D534" s="24">
        <v>0.22</v>
      </c>
      <c r="E534" s="24">
        <v>50.8</v>
      </c>
      <c r="F534" s="24">
        <v>0</v>
      </c>
      <c r="G534" s="24">
        <v>1.395</v>
      </c>
      <c r="H534" s="24">
        <v>0.33900000000000002</v>
      </c>
      <c r="I534" s="24">
        <v>0.39300000000000002</v>
      </c>
      <c r="J534" s="57">
        <v>4.3104914529798197</v>
      </c>
      <c r="K534" s="54">
        <f t="shared" si="24"/>
        <v>7.1713646303225262</v>
      </c>
      <c r="L534" s="54">
        <f t="shared" si="25"/>
        <v>27.2</v>
      </c>
      <c r="M534" s="54">
        <f t="shared" si="26"/>
        <v>7.6</v>
      </c>
    </row>
    <row r="535" spans="1:13">
      <c r="A535" s="55">
        <v>1400</v>
      </c>
      <c r="B535" s="55" t="s">
        <v>62</v>
      </c>
      <c r="C535" s="55" t="s">
        <v>63</v>
      </c>
      <c r="D535" s="24">
        <v>0.22</v>
      </c>
      <c r="E535" s="24">
        <v>50.8</v>
      </c>
      <c r="F535" s="24">
        <v>0</v>
      </c>
      <c r="G535" s="24">
        <v>0.70899999999999996</v>
      </c>
      <c r="H535" s="24">
        <v>0.11700000000000001</v>
      </c>
      <c r="I535" s="24">
        <v>0.43099999999999999</v>
      </c>
      <c r="J535" s="57">
        <v>2.0716184867530401</v>
      </c>
      <c r="K535" s="54">
        <f t="shared" si="24"/>
        <v>3.7798060369800388</v>
      </c>
      <c r="L535" s="54">
        <f t="shared" si="25"/>
        <v>7.3</v>
      </c>
      <c r="M535" s="54">
        <f t="shared" si="26"/>
        <v>1.7</v>
      </c>
    </row>
    <row r="536" spans="1:13">
      <c r="A536" s="55">
        <v>1400</v>
      </c>
      <c r="B536" s="55" t="s">
        <v>62</v>
      </c>
      <c r="C536" s="55" t="s">
        <v>68</v>
      </c>
      <c r="D536" s="24">
        <v>0.22</v>
      </c>
      <c r="E536" s="24">
        <v>50.8</v>
      </c>
      <c r="F536" s="24">
        <v>0</v>
      </c>
      <c r="G536" s="24">
        <v>0.70899999999999996</v>
      </c>
      <c r="H536" s="24">
        <v>0.11700000000000001</v>
      </c>
      <c r="I536" s="24">
        <v>0.43099999999999999</v>
      </c>
      <c r="J536" s="57">
        <v>0.131739380396971</v>
      </c>
      <c r="K536" s="54">
        <f t="shared" si="24"/>
        <v>0.24036728215963341</v>
      </c>
      <c r="L536" s="54">
        <f t="shared" si="25"/>
        <v>0.5</v>
      </c>
      <c r="M536" s="54">
        <f t="shared" si="26"/>
        <v>0.1</v>
      </c>
    </row>
    <row r="537" spans="1:13">
      <c r="A537" s="55">
        <v>1400</v>
      </c>
      <c r="B537" s="55" t="s">
        <v>62</v>
      </c>
      <c r="D537" s="24">
        <v>0.22</v>
      </c>
      <c r="E537" s="24">
        <v>50.8</v>
      </c>
      <c r="F537" s="24">
        <v>0</v>
      </c>
      <c r="G537" s="24">
        <v>0.70899999999999996</v>
      </c>
      <c r="H537" s="24">
        <v>0.11700000000000001</v>
      </c>
      <c r="I537" s="24">
        <v>0.43099999999999999</v>
      </c>
      <c r="J537" s="57">
        <v>3.0867406559463801</v>
      </c>
      <c r="K537" s="54">
        <f t="shared" si="24"/>
        <v>5.6319641094845672</v>
      </c>
      <c r="L537" s="54">
        <f t="shared" si="25"/>
        <v>10.9</v>
      </c>
      <c r="M537" s="54">
        <f t="shared" si="26"/>
        <v>2.5</v>
      </c>
    </row>
    <row r="538" spans="1:13">
      <c r="A538" s="55">
        <v>8140</v>
      </c>
      <c r="B538" s="55" t="s">
        <v>62</v>
      </c>
      <c r="C538" s="55" t="s">
        <v>63</v>
      </c>
      <c r="D538" s="24">
        <v>0.22</v>
      </c>
      <c r="E538" s="24">
        <v>50.8</v>
      </c>
      <c r="F538" s="24">
        <v>0</v>
      </c>
      <c r="G538" s="24">
        <v>0.98599999999999999</v>
      </c>
      <c r="H538" s="24">
        <v>0.14299999999999999</v>
      </c>
      <c r="I538" s="24">
        <v>0.44600000000000001</v>
      </c>
      <c r="J538" s="57">
        <v>0.35974863742124003</v>
      </c>
      <c r="K538" s="54">
        <f t="shared" si="24"/>
        <v>0.67922941069379583</v>
      </c>
      <c r="L538" s="54">
        <f t="shared" si="25"/>
        <v>1.8</v>
      </c>
      <c r="M538" s="54">
        <f t="shared" si="26"/>
        <v>0.3</v>
      </c>
    </row>
    <row r="539" spans="1:13">
      <c r="A539" s="55">
        <v>8140</v>
      </c>
      <c r="B539" s="55" t="s">
        <v>62</v>
      </c>
      <c r="C539" s="55" t="s">
        <v>63</v>
      </c>
      <c r="D539" s="24">
        <v>0.22</v>
      </c>
      <c r="E539" s="24">
        <v>50.8</v>
      </c>
      <c r="F539" s="24">
        <v>0</v>
      </c>
      <c r="G539" s="24">
        <v>0.98599999999999999</v>
      </c>
      <c r="H539" s="24">
        <v>0.14299999999999999</v>
      </c>
      <c r="I539" s="24">
        <v>0.44600000000000001</v>
      </c>
      <c r="J539" s="57">
        <v>7.7392417707083994E-2</v>
      </c>
      <c r="K539" s="54">
        <f t="shared" si="24"/>
        <v>0.14612204412548838</v>
      </c>
      <c r="L539" s="54">
        <f t="shared" si="25"/>
        <v>0.4</v>
      </c>
      <c r="M539" s="54">
        <f t="shared" si="26"/>
        <v>0.1</v>
      </c>
    </row>
    <row r="540" spans="1:13">
      <c r="A540" s="55">
        <v>8140</v>
      </c>
      <c r="B540" s="55" t="s">
        <v>62</v>
      </c>
      <c r="C540" s="55" t="s">
        <v>63</v>
      </c>
      <c r="D540" s="24">
        <v>0.22</v>
      </c>
      <c r="E540" s="24">
        <v>50.8</v>
      </c>
      <c r="F540" s="24">
        <v>0</v>
      </c>
      <c r="G540" s="24">
        <v>0.98599999999999999</v>
      </c>
      <c r="H540" s="24">
        <v>0.14299999999999999</v>
      </c>
      <c r="I540" s="24">
        <v>0.44600000000000001</v>
      </c>
      <c r="J540" s="57">
        <v>3.45279305450955</v>
      </c>
      <c r="K540" s="54">
        <f t="shared" si="24"/>
        <v>6.5191034731176645</v>
      </c>
      <c r="L540" s="54">
        <f t="shared" si="25"/>
        <v>17.5</v>
      </c>
      <c r="M540" s="54">
        <f t="shared" si="26"/>
        <v>3.3</v>
      </c>
    </row>
    <row r="541" spans="1:13">
      <c r="A541" s="55">
        <v>8140</v>
      </c>
      <c r="B541" s="55" t="s">
        <v>62</v>
      </c>
      <c r="C541" s="55" t="s">
        <v>66</v>
      </c>
      <c r="D541" s="24">
        <v>0.22</v>
      </c>
      <c r="E541" s="24">
        <v>50.8</v>
      </c>
      <c r="F541" s="24">
        <v>0</v>
      </c>
      <c r="G541" s="24">
        <v>0.98599999999999999</v>
      </c>
      <c r="H541" s="24">
        <v>0.14299999999999999</v>
      </c>
      <c r="I541" s="24">
        <v>0.44600000000000001</v>
      </c>
      <c r="J541" s="57">
        <v>6.6584478117478696E-2</v>
      </c>
      <c r="K541" s="54">
        <f t="shared" si="24"/>
        <v>0.12571593365100761</v>
      </c>
      <c r="L541" s="54">
        <f t="shared" si="25"/>
        <v>0.3</v>
      </c>
      <c r="M541" s="54">
        <f t="shared" si="26"/>
        <v>0.1</v>
      </c>
    </row>
    <row r="542" spans="1:13">
      <c r="A542" s="55">
        <v>8140</v>
      </c>
      <c r="B542" s="55" t="s">
        <v>62</v>
      </c>
      <c r="C542" s="55" t="s">
        <v>63</v>
      </c>
      <c r="D542" s="24">
        <v>0.22</v>
      </c>
      <c r="E542" s="24">
        <v>50.8</v>
      </c>
      <c r="F542" s="24">
        <v>0</v>
      </c>
      <c r="G542" s="24">
        <v>0.98599999999999999</v>
      </c>
      <c r="H542" s="24">
        <v>0.14299999999999999</v>
      </c>
      <c r="I542" s="24">
        <v>0.44600000000000001</v>
      </c>
      <c r="J542" s="57">
        <v>0.49061450496460102</v>
      </c>
      <c r="K542" s="54">
        <f t="shared" si="24"/>
        <v>0.92631289300683106</v>
      </c>
      <c r="L542" s="54">
        <f t="shared" si="25"/>
        <v>2.5</v>
      </c>
      <c r="M542" s="54">
        <f t="shared" si="26"/>
        <v>0.5</v>
      </c>
    </row>
    <row r="543" spans="1:13">
      <c r="A543" s="55">
        <v>8140</v>
      </c>
      <c r="B543" s="55" t="s">
        <v>62</v>
      </c>
      <c r="C543" s="55" t="s">
        <v>63</v>
      </c>
      <c r="D543" s="24">
        <v>0.22</v>
      </c>
      <c r="E543" s="24">
        <v>50.8</v>
      </c>
      <c r="F543" s="24">
        <v>0</v>
      </c>
      <c r="G543" s="24">
        <v>0.98599999999999999</v>
      </c>
      <c r="H543" s="24">
        <v>0.14299999999999999</v>
      </c>
      <c r="I543" s="24">
        <v>0.44600000000000001</v>
      </c>
      <c r="J543" s="57">
        <v>9.2159398388187E-2</v>
      </c>
      <c r="K543" s="54">
        <f t="shared" si="24"/>
        <v>0.17400308811678958</v>
      </c>
      <c r="L543" s="54">
        <f t="shared" si="25"/>
        <v>0.5</v>
      </c>
      <c r="M543" s="54">
        <f t="shared" si="26"/>
        <v>0.1</v>
      </c>
    </row>
    <row r="544" spans="1:13">
      <c r="A544" s="55">
        <v>8140</v>
      </c>
      <c r="B544" s="55" t="s">
        <v>62</v>
      </c>
      <c r="D544" s="24">
        <v>0.22</v>
      </c>
      <c r="E544" s="24">
        <v>50.8</v>
      </c>
      <c r="F544" s="24">
        <v>0</v>
      </c>
      <c r="G544" s="24">
        <v>0.98599999999999999</v>
      </c>
      <c r="H544" s="24">
        <v>0.14299999999999999</v>
      </c>
      <c r="I544" s="24">
        <v>0.44600000000000001</v>
      </c>
      <c r="J544" s="57">
        <v>0.350825988043794</v>
      </c>
      <c r="K544" s="54">
        <f t="shared" si="24"/>
        <v>0.66238285382588602</v>
      </c>
      <c r="L544" s="54">
        <f t="shared" si="25"/>
        <v>1.8</v>
      </c>
      <c r="M544" s="54">
        <f t="shared" si="26"/>
        <v>0.3</v>
      </c>
    </row>
    <row r="545" spans="1:13">
      <c r="A545" s="55">
        <v>8140</v>
      </c>
      <c r="B545" s="55" t="s">
        <v>62</v>
      </c>
      <c r="C545" s="55" t="s">
        <v>63</v>
      </c>
      <c r="D545" s="24">
        <v>0.22</v>
      </c>
      <c r="E545" s="24">
        <v>50.8</v>
      </c>
      <c r="F545" s="24">
        <v>0</v>
      </c>
      <c r="G545" s="24">
        <v>0.98599999999999999</v>
      </c>
      <c r="H545" s="24">
        <v>0.14299999999999999</v>
      </c>
      <c r="I545" s="24">
        <v>0.44600000000000001</v>
      </c>
      <c r="J545" s="57">
        <v>0.16193933859375301</v>
      </c>
      <c r="K545" s="54">
        <f t="shared" si="24"/>
        <v>0.30575226722091192</v>
      </c>
      <c r="L545" s="54">
        <f t="shared" si="25"/>
        <v>0.8</v>
      </c>
      <c r="M545" s="54">
        <f t="shared" si="26"/>
        <v>0.2</v>
      </c>
    </row>
    <row r="546" spans="1:13">
      <c r="A546" s="55">
        <v>8140</v>
      </c>
      <c r="B546" s="55" t="s">
        <v>62</v>
      </c>
      <c r="C546" s="55" t="s">
        <v>69</v>
      </c>
      <c r="D546" s="24">
        <v>0.22</v>
      </c>
      <c r="E546" s="24">
        <v>50.8</v>
      </c>
      <c r="F546" s="24">
        <v>0</v>
      </c>
      <c r="G546" s="24">
        <v>0.98599999999999999</v>
      </c>
      <c r="H546" s="24">
        <v>0.14299999999999999</v>
      </c>
      <c r="I546" s="24">
        <v>0.44600000000000001</v>
      </c>
      <c r="J546" s="57">
        <v>2.7378751499799998E-6</v>
      </c>
      <c r="K546" s="54">
        <f t="shared" si="24"/>
        <v>5.1692908081722385E-6</v>
      </c>
      <c r="L546" s="54">
        <f t="shared" si="25"/>
        <v>0</v>
      </c>
      <c r="M546" s="54">
        <f t="shared" si="26"/>
        <v>0</v>
      </c>
    </row>
    <row r="547" spans="1:13">
      <c r="A547" s="55">
        <v>8140</v>
      </c>
      <c r="B547" s="55" t="s">
        <v>62</v>
      </c>
      <c r="C547" s="55" t="s">
        <v>65</v>
      </c>
      <c r="D547" s="24">
        <v>0.22</v>
      </c>
      <c r="E547" s="24">
        <v>50.8</v>
      </c>
      <c r="F547" s="24">
        <v>0</v>
      </c>
      <c r="G547" s="24">
        <v>0.98599999999999999</v>
      </c>
      <c r="H547" s="24">
        <v>0.14299999999999999</v>
      </c>
      <c r="I547" s="24">
        <v>0.44600000000000001</v>
      </c>
      <c r="J547" s="57">
        <v>1.91844824045453</v>
      </c>
      <c r="K547" s="54">
        <f t="shared" si="24"/>
        <v>3.6221581745275162</v>
      </c>
      <c r="L547" s="54">
        <f t="shared" si="25"/>
        <v>9.6999999999999993</v>
      </c>
      <c r="M547" s="54">
        <f t="shared" si="26"/>
        <v>1.8</v>
      </c>
    </row>
    <row r="548" spans="1:13">
      <c r="A548" s="55">
        <v>8140</v>
      </c>
      <c r="B548" s="55" t="s">
        <v>62</v>
      </c>
      <c r="C548" s="55" t="s">
        <v>63</v>
      </c>
      <c r="D548" s="24">
        <v>0.22</v>
      </c>
      <c r="E548" s="24">
        <v>50.8</v>
      </c>
      <c r="F548" s="24">
        <v>0</v>
      </c>
      <c r="G548" s="24">
        <v>0.98599999999999999</v>
      </c>
      <c r="H548" s="24">
        <v>0.14299999999999999</v>
      </c>
      <c r="I548" s="24">
        <v>0.44600000000000001</v>
      </c>
      <c r="J548" s="57">
        <v>0.24420757979534</v>
      </c>
      <c r="K548" s="54">
        <f t="shared" si="24"/>
        <v>0.46108019115892157</v>
      </c>
      <c r="L548" s="54">
        <f t="shared" si="25"/>
        <v>1.2</v>
      </c>
      <c r="M548" s="54">
        <f t="shared" si="26"/>
        <v>0.2</v>
      </c>
    </row>
    <row r="549" spans="1:13">
      <c r="A549" s="55">
        <v>8140</v>
      </c>
      <c r="B549" s="55" t="s">
        <v>62</v>
      </c>
      <c r="C549" s="55" t="s">
        <v>63</v>
      </c>
      <c r="D549" s="24">
        <v>0.22</v>
      </c>
      <c r="E549" s="24">
        <v>50.8</v>
      </c>
      <c r="F549" s="24">
        <v>0</v>
      </c>
      <c r="G549" s="24">
        <v>0.98599999999999999</v>
      </c>
      <c r="H549" s="24">
        <v>0.14299999999999999</v>
      </c>
      <c r="I549" s="24">
        <v>0.44600000000000001</v>
      </c>
      <c r="J549" s="57">
        <v>0.31213835028321102</v>
      </c>
      <c r="K549" s="54">
        <f t="shared" si="24"/>
        <v>0.58933801455805457</v>
      </c>
      <c r="L549" s="54">
        <f t="shared" si="25"/>
        <v>1.6</v>
      </c>
      <c r="M549" s="54">
        <f t="shared" si="26"/>
        <v>0.3</v>
      </c>
    </row>
    <row r="550" spans="1:13">
      <c r="A550" s="55">
        <v>8140</v>
      </c>
      <c r="B550" s="55" t="s">
        <v>62</v>
      </c>
      <c r="C550" s="55" t="s">
        <v>63</v>
      </c>
      <c r="D550" s="24">
        <v>0.22</v>
      </c>
      <c r="E550" s="24">
        <v>50.8</v>
      </c>
      <c r="F550" s="24">
        <v>0</v>
      </c>
      <c r="G550" s="24">
        <v>0.98599999999999999</v>
      </c>
      <c r="H550" s="24">
        <v>0.14299999999999999</v>
      </c>
      <c r="I550" s="24">
        <v>0.44600000000000001</v>
      </c>
      <c r="J550" s="57">
        <v>0.41768140604744503</v>
      </c>
      <c r="K550" s="54">
        <f t="shared" si="24"/>
        <v>0.78861034004464603</v>
      </c>
      <c r="L550" s="54">
        <f t="shared" si="25"/>
        <v>2.1</v>
      </c>
      <c r="M550" s="54">
        <f t="shared" si="26"/>
        <v>0.4</v>
      </c>
    </row>
    <row r="551" spans="1:13">
      <c r="A551" s="55">
        <v>8140</v>
      </c>
      <c r="B551" s="55" t="s">
        <v>62</v>
      </c>
      <c r="C551" s="55" t="s">
        <v>63</v>
      </c>
      <c r="D551" s="24">
        <v>0.22</v>
      </c>
      <c r="E551" s="24">
        <v>50.8</v>
      </c>
      <c r="F551" s="24">
        <v>0</v>
      </c>
      <c r="G551" s="24">
        <v>0.98599999999999999</v>
      </c>
      <c r="H551" s="24">
        <v>0.14299999999999999</v>
      </c>
      <c r="I551" s="24">
        <v>0.44600000000000001</v>
      </c>
      <c r="J551" s="57">
        <v>7.3423126655057597E-2</v>
      </c>
      <c r="K551" s="54">
        <f t="shared" si="24"/>
        <v>0.13862775799985907</v>
      </c>
      <c r="L551" s="54">
        <f t="shared" si="25"/>
        <v>0.4</v>
      </c>
      <c r="M551" s="54">
        <f t="shared" si="26"/>
        <v>0.1</v>
      </c>
    </row>
    <row r="552" spans="1:13">
      <c r="A552" s="55">
        <v>1411</v>
      </c>
      <c r="B552" s="55" t="s">
        <v>62</v>
      </c>
      <c r="C552" s="55" t="s">
        <v>63</v>
      </c>
      <c r="D552" s="24">
        <v>0.22</v>
      </c>
      <c r="E552" s="24">
        <v>50.8</v>
      </c>
      <c r="F552" s="24">
        <v>0</v>
      </c>
      <c r="G552" s="24">
        <v>1.4430000000000001</v>
      </c>
      <c r="H552" s="24">
        <v>0.22500000000000001</v>
      </c>
      <c r="I552" s="24">
        <v>0.43099999999999999</v>
      </c>
      <c r="J552" s="57">
        <v>1.9000572975674801</v>
      </c>
      <c r="K552" s="54">
        <f t="shared" si="24"/>
        <v>3.4667812098983717</v>
      </c>
      <c r="L552" s="54">
        <f t="shared" si="25"/>
        <v>13.6</v>
      </c>
      <c r="M552" s="54">
        <f t="shared" si="26"/>
        <v>2.5</v>
      </c>
    </row>
    <row r="553" spans="1:13">
      <c r="A553" s="55">
        <v>1411</v>
      </c>
      <c r="B553" s="55" t="s">
        <v>62</v>
      </c>
      <c r="C553" s="55" t="s">
        <v>63</v>
      </c>
      <c r="D553" s="24">
        <v>0.22</v>
      </c>
      <c r="E553" s="24">
        <v>50.8</v>
      </c>
      <c r="F553" s="24">
        <v>0</v>
      </c>
      <c r="G553" s="24">
        <v>1.4430000000000001</v>
      </c>
      <c r="H553" s="24">
        <v>0.22500000000000001</v>
      </c>
      <c r="I553" s="24">
        <v>0.43099999999999999</v>
      </c>
      <c r="J553" s="57">
        <v>20.401281589700002</v>
      </c>
      <c r="K553" s="54">
        <f t="shared" si="24"/>
        <v>37.22349834584697</v>
      </c>
      <c r="L553" s="54">
        <f t="shared" si="25"/>
        <v>146.19999999999999</v>
      </c>
      <c r="M553" s="54">
        <f t="shared" si="26"/>
        <v>27.3</v>
      </c>
    </row>
    <row r="554" spans="1:13">
      <c r="A554" s="55">
        <v>1330</v>
      </c>
      <c r="B554" s="55" t="s">
        <v>62</v>
      </c>
      <c r="C554" s="55" t="s">
        <v>63</v>
      </c>
      <c r="D554" s="24">
        <v>0.22</v>
      </c>
      <c r="E554" s="24">
        <v>50.8</v>
      </c>
      <c r="F554" s="24">
        <v>0</v>
      </c>
      <c r="G554" s="24">
        <v>1.395</v>
      </c>
      <c r="H554" s="24">
        <v>0.33900000000000002</v>
      </c>
      <c r="I554" s="24">
        <v>0.39300000000000002</v>
      </c>
      <c r="J554" s="57">
        <v>19.6149659031</v>
      </c>
      <c r="K554" s="54">
        <f t="shared" si="24"/>
        <v>32.633418772987476</v>
      </c>
      <c r="L554" s="54">
        <f t="shared" si="25"/>
        <v>123.9</v>
      </c>
      <c r="M554" s="54">
        <f t="shared" si="26"/>
        <v>34.4</v>
      </c>
    </row>
    <row r="555" spans="1:13">
      <c r="A555" s="55">
        <v>1330</v>
      </c>
      <c r="B555" s="55" t="s">
        <v>62</v>
      </c>
      <c r="D555" s="24">
        <v>0.22</v>
      </c>
      <c r="E555" s="24">
        <v>50.8</v>
      </c>
      <c r="F555" s="24">
        <v>0</v>
      </c>
      <c r="G555" s="24">
        <v>1.395</v>
      </c>
      <c r="H555" s="24">
        <v>0.33900000000000002</v>
      </c>
      <c r="I555" s="24">
        <v>0.39300000000000002</v>
      </c>
      <c r="J555" s="57">
        <v>0.108827368392307</v>
      </c>
      <c r="K555" s="54">
        <f t="shared" si="24"/>
        <v>0.18105609279428117</v>
      </c>
      <c r="L555" s="54">
        <f t="shared" si="25"/>
        <v>0.7</v>
      </c>
      <c r="M555" s="54">
        <f t="shared" si="26"/>
        <v>0.2</v>
      </c>
    </row>
    <row r="556" spans="1:13">
      <c r="A556" s="55">
        <v>1330</v>
      </c>
      <c r="B556" s="55" t="s">
        <v>62</v>
      </c>
      <c r="C556" s="55" t="s">
        <v>68</v>
      </c>
      <c r="D556" s="24">
        <v>0.22</v>
      </c>
      <c r="E556" s="24">
        <v>50.8</v>
      </c>
      <c r="F556" s="24">
        <v>0</v>
      </c>
      <c r="G556" s="24">
        <v>1.395</v>
      </c>
      <c r="H556" s="24">
        <v>0.33900000000000002</v>
      </c>
      <c r="I556" s="24">
        <v>0.39300000000000002</v>
      </c>
      <c r="J556" s="57">
        <v>11.6074493954</v>
      </c>
      <c r="K556" s="54">
        <f t="shared" si="24"/>
        <v>19.311313559126983</v>
      </c>
      <c r="L556" s="54">
        <f t="shared" si="25"/>
        <v>73.3</v>
      </c>
      <c r="M556" s="54">
        <f t="shared" si="26"/>
        <v>20.399999999999999</v>
      </c>
    </row>
    <row r="557" spans="1:13">
      <c r="A557" s="55">
        <v>1110</v>
      </c>
      <c r="B557" s="55" t="s">
        <v>62</v>
      </c>
      <c r="C557" s="55" t="s">
        <v>68</v>
      </c>
      <c r="D557" s="24">
        <v>0.22</v>
      </c>
      <c r="E557" s="24">
        <v>50.8</v>
      </c>
      <c r="F557" s="24">
        <v>0</v>
      </c>
      <c r="G557" s="24">
        <v>0.96799999999999997</v>
      </c>
      <c r="H557" s="24">
        <v>0.125</v>
      </c>
      <c r="I557" s="24">
        <v>0.28799999999999998</v>
      </c>
      <c r="J557" s="57">
        <v>3.3242058974558798E-3</v>
      </c>
      <c r="K557" s="54">
        <f t="shared" si="24"/>
        <v>4.0528718301782079E-3</v>
      </c>
      <c r="L557" s="54">
        <f t="shared" si="25"/>
        <v>0</v>
      </c>
      <c r="M557" s="54">
        <f t="shared" si="26"/>
        <v>0</v>
      </c>
    </row>
    <row r="558" spans="1:13">
      <c r="A558" s="55">
        <v>1110</v>
      </c>
      <c r="B558" s="55" t="s">
        <v>62</v>
      </c>
      <c r="C558" s="55" t="s">
        <v>63</v>
      </c>
      <c r="D558" s="24">
        <v>0.22</v>
      </c>
      <c r="E558" s="24">
        <v>50.8</v>
      </c>
      <c r="F558" s="24">
        <v>0</v>
      </c>
      <c r="G558" s="24">
        <v>0.96799999999999997</v>
      </c>
      <c r="H558" s="24">
        <v>0.125</v>
      </c>
      <c r="I558" s="24">
        <v>0.28799999999999998</v>
      </c>
      <c r="J558" s="57">
        <v>4.1348980793191998</v>
      </c>
      <c r="K558" s="54">
        <f t="shared" si="24"/>
        <v>5.0412677383059679</v>
      </c>
      <c r="L558" s="54">
        <f t="shared" si="25"/>
        <v>13.3</v>
      </c>
      <c r="M558" s="54">
        <f t="shared" si="26"/>
        <v>2.6</v>
      </c>
    </row>
    <row r="559" spans="1:13">
      <c r="A559" s="55">
        <v>1210</v>
      </c>
      <c r="B559" s="55" t="s">
        <v>62</v>
      </c>
      <c r="C559" s="55" t="s">
        <v>63</v>
      </c>
      <c r="D559" s="24">
        <v>0.22</v>
      </c>
      <c r="E559" s="24">
        <v>50.8</v>
      </c>
      <c r="F559" s="24">
        <v>0</v>
      </c>
      <c r="G559" s="24">
        <v>1.2450000000000001</v>
      </c>
      <c r="H559" s="24">
        <v>0.21299999999999999</v>
      </c>
      <c r="I559" s="24">
        <v>0.28799999999999998</v>
      </c>
      <c r="J559" s="57">
        <v>2.3735940860088198</v>
      </c>
      <c r="K559" s="54">
        <f t="shared" si="24"/>
        <v>2.8938859096619525</v>
      </c>
      <c r="L559" s="54">
        <f t="shared" si="25"/>
        <v>9.8000000000000007</v>
      </c>
      <c r="M559" s="54">
        <f t="shared" si="26"/>
        <v>2.2000000000000002</v>
      </c>
    </row>
    <row r="560" spans="1:13">
      <c r="A560" s="55">
        <v>1210</v>
      </c>
      <c r="B560" s="55" t="s">
        <v>62</v>
      </c>
      <c r="C560" s="55" t="s">
        <v>63</v>
      </c>
      <c r="D560" s="24">
        <v>0.22</v>
      </c>
      <c r="E560" s="24">
        <v>50.8</v>
      </c>
      <c r="F560" s="24">
        <v>0</v>
      </c>
      <c r="G560" s="24">
        <v>1.2450000000000001</v>
      </c>
      <c r="H560" s="24">
        <v>0.21299999999999999</v>
      </c>
      <c r="I560" s="24">
        <v>0.28799999999999998</v>
      </c>
      <c r="J560" s="57">
        <v>0.48340926120972699</v>
      </c>
      <c r="K560" s="54">
        <f t="shared" si="24"/>
        <v>0.58937257126689901</v>
      </c>
      <c r="L560" s="54">
        <f t="shared" si="25"/>
        <v>2</v>
      </c>
      <c r="M560" s="54">
        <f t="shared" si="26"/>
        <v>0.4</v>
      </c>
    </row>
    <row r="561" spans="1:13">
      <c r="A561" s="55">
        <v>1210</v>
      </c>
      <c r="B561" s="55" t="s">
        <v>62</v>
      </c>
      <c r="C561" s="55" t="s">
        <v>63</v>
      </c>
      <c r="D561" s="24">
        <v>0.22</v>
      </c>
      <c r="E561" s="24">
        <v>50.8</v>
      </c>
      <c r="F561" s="24">
        <v>0</v>
      </c>
      <c r="G561" s="24">
        <v>1.2450000000000001</v>
      </c>
      <c r="H561" s="24">
        <v>0.21299999999999999</v>
      </c>
      <c r="I561" s="24">
        <v>0.28799999999999998</v>
      </c>
      <c r="J561" s="57">
        <v>8.1900554248304294E-3</v>
      </c>
      <c r="K561" s="54">
        <f t="shared" si="24"/>
        <v>9.985315573953258E-3</v>
      </c>
      <c r="L561" s="54">
        <f t="shared" si="25"/>
        <v>0</v>
      </c>
      <c r="M561" s="54">
        <f t="shared" si="26"/>
        <v>0</v>
      </c>
    </row>
    <row r="562" spans="1:13">
      <c r="A562" s="55">
        <v>1210</v>
      </c>
      <c r="B562" s="55" t="s">
        <v>62</v>
      </c>
      <c r="C562" s="55" t="s">
        <v>63</v>
      </c>
      <c r="D562" s="24">
        <v>0.22</v>
      </c>
      <c r="E562" s="24">
        <v>50.8</v>
      </c>
      <c r="F562" s="24">
        <v>0</v>
      </c>
      <c r="G562" s="24">
        <v>1.2450000000000001</v>
      </c>
      <c r="H562" s="24">
        <v>0.21299999999999999</v>
      </c>
      <c r="I562" s="24">
        <v>0.28799999999999998</v>
      </c>
      <c r="J562" s="57">
        <v>2.0778768194246902</v>
      </c>
      <c r="K562" s="54">
        <f t="shared" si="24"/>
        <v>2.5333474182425819</v>
      </c>
      <c r="L562" s="54">
        <f t="shared" si="25"/>
        <v>8.6</v>
      </c>
      <c r="M562" s="54">
        <f t="shared" si="26"/>
        <v>1.9</v>
      </c>
    </row>
    <row r="563" spans="1:13">
      <c r="A563" s="55">
        <v>1210</v>
      </c>
      <c r="B563" s="55" t="s">
        <v>62</v>
      </c>
      <c r="C563" s="55" t="s">
        <v>63</v>
      </c>
      <c r="D563" s="24">
        <v>0.22</v>
      </c>
      <c r="E563" s="24">
        <v>50.8</v>
      </c>
      <c r="F563" s="24">
        <v>0</v>
      </c>
      <c r="G563" s="24">
        <v>1.2450000000000001</v>
      </c>
      <c r="H563" s="24">
        <v>0.21299999999999999</v>
      </c>
      <c r="I563" s="24">
        <v>0.28799999999999998</v>
      </c>
      <c r="J563" s="57">
        <v>0.31962788788948199</v>
      </c>
      <c r="K563" s="54">
        <f t="shared" si="24"/>
        <v>0.38969032091485639</v>
      </c>
      <c r="L563" s="54">
        <f t="shared" si="25"/>
        <v>1.3</v>
      </c>
      <c r="M563" s="54">
        <f t="shared" si="26"/>
        <v>0.3</v>
      </c>
    </row>
    <row r="564" spans="1:13">
      <c r="A564" s="55">
        <v>1210</v>
      </c>
      <c r="B564" s="55" t="s">
        <v>62</v>
      </c>
      <c r="C564" s="55" t="s">
        <v>63</v>
      </c>
      <c r="D564" s="24">
        <v>0.22</v>
      </c>
      <c r="E564" s="24">
        <v>50.8</v>
      </c>
      <c r="F564" s="24">
        <v>0</v>
      </c>
      <c r="G564" s="24">
        <v>1.2450000000000001</v>
      </c>
      <c r="H564" s="24">
        <v>0.21299999999999999</v>
      </c>
      <c r="I564" s="24">
        <v>0.28799999999999998</v>
      </c>
      <c r="J564" s="57">
        <v>7.52752318376095</v>
      </c>
      <c r="K564" s="54">
        <f t="shared" si="24"/>
        <v>9.1775562656413481</v>
      </c>
      <c r="L564" s="54">
        <f t="shared" si="25"/>
        <v>31.1</v>
      </c>
      <c r="M564" s="54">
        <f t="shared" si="26"/>
        <v>7</v>
      </c>
    </row>
    <row r="565" spans="1:13">
      <c r="A565" s="55">
        <v>1210</v>
      </c>
      <c r="B565" s="55" t="s">
        <v>62</v>
      </c>
      <c r="C565" s="55" t="s">
        <v>66</v>
      </c>
      <c r="D565" s="24">
        <v>0.22</v>
      </c>
      <c r="E565" s="24">
        <v>50.8</v>
      </c>
      <c r="F565" s="24">
        <v>0</v>
      </c>
      <c r="G565" s="24">
        <v>1.2450000000000001</v>
      </c>
      <c r="H565" s="24">
        <v>0.21299999999999999</v>
      </c>
      <c r="I565" s="24">
        <v>0.28799999999999998</v>
      </c>
      <c r="J565" s="57">
        <v>7.9806236766965499</v>
      </c>
      <c r="K565" s="54">
        <f t="shared" si="24"/>
        <v>9.7299763866284312</v>
      </c>
      <c r="L565" s="54">
        <f t="shared" si="25"/>
        <v>33</v>
      </c>
      <c r="M565" s="54">
        <f t="shared" si="26"/>
        <v>7.4</v>
      </c>
    </row>
    <row r="566" spans="1:13">
      <c r="A566" s="55">
        <v>1210</v>
      </c>
      <c r="B566" s="55" t="s">
        <v>62</v>
      </c>
      <c r="C566" s="55" t="s">
        <v>69</v>
      </c>
      <c r="D566" s="24">
        <v>0.22</v>
      </c>
      <c r="E566" s="24">
        <v>50.8</v>
      </c>
      <c r="F566" s="24">
        <v>0</v>
      </c>
      <c r="G566" s="24">
        <v>1.2450000000000001</v>
      </c>
      <c r="H566" s="24">
        <v>0.21299999999999999</v>
      </c>
      <c r="I566" s="24">
        <v>0.28799999999999998</v>
      </c>
      <c r="J566" s="57">
        <v>2.2226778004347001E-2</v>
      </c>
      <c r="K566" s="54">
        <f t="shared" si="24"/>
        <v>2.7098887742899858E-2</v>
      </c>
      <c r="L566" s="54">
        <f t="shared" si="25"/>
        <v>0.1</v>
      </c>
      <c r="M566" s="54">
        <f t="shared" si="26"/>
        <v>0</v>
      </c>
    </row>
    <row r="567" spans="1:13">
      <c r="A567" s="55">
        <v>1210</v>
      </c>
      <c r="B567" s="55" t="s">
        <v>62</v>
      </c>
      <c r="C567" s="55" t="s">
        <v>63</v>
      </c>
      <c r="D567" s="24">
        <v>0.22</v>
      </c>
      <c r="E567" s="24">
        <v>50.8</v>
      </c>
      <c r="F567" s="24">
        <v>0</v>
      </c>
      <c r="G567" s="24">
        <v>1.2450000000000001</v>
      </c>
      <c r="H567" s="24">
        <v>0.21299999999999999</v>
      </c>
      <c r="I567" s="24">
        <v>0.28799999999999998</v>
      </c>
      <c r="J567" s="57">
        <v>13.0234253725</v>
      </c>
      <c r="K567" s="54">
        <f t="shared" si="24"/>
        <v>15.878160214151999</v>
      </c>
      <c r="L567" s="54">
        <f t="shared" si="25"/>
        <v>53.8</v>
      </c>
      <c r="M567" s="54">
        <f t="shared" si="26"/>
        <v>12.1</v>
      </c>
    </row>
    <row r="568" spans="1:13">
      <c r="A568" s="55">
        <v>1210</v>
      </c>
      <c r="B568" s="55" t="s">
        <v>62</v>
      </c>
      <c r="C568" s="55" t="s">
        <v>68</v>
      </c>
      <c r="D568" s="24">
        <v>0.22</v>
      </c>
      <c r="E568" s="24">
        <v>50.8</v>
      </c>
      <c r="F568" s="24">
        <v>0</v>
      </c>
      <c r="G568" s="24">
        <v>1.2450000000000001</v>
      </c>
      <c r="H568" s="24">
        <v>0.21299999999999999</v>
      </c>
      <c r="I568" s="24">
        <v>0.28799999999999998</v>
      </c>
      <c r="J568" s="57">
        <v>0.59483386261746796</v>
      </c>
      <c r="K568" s="54">
        <f t="shared" si="24"/>
        <v>0.72522144530321686</v>
      </c>
      <c r="L568" s="54">
        <f t="shared" si="25"/>
        <v>2.5</v>
      </c>
      <c r="M568" s="54">
        <f t="shared" si="26"/>
        <v>0.6</v>
      </c>
    </row>
    <row r="569" spans="1:13">
      <c r="A569" s="55">
        <v>1210</v>
      </c>
      <c r="B569" s="55" t="s">
        <v>62</v>
      </c>
      <c r="D569" s="24">
        <v>0.22</v>
      </c>
      <c r="E569" s="24">
        <v>50.8</v>
      </c>
      <c r="F569" s="24">
        <v>0</v>
      </c>
      <c r="G569" s="24">
        <v>1.2450000000000001</v>
      </c>
      <c r="H569" s="24">
        <v>0.21299999999999999</v>
      </c>
      <c r="I569" s="24">
        <v>0.28799999999999998</v>
      </c>
      <c r="J569" s="57">
        <v>3.2203199551733701</v>
      </c>
      <c r="K569" s="54">
        <f t="shared" si="24"/>
        <v>3.926214089347372</v>
      </c>
      <c r="L569" s="54">
        <f t="shared" si="25"/>
        <v>13.3</v>
      </c>
      <c r="M569" s="54">
        <f t="shared" si="26"/>
        <v>3</v>
      </c>
    </row>
    <row r="570" spans="1:13">
      <c r="A570" s="55">
        <v>1210</v>
      </c>
      <c r="B570" s="55" t="s">
        <v>62</v>
      </c>
      <c r="C570" s="55" t="s">
        <v>63</v>
      </c>
      <c r="D570" s="24">
        <v>0.22</v>
      </c>
      <c r="E570" s="24">
        <v>50.8</v>
      </c>
      <c r="F570" s="24">
        <v>0</v>
      </c>
      <c r="G570" s="24">
        <v>1.2450000000000001</v>
      </c>
      <c r="H570" s="24">
        <v>0.21299999999999999</v>
      </c>
      <c r="I570" s="24">
        <v>0.28799999999999998</v>
      </c>
      <c r="J570" s="57">
        <v>6.1596414798234297E-3</v>
      </c>
      <c r="K570" s="54">
        <f t="shared" si="24"/>
        <v>7.5098348922007238E-3</v>
      </c>
      <c r="L570" s="54">
        <f t="shared" si="25"/>
        <v>0</v>
      </c>
      <c r="M570" s="54">
        <f t="shared" si="26"/>
        <v>0</v>
      </c>
    </row>
    <row r="571" spans="1:13">
      <c r="A571" s="55">
        <v>1411</v>
      </c>
      <c r="B571" s="55" t="s">
        <v>62</v>
      </c>
      <c r="C571" s="55" t="s">
        <v>68</v>
      </c>
      <c r="D571" s="24">
        <v>0.22</v>
      </c>
      <c r="E571" s="24">
        <v>50.8</v>
      </c>
      <c r="F571" s="24">
        <v>0</v>
      </c>
      <c r="G571" s="24">
        <v>1.4430000000000001</v>
      </c>
      <c r="H571" s="24">
        <v>0.22500000000000001</v>
      </c>
      <c r="I571" s="24">
        <v>0.43099999999999999</v>
      </c>
      <c r="J571" s="57">
        <v>0.64143590450525201</v>
      </c>
      <c r="K571" s="54">
        <f t="shared" si="24"/>
        <v>1.170342570163466</v>
      </c>
      <c r="L571" s="54">
        <f t="shared" si="25"/>
        <v>4.5999999999999996</v>
      </c>
      <c r="M571" s="54">
        <f t="shared" si="26"/>
        <v>0.9</v>
      </c>
    </row>
    <row r="572" spans="1:13">
      <c r="A572" s="55">
        <v>1110</v>
      </c>
      <c r="B572" s="55" t="s">
        <v>62</v>
      </c>
      <c r="C572" s="55" t="s">
        <v>63</v>
      </c>
      <c r="D572" s="24">
        <v>0.22</v>
      </c>
      <c r="E572" s="24">
        <v>50.8</v>
      </c>
      <c r="F572" s="24">
        <v>0</v>
      </c>
      <c r="G572" s="24">
        <v>0.96799999999999997</v>
      </c>
      <c r="H572" s="24">
        <v>0.125</v>
      </c>
      <c r="I572" s="24">
        <v>0.28799999999999998</v>
      </c>
      <c r="J572" s="57">
        <v>0.13117958962625001</v>
      </c>
      <c r="K572" s="54">
        <f t="shared" si="24"/>
        <v>0.159934155672324</v>
      </c>
      <c r="L572" s="54">
        <f t="shared" si="25"/>
        <v>0.4</v>
      </c>
      <c r="M572" s="54">
        <f t="shared" si="26"/>
        <v>0.1</v>
      </c>
    </row>
    <row r="573" spans="1:13">
      <c r="A573" s="55">
        <v>1110</v>
      </c>
      <c r="B573" s="55" t="s">
        <v>62</v>
      </c>
      <c r="C573" s="55" t="s">
        <v>63</v>
      </c>
      <c r="D573" s="24">
        <v>0.22</v>
      </c>
      <c r="E573" s="24">
        <v>50.8</v>
      </c>
      <c r="F573" s="24">
        <v>0</v>
      </c>
      <c r="G573" s="24">
        <v>0.96799999999999997</v>
      </c>
      <c r="H573" s="24">
        <v>0.125</v>
      </c>
      <c r="I573" s="24">
        <v>0.28799999999999998</v>
      </c>
      <c r="J573" s="57">
        <v>7.5762360069495998</v>
      </c>
      <c r="K573" s="54">
        <f t="shared" si="24"/>
        <v>9.2369469396729507</v>
      </c>
      <c r="L573" s="54">
        <f t="shared" si="25"/>
        <v>24.3</v>
      </c>
      <c r="M573" s="54">
        <f t="shared" si="26"/>
        <v>4.8</v>
      </c>
    </row>
    <row r="574" spans="1:13">
      <c r="A574" s="55">
        <v>1110</v>
      </c>
      <c r="B574" s="55" t="s">
        <v>62</v>
      </c>
      <c r="C574" s="55" t="s">
        <v>63</v>
      </c>
      <c r="D574" s="24">
        <v>0.22</v>
      </c>
      <c r="E574" s="24">
        <v>50.8</v>
      </c>
      <c r="F574" s="24">
        <v>0</v>
      </c>
      <c r="G574" s="24">
        <v>0.96799999999999997</v>
      </c>
      <c r="H574" s="24">
        <v>0.125</v>
      </c>
      <c r="I574" s="24">
        <v>0.28799999999999998</v>
      </c>
      <c r="J574" s="57">
        <v>0.385692402749926</v>
      </c>
      <c r="K574" s="54">
        <f t="shared" si="24"/>
        <v>0.47023617743270973</v>
      </c>
      <c r="L574" s="54">
        <f t="shared" si="25"/>
        <v>1.2</v>
      </c>
      <c r="M574" s="54">
        <f t="shared" si="26"/>
        <v>0.2</v>
      </c>
    </row>
    <row r="575" spans="1:13">
      <c r="A575" s="55">
        <v>1700</v>
      </c>
      <c r="B575" s="55" t="s">
        <v>62</v>
      </c>
      <c r="C575" s="55" t="s">
        <v>63</v>
      </c>
      <c r="D575" s="24">
        <v>0.22</v>
      </c>
      <c r="E575" s="24">
        <v>50.8</v>
      </c>
      <c r="F575" s="24">
        <v>0</v>
      </c>
      <c r="G575" s="24">
        <v>0.96799999999999997</v>
      </c>
      <c r="H575" s="24">
        <v>0.125</v>
      </c>
      <c r="I575" s="24">
        <v>0.34100000000000003</v>
      </c>
      <c r="J575" s="57">
        <v>19.468764951200001</v>
      </c>
      <c r="K575" s="54">
        <f t="shared" si="24"/>
        <v>28.104460124720617</v>
      </c>
      <c r="L575" s="54">
        <f t="shared" si="25"/>
        <v>74</v>
      </c>
      <c r="M575" s="54">
        <f t="shared" si="26"/>
        <v>13.8</v>
      </c>
    </row>
    <row r="576" spans="1:13">
      <c r="A576" s="55">
        <v>1400</v>
      </c>
      <c r="B576" s="55" t="s">
        <v>62</v>
      </c>
      <c r="C576" s="55" t="s">
        <v>63</v>
      </c>
      <c r="D576" s="24">
        <v>0.22</v>
      </c>
      <c r="E576" s="24">
        <v>50.8</v>
      </c>
      <c r="F576" s="24">
        <v>0</v>
      </c>
      <c r="G576" s="24">
        <v>0.70899999999999996</v>
      </c>
      <c r="H576" s="24">
        <v>0.11700000000000001</v>
      </c>
      <c r="I576" s="24">
        <v>0.43099999999999999</v>
      </c>
      <c r="J576" s="57">
        <v>8.3253359968341697E-2</v>
      </c>
      <c r="K576" s="54">
        <f t="shared" si="24"/>
        <v>0.15190130548623731</v>
      </c>
      <c r="L576" s="54">
        <f t="shared" si="25"/>
        <v>0.3</v>
      </c>
      <c r="M576" s="54">
        <f t="shared" si="26"/>
        <v>0.1</v>
      </c>
    </row>
    <row r="577" spans="1:13">
      <c r="A577" s="55">
        <v>1400</v>
      </c>
      <c r="B577" s="55" t="s">
        <v>62</v>
      </c>
      <c r="C577" s="55" t="s">
        <v>63</v>
      </c>
      <c r="D577" s="24">
        <v>0.22</v>
      </c>
      <c r="E577" s="24">
        <v>50.8</v>
      </c>
      <c r="F577" s="24">
        <v>0</v>
      </c>
      <c r="G577" s="24">
        <v>0.70899999999999996</v>
      </c>
      <c r="H577" s="24">
        <v>0.11700000000000001</v>
      </c>
      <c r="I577" s="24">
        <v>0.43099999999999999</v>
      </c>
      <c r="J577" s="57">
        <v>0.71796083711793701</v>
      </c>
      <c r="K577" s="54">
        <f t="shared" si="24"/>
        <v>1.309967411377484</v>
      </c>
      <c r="L577" s="54">
        <f t="shared" si="25"/>
        <v>2.5</v>
      </c>
      <c r="M577" s="54">
        <f t="shared" si="26"/>
        <v>0.6</v>
      </c>
    </row>
    <row r="578" spans="1:13">
      <c r="A578" s="55">
        <v>1400</v>
      </c>
      <c r="B578" s="55" t="s">
        <v>62</v>
      </c>
      <c r="D578" s="24">
        <v>0.22</v>
      </c>
      <c r="E578" s="24">
        <v>50.8</v>
      </c>
      <c r="F578" s="24">
        <v>0</v>
      </c>
      <c r="G578" s="24">
        <v>0.70899999999999996</v>
      </c>
      <c r="H578" s="24">
        <v>0.11700000000000001</v>
      </c>
      <c r="I578" s="24">
        <v>0.43099999999999999</v>
      </c>
      <c r="J578" s="57">
        <v>3.8326988521909402</v>
      </c>
      <c r="K578" s="54">
        <f t="shared" si="24"/>
        <v>6.9930145690791834</v>
      </c>
      <c r="L578" s="54">
        <f t="shared" si="25"/>
        <v>13.5</v>
      </c>
      <c r="M578" s="54">
        <f t="shared" si="26"/>
        <v>3.1</v>
      </c>
    </row>
    <row r="579" spans="1:13">
      <c r="A579" s="55">
        <v>1400</v>
      </c>
      <c r="B579" s="55" t="s">
        <v>62</v>
      </c>
      <c r="C579" s="55" t="s">
        <v>63</v>
      </c>
      <c r="D579" s="24">
        <v>0.22</v>
      </c>
      <c r="E579" s="24">
        <v>50.8</v>
      </c>
      <c r="F579" s="24">
        <v>0</v>
      </c>
      <c r="G579" s="24">
        <v>0.70899999999999996</v>
      </c>
      <c r="H579" s="24">
        <v>0.11700000000000001</v>
      </c>
      <c r="I579" s="24">
        <v>0.43099999999999999</v>
      </c>
      <c r="J579" s="57">
        <v>3.9212308400223499</v>
      </c>
      <c r="K579" s="54">
        <f t="shared" ref="K579:K642" si="27">E579*I579*J579/12</f>
        <v>7.1545470830101117</v>
      </c>
      <c r="L579" s="54">
        <f t="shared" ref="L579:L642" si="28">ROUND(2.721*G579*K579,1)</f>
        <v>13.8</v>
      </c>
      <c r="M579" s="54">
        <f t="shared" ref="M579:M642" si="29">ROUND((2.721*H579*K579)+(D579*J579),1)</f>
        <v>3.1</v>
      </c>
    </row>
    <row r="580" spans="1:13">
      <c r="A580" s="55">
        <v>1400</v>
      </c>
      <c r="B580" s="55" t="s">
        <v>62</v>
      </c>
      <c r="C580" s="55" t="s">
        <v>63</v>
      </c>
      <c r="D580" s="24">
        <v>0.22</v>
      </c>
      <c r="E580" s="24">
        <v>50.8</v>
      </c>
      <c r="F580" s="24">
        <v>0</v>
      </c>
      <c r="G580" s="24">
        <v>0.70899999999999996</v>
      </c>
      <c r="H580" s="24">
        <v>0.11700000000000001</v>
      </c>
      <c r="I580" s="24">
        <v>0.43099999999999999</v>
      </c>
      <c r="J580" s="57">
        <v>1.5782616167592001</v>
      </c>
      <c r="K580" s="54">
        <f t="shared" si="27"/>
        <v>2.879643537218278</v>
      </c>
      <c r="L580" s="54">
        <f t="shared" si="28"/>
        <v>5.6</v>
      </c>
      <c r="M580" s="54">
        <f t="shared" si="29"/>
        <v>1.3</v>
      </c>
    </row>
    <row r="581" spans="1:13">
      <c r="A581" s="55">
        <v>1400</v>
      </c>
      <c r="B581" s="55" t="s">
        <v>62</v>
      </c>
      <c r="C581" s="55" t="s">
        <v>63</v>
      </c>
      <c r="D581" s="24">
        <v>0.22</v>
      </c>
      <c r="E581" s="24">
        <v>50.8</v>
      </c>
      <c r="F581" s="24">
        <v>0</v>
      </c>
      <c r="G581" s="24">
        <v>0.70899999999999996</v>
      </c>
      <c r="H581" s="24">
        <v>0.11700000000000001</v>
      </c>
      <c r="I581" s="24">
        <v>0.43099999999999999</v>
      </c>
      <c r="J581" s="57">
        <v>0.75414021754626204</v>
      </c>
      <c r="K581" s="54">
        <f t="shared" si="27"/>
        <v>1.3759791029276582</v>
      </c>
      <c r="L581" s="54">
        <f t="shared" si="28"/>
        <v>2.7</v>
      </c>
      <c r="M581" s="54">
        <f t="shared" si="29"/>
        <v>0.6</v>
      </c>
    </row>
    <row r="582" spans="1:13">
      <c r="A582" s="55">
        <v>1400</v>
      </c>
      <c r="B582" s="55" t="s">
        <v>62</v>
      </c>
      <c r="C582" s="55" t="s">
        <v>68</v>
      </c>
      <c r="D582" s="24">
        <v>0.22</v>
      </c>
      <c r="E582" s="24">
        <v>50.8</v>
      </c>
      <c r="F582" s="24">
        <v>0</v>
      </c>
      <c r="G582" s="24">
        <v>0.70899999999999996</v>
      </c>
      <c r="H582" s="24">
        <v>0.11700000000000001</v>
      </c>
      <c r="I582" s="24">
        <v>0.43099999999999999</v>
      </c>
      <c r="J582" s="57">
        <v>14.928037054800001</v>
      </c>
      <c r="K582" s="54">
        <f t="shared" si="27"/>
        <v>27.237198808952922</v>
      </c>
      <c r="L582" s="54">
        <f t="shared" si="28"/>
        <v>52.5</v>
      </c>
      <c r="M582" s="54">
        <f t="shared" si="29"/>
        <v>12</v>
      </c>
    </row>
    <row r="583" spans="1:13">
      <c r="A583" s="55">
        <v>8360</v>
      </c>
      <c r="B583" s="55" t="s">
        <v>62</v>
      </c>
      <c r="C583" s="55" t="s">
        <v>63</v>
      </c>
      <c r="D583" s="24">
        <v>0.22</v>
      </c>
      <c r="E583" s="24">
        <v>50.8</v>
      </c>
      <c r="F583" s="24">
        <v>0</v>
      </c>
      <c r="G583" s="24">
        <v>1.4430000000000001</v>
      </c>
      <c r="H583" s="24">
        <v>0.22500000000000001</v>
      </c>
      <c r="I583" s="24">
        <v>0.43099999999999999</v>
      </c>
      <c r="J583" s="57">
        <v>2.9707829474170402</v>
      </c>
      <c r="K583" s="54">
        <f t="shared" si="27"/>
        <v>5.4203915397588842</v>
      </c>
      <c r="L583" s="54">
        <f t="shared" si="28"/>
        <v>21.3</v>
      </c>
      <c r="M583" s="54">
        <f t="shared" si="29"/>
        <v>4</v>
      </c>
    </row>
    <row r="584" spans="1:13">
      <c r="A584" s="55">
        <v>8360</v>
      </c>
      <c r="B584" s="55" t="s">
        <v>62</v>
      </c>
      <c r="C584" s="55" t="s">
        <v>68</v>
      </c>
      <c r="D584" s="24">
        <v>0.22</v>
      </c>
      <c r="E584" s="24">
        <v>50.8</v>
      </c>
      <c r="F584" s="24">
        <v>0</v>
      </c>
      <c r="G584" s="24">
        <v>1.4430000000000001</v>
      </c>
      <c r="H584" s="24">
        <v>0.22500000000000001</v>
      </c>
      <c r="I584" s="24">
        <v>0.43099999999999999</v>
      </c>
      <c r="J584" s="57">
        <v>0.94720470555379999</v>
      </c>
      <c r="K584" s="54">
        <f t="shared" si="27"/>
        <v>1.7282381322632785</v>
      </c>
      <c r="L584" s="54">
        <f t="shared" si="28"/>
        <v>6.8</v>
      </c>
      <c r="M584" s="54">
        <f t="shared" si="29"/>
        <v>1.3</v>
      </c>
    </row>
    <row r="585" spans="1:13">
      <c r="A585" s="55">
        <v>1210</v>
      </c>
      <c r="B585" s="55" t="s">
        <v>62</v>
      </c>
      <c r="C585" s="55" t="s">
        <v>63</v>
      </c>
      <c r="D585" s="24">
        <v>0.22</v>
      </c>
      <c r="E585" s="24">
        <v>50.8</v>
      </c>
      <c r="F585" s="24">
        <v>0</v>
      </c>
      <c r="G585" s="24">
        <v>1.2450000000000001</v>
      </c>
      <c r="H585" s="24">
        <v>0.21299999999999999</v>
      </c>
      <c r="I585" s="24">
        <v>0.28799999999999998</v>
      </c>
      <c r="J585" s="57">
        <v>1.84580000573298</v>
      </c>
      <c r="K585" s="54">
        <f t="shared" si="27"/>
        <v>2.2503993669896487</v>
      </c>
      <c r="L585" s="54">
        <f t="shared" si="28"/>
        <v>7.6</v>
      </c>
      <c r="M585" s="54">
        <f t="shared" si="29"/>
        <v>1.7</v>
      </c>
    </row>
    <row r="586" spans="1:13">
      <c r="A586" s="55">
        <v>1210</v>
      </c>
      <c r="B586" s="55" t="s">
        <v>62</v>
      </c>
      <c r="C586" s="55" t="s">
        <v>65</v>
      </c>
      <c r="D586" s="24">
        <v>0.22</v>
      </c>
      <c r="E586" s="24">
        <v>50.8</v>
      </c>
      <c r="F586" s="24">
        <v>0</v>
      </c>
      <c r="G586" s="24">
        <v>1.2450000000000001</v>
      </c>
      <c r="H586" s="24">
        <v>0.21299999999999999</v>
      </c>
      <c r="I586" s="24">
        <v>0.28799999999999998</v>
      </c>
      <c r="J586" s="57">
        <v>0.22385375841645999</v>
      </c>
      <c r="K586" s="54">
        <f t="shared" si="27"/>
        <v>0.27292250226134801</v>
      </c>
      <c r="L586" s="54">
        <f t="shared" si="28"/>
        <v>0.9</v>
      </c>
      <c r="M586" s="54">
        <f t="shared" si="29"/>
        <v>0.2</v>
      </c>
    </row>
    <row r="587" spans="1:13">
      <c r="A587" s="55">
        <v>1210</v>
      </c>
      <c r="B587" s="55" t="s">
        <v>62</v>
      </c>
      <c r="C587" s="55" t="s">
        <v>63</v>
      </c>
      <c r="D587" s="24">
        <v>0.22</v>
      </c>
      <c r="E587" s="24">
        <v>50.8</v>
      </c>
      <c r="F587" s="24">
        <v>0</v>
      </c>
      <c r="G587" s="24">
        <v>1.2450000000000001</v>
      </c>
      <c r="H587" s="24">
        <v>0.21299999999999999</v>
      </c>
      <c r="I587" s="24">
        <v>0.28799999999999998</v>
      </c>
      <c r="J587" s="57">
        <v>2.01672312141645</v>
      </c>
      <c r="K587" s="54">
        <f t="shared" si="27"/>
        <v>2.4587888296309357</v>
      </c>
      <c r="L587" s="54">
        <f t="shared" si="28"/>
        <v>8.3000000000000007</v>
      </c>
      <c r="M587" s="54">
        <f t="shared" si="29"/>
        <v>1.9</v>
      </c>
    </row>
    <row r="588" spans="1:13">
      <c r="A588" s="55">
        <v>1210</v>
      </c>
      <c r="B588" s="55" t="s">
        <v>62</v>
      </c>
      <c r="C588" s="55" t="s">
        <v>63</v>
      </c>
      <c r="D588" s="24">
        <v>0.22</v>
      </c>
      <c r="E588" s="24">
        <v>50.8</v>
      </c>
      <c r="F588" s="24">
        <v>0</v>
      </c>
      <c r="G588" s="24">
        <v>1.2450000000000001</v>
      </c>
      <c r="H588" s="24">
        <v>0.21299999999999999</v>
      </c>
      <c r="I588" s="24">
        <v>0.28799999999999998</v>
      </c>
      <c r="J588" s="57">
        <v>11.789685366900001</v>
      </c>
      <c r="K588" s="54">
        <f t="shared" si="27"/>
        <v>14.373984399324479</v>
      </c>
      <c r="L588" s="54">
        <f t="shared" si="28"/>
        <v>48.7</v>
      </c>
      <c r="M588" s="54">
        <f t="shared" si="29"/>
        <v>10.9</v>
      </c>
    </row>
    <row r="589" spans="1:13">
      <c r="A589" s="55">
        <v>8360</v>
      </c>
      <c r="B589" s="55" t="s">
        <v>62</v>
      </c>
      <c r="D589" s="24">
        <v>0.22</v>
      </c>
      <c r="E589" s="24">
        <v>50.8</v>
      </c>
      <c r="F589" s="24">
        <v>0</v>
      </c>
      <c r="G589" s="24">
        <v>1.4430000000000001</v>
      </c>
      <c r="H589" s="24">
        <v>0.22500000000000001</v>
      </c>
      <c r="I589" s="24">
        <v>0.43099999999999999</v>
      </c>
      <c r="J589" s="57">
        <v>10.2201723465</v>
      </c>
      <c r="K589" s="54">
        <f t="shared" si="27"/>
        <v>18.647385791012351</v>
      </c>
      <c r="L589" s="54">
        <f t="shared" si="28"/>
        <v>73.2</v>
      </c>
      <c r="M589" s="54">
        <f t="shared" si="29"/>
        <v>13.7</v>
      </c>
    </row>
    <row r="590" spans="1:13">
      <c r="A590" s="55">
        <v>8360</v>
      </c>
      <c r="B590" s="55" t="s">
        <v>62</v>
      </c>
      <c r="C590" s="55" t="s">
        <v>63</v>
      </c>
      <c r="D590" s="24">
        <v>0.22</v>
      </c>
      <c r="E590" s="24">
        <v>50.8</v>
      </c>
      <c r="F590" s="24">
        <v>0</v>
      </c>
      <c r="G590" s="24">
        <v>1.4430000000000001</v>
      </c>
      <c r="H590" s="24">
        <v>0.22500000000000001</v>
      </c>
      <c r="I590" s="24">
        <v>0.43099999999999999</v>
      </c>
      <c r="J590" s="57">
        <v>0.42572290155276399</v>
      </c>
      <c r="K590" s="54">
        <f t="shared" si="27"/>
        <v>0.776759815409788</v>
      </c>
      <c r="L590" s="54">
        <f t="shared" si="28"/>
        <v>3</v>
      </c>
      <c r="M590" s="54">
        <f t="shared" si="29"/>
        <v>0.6</v>
      </c>
    </row>
    <row r="591" spans="1:13">
      <c r="A591" s="55">
        <v>1110</v>
      </c>
      <c r="B591" s="55" t="s">
        <v>62</v>
      </c>
      <c r="C591" s="55" t="s">
        <v>63</v>
      </c>
      <c r="D591" s="24">
        <v>0.22</v>
      </c>
      <c r="E591" s="24">
        <v>50.8</v>
      </c>
      <c r="F591" s="24">
        <v>0</v>
      </c>
      <c r="G591" s="24">
        <v>0.96799999999999997</v>
      </c>
      <c r="H591" s="24">
        <v>0.125</v>
      </c>
      <c r="I591" s="24">
        <v>0.28799999999999998</v>
      </c>
      <c r="J591" s="57">
        <v>7.4585205711135199E-3</v>
      </c>
      <c r="K591" s="54">
        <f t="shared" si="27"/>
        <v>9.093428280301602E-3</v>
      </c>
      <c r="L591" s="54">
        <f t="shared" si="28"/>
        <v>0</v>
      </c>
      <c r="M591" s="54">
        <f t="shared" si="29"/>
        <v>0</v>
      </c>
    </row>
    <row r="592" spans="1:13">
      <c r="A592" s="55">
        <v>1110</v>
      </c>
      <c r="B592" s="55" t="s">
        <v>62</v>
      </c>
      <c r="C592" s="55" t="s">
        <v>63</v>
      </c>
      <c r="D592" s="24">
        <v>0.22</v>
      </c>
      <c r="E592" s="24">
        <v>50.8</v>
      </c>
      <c r="F592" s="24">
        <v>0</v>
      </c>
      <c r="G592" s="24">
        <v>0.96799999999999997</v>
      </c>
      <c r="H592" s="24">
        <v>0.125</v>
      </c>
      <c r="I592" s="24">
        <v>0.28799999999999998</v>
      </c>
      <c r="J592" s="57">
        <v>0.30231533289835</v>
      </c>
      <c r="K592" s="54">
        <f t="shared" si="27"/>
        <v>0.36858285386966827</v>
      </c>
      <c r="L592" s="54">
        <f t="shared" si="28"/>
        <v>1</v>
      </c>
      <c r="M592" s="54">
        <f t="shared" si="29"/>
        <v>0.2</v>
      </c>
    </row>
    <row r="593" spans="1:13">
      <c r="A593" s="55">
        <v>1400</v>
      </c>
      <c r="B593" s="55" t="s">
        <v>62</v>
      </c>
      <c r="C593" s="55" t="s">
        <v>63</v>
      </c>
      <c r="D593" s="24">
        <v>0.22</v>
      </c>
      <c r="E593" s="24">
        <v>50.8</v>
      </c>
      <c r="F593" s="24">
        <v>0</v>
      </c>
      <c r="G593" s="24">
        <v>0.70899999999999996</v>
      </c>
      <c r="H593" s="24">
        <v>0.11700000000000001</v>
      </c>
      <c r="I593" s="24">
        <v>0.43099999999999999</v>
      </c>
      <c r="J593" s="57">
        <v>0.21047751018709801</v>
      </c>
      <c r="K593" s="54">
        <f t="shared" si="27"/>
        <v>0.38403024917037282</v>
      </c>
      <c r="L593" s="54">
        <f t="shared" si="28"/>
        <v>0.7</v>
      </c>
      <c r="M593" s="54">
        <f t="shared" si="29"/>
        <v>0.2</v>
      </c>
    </row>
    <row r="594" spans="1:13">
      <c r="A594" s="55">
        <v>1330</v>
      </c>
      <c r="B594" s="55" t="s">
        <v>62</v>
      </c>
      <c r="C594" s="55" t="s">
        <v>63</v>
      </c>
      <c r="D594" s="24">
        <v>0.22</v>
      </c>
      <c r="E594" s="24">
        <v>50.8</v>
      </c>
      <c r="F594" s="24">
        <v>0</v>
      </c>
      <c r="G594" s="24">
        <v>1.395</v>
      </c>
      <c r="H594" s="24">
        <v>0.33900000000000002</v>
      </c>
      <c r="I594" s="24">
        <v>0.39300000000000002</v>
      </c>
      <c r="J594" s="57">
        <v>14.434673891899999</v>
      </c>
      <c r="K594" s="54">
        <f t="shared" si="27"/>
        <v>24.01496695395403</v>
      </c>
      <c r="L594" s="54">
        <f t="shared" si="28"/>
        <v>91.2</v>
      </c>
      <c r="M594" s="54">
        <f t="shared" si="29"/>
        <v>25.3</v>
      </c>
    </row>
    <row r="595" spans="1:13">
      <c r="A595" s="55">
        <v>1330</v>
      </c>
      <c r="B595" s="55" t="s">
        <v>62</v>
      </c>
      <c r="C595" s="55" t="s">
        <v>63</v>
      </c>
      <c r="D595" s="24">
        <v>0.22</v>
      </c>
      <c r="E595" s="24">
        <v>50.8</v>
      </c>
      <c r="F595" s="24">
        <v>0</v>
      </c>
      <c r="G595" s="24">
        <v>1.395</v>
      </c>
      <c r="H595" s="24">
        <v>0.33900000000000002</v>
      </c>
      <c r="I595" s="24">
        <v>0.39300000000000002</v>
      </c>
      <c r="J595" s="57">
        <v>3.5290613053836499</v>
      </c>
      <c r="K595" s="54">
        <f t="shared" si="27"/>
        <v>5.8712992937667785</v>
      </c>
      <c r="L595" s="54">
        <f t="shared" si="28"/>
        <v>22.3</v>
      </c>
      <c r="M595" s="54">
        <f t="shared" si="29"/>
        <v>6.2</v>
      </c>
    </row>
    <row r="596" spans="1:13">
      <c r="A596" s="55">
        <v>1330</v>
      </c>
      <c r="B596" s="55" t="s">
        <v>62</v>
      </c>
      <c r="C596" s="55" t="s">
        <v>63</v>
      </c>
      <c r="D596" s="24">
        <v>0.22</v>
      </c>
      <c r="E596" s="24">
        <v>50.8</v>
      </c>
      <c r="F596" s="24">
        <v>0</v>
      </c>
      <c r="G596" s="24">
        <v>1.395</v>
      </c>
      <c r="H596" s="24">
        <v>0.33900000000000002</v>
      </c>
      <c r="I596" s="24">
        <v>0.39300000000000002</v>
      </c>
      <c r="J596" s="57">
        <v>1.8283986585847201</v>
      </c>
      <c r="K596" s="54">
        <f t="shared" si="27"/>
        <v>3.041906848287399</v>
      </c>
      <c r="L596" s="54">
        <f t="shared" si="28"/>
        <v>11.5</v>
      </c>
      <c r="M596" s="54">
        <f t="shared" si="29"/>
        <v>3.2</v>
      </c>
    </row>
    <row r="597" spans="1:13">
      <c r="A597" s="55">
        <v>1330</v>
      </c>
      <c r="B597" s="55" t="s">
        <v>62</v>
      </c>
      <c r="C597" s="55" t="s">
        <v>63</v>
      </c>
      <c r="D597" s="24">
        <v>0.22</v>
      </c>
      <c r="E597" s="24">
        <v>50.8</v>
      </c>
      <c r="F597" s="24">
        <v>0</v>
      </c>
      <c r="G597" s="24">
        <v>1.395</v>
      </c>
      <c r="H597" s="24">
        <v>0.33900000000000002</v>
      </c>
      <c r="I597" s="24">
        <v>0.39300000000000002</v>
      </c>
      <c r="J597" s="57">
        <v>10.6766675549</v>
      </c>
      <c r="K597" s="54">
        <f t="shared" si="27"/>
        <v>17.762771811087131</v>
      </c>
      <c r="L597" s="54">
        <f t="shared" si="28"/>
        <v>67.400000000000006</v>
      </c>
      <c r="M597" s="54">
        <f t="shared" si="29"/>
        <v>18.7</v>
      </c>
    </row>
    <row r="598" spans="1:13">
      <c r="A598" s="55">
        <v>1330</v>
      </c>
      <c r="B598" s="55" t="s">
        <v>62</v>
      </c>
      <c r="C598" s="55" t="s">
        <v>63</v>
      </c>
      <c r="D598" s="24">
        <v>0.22</v>
      </c>
      <c r="E598" s="24">
        <v>50.8</v>
      </c>
      <c r="F598" s="24">
        <v>0</v>
      </c>
      <c r="G598" s="24">
        <v>1.395</v>
      </c>
      <c r="H598" s="24">
        <v>0.33900000000000002</v>
      </c>
      <c r="I598" s="24">
        <v>0.39300000000000002</v>
      </c>
      <c r="J598" s="57">
        <v>1.00595954927967</v>
      </c>
      <c r="K598" s="54">
        <f t="shared" si="27"/>
        <v>1.6736149021365871</v>
      </c>
      <c r="L598" s="54">
        <f t="shared" si="28"/>
        <v>6.4</v>
      </c>
      <c r="M598" s="54">
        <f t="shared" si="29"/>
        <v>1.8</v>
      </c>
    </row>
    <row r="599" spans="1:13">
      <c r="A599" s="55">
        <v>1330</v>
      </c>
      <c r="B599" s="55" t="s">
        <v>62</v>
      </c>
      <c r="C599" s="55" t="s">
        <v>63</v>
      </c>
      <c r="D599" s="24">
        <v>0.22</v>
      </c>
      <c r="E599" s="24">
        <v>50.8</v>
      </c>
      <c r="F599" s="24">
        <v>0</v>
      </c>
      <c r="G599" s="24">
        <v>1.395</v>
      </c>
      <c r="H599" s="24">
        <v>0.33900000000000002</v>
      </c>
      <c r="I599" s="24">
        <v>0.39300000000000002</v>
      </c>
      <c r="J599" s="57">
        <v>2.6150079401928399</v>
      </c>
      <c r="K599" s="54">
        <f t="shared" si="27"/>
        <v>4.3505887100988279</v>
      </c>
      <c r="L599" s="54">
        <f t="shared" si="28"/>
        <v>16.5</v>
      </c>
      <c r="M599" s="54">
        <f t="shared" si="29"/>
        <v>4.5999999999999996</v>
      </c>
    </row>
    <row r="600" spans="1:13">
      <c r="A600" s="55">
        <v>1710</v>
      </c>
      <c r="B600" s="55" t="s">
        <v>62</v>
      </c>
      <c r="D600" s="24">
        <v>0.22</v>
      </c>
      <c r="E600" s="24">
        <v>50.8</v>
      </c>
      <c r="F600" s="24">
        <v>0</v>
      </c>
      <c r="G600" s="24">
        <v>0.96799999999999997</v>
      </c>
      <c r="H600" s="24">
        <v>0.125</v>
      </c>
      <c r="I600" s="24">
        <v>0.34100000000000003</v>
      </c>
      <c r="J600" s="57">
        <v>6.9995133152910297E-2</v>
      </c>
      <c r="K600" s="54">
        <f t="shared" si="27"/>
        <v>0.1010426410484362</v>
      </c>
      <c r="L600" s="54">
        <f t="shared" si="28"/>
        <v>0.3</v>
      </c>
      <c r="M600" s="54">
        <f t="shared" si="29"/>
        <v>0</v>
      </c>
    </row>
    <row r="601" spans="1:13">
      <c r="A601" s="55">
        <v>1710</v>
      </c>
      <c r="B601" s="55" t="s">
        <v>62</v>
      </c>
      <c r="D601" s="24">
        <v>0.22</v>
      </c>
      <c r="E601" s="24">
        <v>50.8</v>
      </c>
      <c r="F601" s="24">
        <v>0</v>
      </c>
      <c r="G601" s="24">
        <v>0.96799999999999997</v>
      </c>
      <c r="H601" s="24">
        <v>0.125</v>
      </c>
      <c r="I601" s="24">
        <v>0.34100000000000003</v>
      </c>
      <c r="J601" s="57">
        <v>0.12496629567966901</v>
      </c>
      <c r="K601" s="54">
        <f t="shared" si="27"/>
        <v>0.18039717889998086</v>
      </c>
      <c r="L601" s="54">
        <f t="shared" si="28"/>
        <v>0.5</v>
      </c>
      <c r="M601" s="54">
        <f t="shared" si="29"/>
        <v>0.1</v>
      </c>
    </row>
    <row r="602" spans="1:13">
      <c r="A602" s="55">
        <v>1710</v>
      </c>
      <c r="B602" s="55" t="s">
        <v>62</v>
      </c>
      <c r="C602" s="55" t="s">
        <v>63</v>
      </c>
      <c r="D602" s="24">
        <v>0.22</v>
      </c>
      <c r="E602" s="24">
        <v>50.8</v>
      </c>
      <c r="F602" s="24">
        <v>0</v>
      </c>
      <c r="G602" s="24">
        <v>0.96799999999999997</v>
      </c>
      <c r="H602" s="24">
        <v>0.125</v>
      </c>
      <c r="I602" s="24">
        <v>0.34100000000000003</v>
      </c>
      <c r="J602" s="57">
        <v>2.1101420598396698</v>
      </c>
      <c r="K602" s="54">
        <f t="shared" si="27"/>
        <v>3.0461307395158861</v>
      </c>
      <c r="L602" s="54">
        <f t="shared" si="28"/>
        <v>8</v>
      </c>
      <c r="M602" s="54">
        <f t="shared" si="29"/>
        <v>1.5</v>
      </c>
    </row>
    <row r="603" spans="1:13">
      <c r="A603" s="55">
        <v>1710</v>
      </c>
      <c r="B603" s="55" t="s">
        <v>62</v>
      </c>
      <c r="C603" s="55" t="s">
        <v>63</v>
      </c>
      <c r="D603" s="24">
        <v>0.22</v>
      </c>
      <c r="E603" s="24">
        <v>50.8</v>
      </c>
      <c r="F603" s="24">
        <v>0</v>
      </c>
      <c r="G603" s="24">
        <v>0.96799999999999997</v>
      </c>
      <c r="H603" s="24">
        <v>0.125</v>
      </c>
      <c r="I603" s="24">
        <v>0.34100000000000003</v>
      </c>
      <c r="J603" s="57">
        <v>19.085604443000001</v>
      </c>
      <c r="K603" s="54">
        <f t="shared" si="27"/>
        <v>27.551342387100036</v>
      </c>
      <c r="L603" s="54">
        <f t="shared" si="28"/>
        <v>72.599999999999994</v>
      </c>
      <c r="M603" s="54">
        <f t="shared" si="29"/>
        <v>13.6</v>
      </c>
    </row>
    <row r="604" spans="1:13">
      <c r="A604" s="55">
        <v>1710</v>
      </c>
      <c r="B604" s="55" t="s">
        <v>62</v>
      </c>
      <c r="C604" s="55" t="s">
        <v>63</v>
      </c>
      <c r="D604" s="24">
        <v>0.22</v>
      </c>
      <c r="E604" s="24">
        <v>50.8</v>
      </c>
      <c r="F604" s="24">
        <v>0</v>
      </c>
      <c r="G604" s="24">
        <v>0.96799999999999997</v>
      </c>
      <c r="H604" s="24">
        <v>0.125</v>
      </c>
      <c r="I604" s="24">
        <v>0.34100000000000003</v>
      </c>
      <c r="J604" s="57">
        <v>4.7924957075037398</v>
      </c>
      <c r="K604" s="54">
        <f t="shared" si="27"/>
        <v>6.9182870534954821</v>
      </c>
      <c r="L604" s="54">
        <f t="shared" si="28"/>
        <v>18.2</v>
      </c>
      <c r="M604" s="54">
        <f t="shared" si="29"/>
        <v>3.4</v>
      </c>
    </row>
    <row r="605" spans="1:13">
      <c r="A605" s="55">
        <v>1710</v>
      </c>
      <c r="B605" s="55" t="s">
        <v>62</v>
      </c>
      <c r="C605" s="55" t="s">
        <v>63</v>
      </c>
      <c r="D605" s="24">
        <v>0.22</v>
      </c>
      <c r="E605" s="24">
        <v>50.8</v>
      </c>
      <c r="F605" s="24">
        <v>0</v>
      </c>
      <c r="G605" s="24">
        <v>0.96799999999999997</v>
      </c>
      <c r="H605" s="24">
        <v>0.125</v>
      </c>
      <c r="I605" s="24">
        <v>0.34100000000000003</v>
      </c>
      <c r="J605" s="57">
        <v>2.88810984151322</v>
      </c>
      <c r="K605" s="54">
        <f t="shared" si="27"/>
        <v>4.1691790968804341</v>
      </c>
      <c r="L605" s="54">
        <f t="shared" si="28"/>
        <v>11</v>
      </c>
      <c r="M605" s="54">
        <f t="shared" si="29"/>
        <v>2.1</v>
      </c>
    </row>
    <row r="606" spans="1:13">
      <c r="A606" s="55">
        <v>1710</v>
      </c>
      <c r="B606" s="55" t="s">
        <v>62</v>
      </c>
      <c r="D606" s="24">
        <v>0.22</v>
      </c>
      <c r="E606" s="24">
        <v>50.8</v>
      </c>
      <c r="F606" s="24">
        <v>0</v>
      </c>
      <c r="G606" s="24">
        <v>0.96799999999999997</v>
      </c>
      <c r="H606" s="24">
        <v>0.125</v>
      </c>
      <c r="I606" s="24">
        <v>0.34100000000000003</v>
      </c>
      <c r="J606" s="57">
        <v>29.4566336673</v>
      </c>
      <c r="K606" s="54">
        <f t="shared" si="27"/>
        <v>42.522614474325373</v>
      </c>
      <c r="L606" s="54">
        <f t="shared" si="28"/>
        <v>112</v>
      </c>
      <c r="M606" s="54">
        <f t="shared" si="29"/>
        <v>20.9</v>
      </c>
    </row>
    <row r="607" spans="1:13">
      <c r="A607" s="55">
        <v>1710</v>
      </c>
      <c r="B607" s="55" t="s">
        <v>62</v>
      </c>
      <c r="C607" s="55" t="s">
        <v>63</v>
      </c>
      <c r="D607" s="24">
        <v>0.22</v>
      </c>
      <c r="E607" s="24">
        <v>50.8</v>
      </c>
      <c r="F607" s="24">
        <v>0</v>
      </c>
      <c r="G607" s="24">
        <v>0.96799999999999997</v>
      </c>
      <c r="H607" s="24">
        <v>0.125</v>
      </c>
      <c r="I607" s="24">
        <v>0.34100000000000003</v>
      </c>
      <c r="J607" s="57">
        <v>0.369176952178358</v>
      </c>
      <c r="K607" s="54">
        <f t="shared" si="27"/>
        <v>0.53293154226627171</v>
      </c>
      <c r="L607" s="54">
        <f t="shared" si="28"/>
        <v>1.4</v>
      </c>
      <c r="M607" s="54">
        <f t="shared" si="29"/>
        <v>0.3</v>
      </c>
    </row>
    <row r="608" spans="1:13">
      <c r="A608" s="55">
        <v>1710</v>
      </c>
      <c r="B608" s="55" t="s">
        <v>62</v>
      </c>
      <c r="C608" s="55" t="s">
        <v>63</v>
      </c>
      <c r="D608" s="24">
        <v>0.22</v>
      </c>
      <c r="E608" s="24">
        <v>50.8</v>
      </c>
      <c r="F608" s="24">
        <v>0</v>
      </c>
      <c r="G608" s="24">
        <v>0.96799999999999997</v>
      </c>
      <c r="H608" s="24">
        <v>0.125</v>
      </c>
      <c r="I608" s="24">
        <v>0.34100000000000003</v>
      </c>
      <c r="J608" s="57">
        <v>10.3594154319</v>
      </c>
      <c r="K608" s="54">
        <f t="shared" si="27"/>
        <v>14.954506803643111</v>
      </c>
      <c r="L608" s="54">
        <f t="shared" si="28"/>
        <v>39.4</v>
      </c>
      <c r="M608" s="54">
        <f t="shared" si="29"/>
        <v>7.4</v>
      </c>
    </row>
    <row r="609" spans="1:13">
      <c r="A609" s="55">
        <v>1710</v>
      </c>
      <c r="B609" s="55" t="s">
        <v>62</v>
      </c>
      <c r="D609" s="24">
        <v>0.22</v>
      </c>
      <c r="E609" s="24">
        <v>50.8</v>
      </c>
      <c r="F609" s="24">
        <v>0</v>
      </c>
      <c r="G609" s="24">
        <v>0.96799999999999997</v>
      </c>
      <c r="H609" s="24">
        <v>0.125</v>
      </c>
      <c r="I609" s="24">
        <v>0.34100000000000003</v>
      </c>
      <c r="J609" s="57">
        <v>8.6725394647377496E-2</v>
      </c>
      <c r="K609" s="54">
        <f t="shared" si="27"/>
        <v>0.1251938888664659</v>
      </c>
      <c r="L609" s="54">
        <f t="shared" si="28"/>
        <v>0.3</v>
      </c>
      <c r="M609" s="54">
        <f t="shared" si="29"/>
        <v>0.1</v>
      </c>
    </row>
    <row r="610" spans="1:13">
      <c r="A610" s="55">
        <v>1710</v>
      </c>
      <c r="B610" s="55" t="s">
        <v>62</v>
      </c>
      <c r="C610" s="55" t="s">
        <v>63</v>
      </c>
      <c r="D610" s="24">
        <v>0.22</v>
      </c>
      <c r="E610" s="24">
        <v>50.8</v>
      </c>
      <c r="F610" s="24">
        <v>0</v>
      </c>
      <c r="G610" s="24">
        <v>0.96799999999999997</v>
      </c>
      <c r="H610" s="24">
        <v>0.125</v>
      </c>
      <c r="I610" s="24">
        <v>0.34100000000000003</v>
      </c>
      <c r="J610" s="57">
        <v>19.068828920600001</v>
      </c>
      <c r="K610" s="54">
        <f t="shared" si="27"/>
        <v>27.527125802147477</v>
      </c>
      <c r="L610" s="54">
        <f t="shared" si="28"/>
        <v>72.5</v>
      </c>
      <c r="M610" s="54">
        <f t="shared" si="29"/>
        <v>13.6</v>
      </c>
    </row>
    <row r="611" spans="1:13">
      <c r="A611" s="55">
        <v>1710</v>
      </c>
      <c r="B611" s="55" t="s">
        <v>62</v>
      </c>
      <c r="C611" s="55" t="s">
        <v>63</v>
      </c>
      <c r="D611" s="24">
        <v>0.22</v>
      </c>
      <c r="E611" s="24">
        <v>50.8</v>
      </c>
      <c r="F611" s="24">
        <v>0</v>
      </c>
      <c r="G611" s="24">
        <v>0.96799999999999997</v>
      </c>
      <c r="H611" s="24">
        <v>0.125</v>
      </c>
      <c r="I611" s="24">
        <v>0.34100000000000003</v>
      </c>
      <c r="J611" s="57">
        <v>27.294674111399999</v>
      </c>
      <c r="K611" s="54">
        <f t="shared" si="27"/>
        <v>39.401681724746659</v>
      </c>
      <c r="L611" s="54">
        <f t="shared" si="28"/>
        <v>103.8</v>
      </c>
      <c r="M611" s="54">
        <f t="shared" si="29"/>
        <v>19.399999999999999</v>
      </c>
    </row>
    <row r="612" spans="1:13">
      <c r="A612" s="55">
        <v>1400</v>
      </c>
      <c r="B612" s="55" t="s">
        <v>62</v>
      </c>
      <c r="C612" s="55" t="s">
        <v>63</v>
      </c>
      <c r="D612" s="24">
        <v>0.22</v>
      </c>
      <c r="E612" s="24">
        <v>50.8</v>
      </c>
      <c r="F612" s="24">
        <v>0</v>
      </c>
      <c r="G612" s="24">
        <v>0.70899999999999996</v>
      </c>
      <c r="H612" s="24">
        <v>0.11700000000000001</v>
      </c>
      <c r="I612" s="24">
        <v>0.43099999999999999</v>
      </c>
      <c r="J612" s="57">
        <v>6.3439310350982903E-3</v>
      </c>
      <c r="K612" s="54">
        <f t="shared" si="27"/>
        <v>1.1574925102272503E-2</v>
      </c>
      <c r="L612" s="54">
        <f t="shared" si="28"/>
        <v>0</v>
      </c>
      <c r="M612" s="54">
        <f t="shared" si="29"/>
        <v>0</v>
      </c>
    </row>
    <row r="613" spans="1:13">
      <c r="A613" s="55">
        <v>1330</v>
      </c>
      <c r="B613" s="55" t="s">
        <v>62</v>
      </c>
      <c r="C613" s="55" t="s">
        <v>63</v>
      </c>
      <c r="D613" s="24">
        <v>0.22</v>
      </c>
      <c r="E613" s="24">
        <v>50.8</v>
      </c>
      <c r="F613" s="24">
        <v>0</v>
      </c>
      <c r="G613" s="24">
        <v>1.395</v>
      </c>
      <c r="H613" s="24">
        <v>0.33900000000000002</v>
      </c>
      <c r="I613" s="24">
        <v>0.39300000000000002</v>
      </c>
      <c r="J613" s="57">
        <v>3.7718455552540302</v>
      </c>
      <c r="K613" s="54">
        <f t="shared" si="27"/>
        <v>6.27521945027613</v>
      </c>
      <c r="L613" s="54">
        <f t="shared" si="28"/>
        <v>23.8</v>
      </c>
      <c r="M613" s="54">
        <f t="shared" si="29"/>
        <v>6.6</v>
      </c>
    </row>
    <row r="614" spans="1:13">
      <c r="A614" s="55">
        <v>1330</v>
      </c>
      <c r="B614" s="55" t="s">
        <v>62</v>
      </c>
      <c r="C614" s="55" t="s">
        <v>68</v>
      </c>
      <c r="D614" s="24">
        <v>0.22</v>
      </c>
      <c r="E614" s="24">
        <v>50.8</v>
      </c>
      <c r="F614" s="24">
        <v>0</v>
      </c>
      <c r="G614" s="24">
        <v>1.395</v>
      </c>
      <c r="H614" s="24">
        <v>0.33900000000000002</v>
      </c>
      <c r="I614" s="24">
        <v>0.39300000000000002</v>
      </c>
      <c r="J614" s="57">
        <v>0.50625341219653996</v>
      </c>
      <c r="K614" s="54">
        <f t="shared" si="27"/>
        <v>0.84225380187138355</v>
      </c>
      <c r="L614" s="54">
        <f t="shared" si="28"/>
        <v>3.2</v>
      </c>
      <c r="M614" s="54">
        <f t="shared" si="29"/>
        <v>0.9</v>
      </c>
    </row>
    <row r="615" spans="1:13">
      <c r="A615" s="55">
        <v>1560</v>
      </c>
      <c r="B615" s="55" t="s">
        <v>62</v>
      </c>
      <c r="C615" s="55" t="s">
        <v>63</v>
      </c>
      <c r="D615" s="24">
        <v>0.22</v>
      </c>
      <c r="E615" s="24">
        <v>50.8</v>
      </c>
      <c r="F615" s="24">
        <v>0</v>
      </c>
      <c r="G615" s="24">
        <v>1.4430000000000001</v>
      </c>
      <c r="H615" s="24">
        <v>0.22500000000000001</v>
      </c>
      <c r="I615" s="24">
        <v>0.43099999999999999</v>
      </c>
      <c r="J615" s="57">
        <v>1.7636054403603101</v>
      </c>
      <c r="K615" s="54">
        <f t="shared" si="27"/>
        <v>3.2178156996334102</v>
      </c>
      <c r="L615" s="54">
        <f t="shared" si="28"/>
        <v>12.6</v>
      </c>
      <c r="M615" s="54">
        <f t="shared" si="29"/>
        <v>2.4</v>
      </c>
    </row>
    <row r="616" spans="1:13">
      <c r="A616" s="55">
        <v>1110</v>
      </c>
      <c r="B616" s="55" t="s">
        <v>62</v>
      </c>
      <c r="C616" s="55" t="s">
        <v>63</v>
      </c>
      <c r="D616" s="24">
        <v>0.22</v>
      </c>
      <c r="E616" s="24">
        <v>50.8</v>
      </c>
      <c r="F616" s="24">
        <v>0</v>
      </c>
      <c r="G616" s="24">
        <v>0.96799999999999997</v>
      </c>
      <c r="H616" s="24">
        <v>0.125</v>
      </c>
      <c r="I616" s="24">
        <v>0.28799999999999998</v>
      </c>
      <c r="J616" s="57">
        <v>8.6471684152458803E-2</v>
      </c>
      <c r="K616" s="54">
        <f t="shared" si="27"/>
        <v>0.10542627731867776</v>
      </c>
      <c r="L616" s="54">
        <f t="shared" si="28"/>
        <v>0.3</v>
      </c>
      <c r="M616" s="54">
        <f t="shared" si="29"/>
        <v>0.1</v>
      </c>
    </row>
    <row r="617" spans="1:13">
      <c r="A617" s="55">
        <v>1110</v>
      </c>
      <c r="B617" s="55" t="s">
        <v>62</v>
      </c>
      <c r="C617" s="55" t="s">
        <v>63</v>
      </c>
      <c r="D617" s="24">
        <v>0.22</v>
      </c>
      <c r="E617" s="24">
        <v>50.8</v>
      </c>
      <c r="F617" s="24">
        <v>0</v>
      </c>
      <c r="G617" s="24">
        <v>0.96799999999999997</v>
      </c>
      <c r="H617" s="24">
        <v>0.125</v>
      </c>
      <c r="I617" s="24">
        <v>0.28799999999999998</v>
      </c>
      <c r="J617" s="57">
        <v>5.5673338834273798</v>
      </c>
      <c r="K617" s="54">
        <f t="shared" si="27"/>
        <v>6.787693470674661</v>
      </c>
      <c r="L617" s="54">
        <f t="shared" si="28"/>
        <v>17.899999999999999</v>
      </c>
      <c r="M617" s="54">
        <f t="shared" si="29"/>
        <v>3.5</v>
      </c>
    </row>
    <row r="618" spans="1:13">
      <c r="A618" s="55">
        <v>1110</v>
      </c>
      <c r="B618" s="55" t="s">
        <v>62</v>
      </c>
      <c r="C618" s="55" t="s">
        <v>63</v>
      </c>
      <c r="D618" s="24">
        <v>0.22</v>
      </c>
      <c r="E618" s="24">
        <v>50.8</v>
      </c>
      <c r="F618" s="24">
        <v>0</v>
      </c>
      <c r="G618" s="24">
        <v>0.96799999999999997</v>
      </c>
      <c r="H618" s="24">
        <v>0.125</v>
      </c>
      <c r="I618" s="24">
        <v>0.28799999999999998</v>
      </c>
      <c r="J618" s="57">
        <v>6.6055339833859898</v>
      </c>
      <c r="K618" s="54">
        <f t="shared" si="27"/>
        <v>8.0534670325441979</v>
      </c>
      <c r="L618" s="54">
        <f t="shared" si="28"/>
        <v>21.2</v>
      </c>
      <c r="M618" s="54">
        <f t="shared" si="29"/>
        <v>4.2</v>
      </c>
    </row>
    <row r="619" spans="1:13">
      <c r="A619" s="55">
        <v>1110</v>
      </c>
      <c r="B619" s="55" t="s">
        <v>62</v>
      </c>
      <c r="C619" s="55" t="s">
        <v>66</v>
      </c>
      <c r="D619" s="24">
        <v>0.22</v>
      </c>
      <c r="E619" s="24">
        <v>50.8</v>
      </c>
      <c r="F619" s="24">
        <v>0</v>
      </c>
      <c r="G619" s="24">
        <v>0.96799999999999997</v>
      </c>
      <c r="H619" s="24">
        <v>0.125</v>
      </c>
      <c r="I619" s="24">
        <v>0.28799999999999998</v>
      </c>
      <c r="J619" s="57">
        <v>0.82926721899898903</v>
      </c>
      <c r="K619" s="54">
        <f t="shared" si="27"/>
        <v>1.0110425934035672</v>
      </c>
      <c r="L619" s="54">
        <f t="shared" si="28"/>
        <v>2.7</v>
      </c>
      <c r="M619" s="54">
        <f t="shared" si="29"/>
        <v>0.5</v>
      </c>
    </row>
    <row r="620" spans="1:13">
      <c r="A620" s="55">
        <v>1110</v>
      </c>
      <c r="B620" s="55" t="s">
        <v>62</v>
      </c>
      <c r="D620" s="24">
        <v>0.22</v>
      </c>
      <c r="E620" s="24">
        <v>50.8</v>
      </c>
      <c r="F620" s="24">
        <v>0</v>
      </c>
      <c r="G620" s="24">
        <v>0.96799999999999997</v>
      </c>
      <c r="H620" s="24">
        <v>0.125</v>
      </c>
      <c r="I620" s="24">
        <v>0.28799999999999998</v>
      </c>
      <c r="J620" s="57">
        <v>3.3601341418383501E-2</v>
      </c>
      <c r="K620" s="54">
        <f t="shared" si="27"/>
        <v>4.0966755457293162E-2</v>
      </c>
      <c r="L620" s="54">
        <f t="shared" si="28"/>
        <v>0.1</v>
      </c>
      <c r="M620" s="54">
        <f t="shared" si="29"/>
        <v>0</v>
      </c>
    </row>
    <row r="621" spans="1:13">
      <c r="A621" s="55">
        <v>1110</v>
      </c>
      <c r="B621" s="55" t="s">
        <v>62</v>
      </c>
      <c r="C621" s="55" t="s">
        <v>63</v>
      </c>
      <c r="D621" s="24">
        <v>0.22</v>
      </c>
      <c r="E621" s="24">
        <v>50.8</v>
      </c>
      <c r="F621" s="24">
        <v>0</v>
      </c>
      <c r="G621" s="24">
        <v>0.96799999999999997</v>
      </c>
      <c r="H621" s="24">
        <v>0.125</v>
      </c>
      <c r="I621" s="24">
        <v>0.28799999999999998</v>
      </c>
      <c r="J621" s="57">
        <v>2.4040761759325201E-2</v>
      </c>
      <c r="K621" s="54">
        <f t="shared" si="27"/>
        <v>2.9310496736969283E-2</v>
      </c>
      <c r="L621" s="54">
        <f t="shared" si="28"/>
        <v>0.1</v>
      </c>
      <c r="M621" s="54">
        <f t="shared" si="29"/>
        <v>0</v>
      </c>
    </row>
    <row r="622" spans="1:13">
      <c r="A622" s="55">
        <v>1400</v>
      </c>
      <c r="B622" s="55" t="s">
        <v>62</v>
      </c>
      <c r="C622" s="55" t="s">
        <v>63</v>
      </c>
      <c r="D622" s="24">
        <v>0.22</v>
      </c>
      <c r="E622" s="24">
        <v>50.8</v>
      </c>
      <c r="F622" s="24">
        <v>0</v>
      </c>
      <c r="G622" s="24">
        <v>0.70899999999999996</v>
      </c>
      <c r="H622" s="24">
        <v>0.11700000000000001</v>
      </c>
      <c r="I622" s="24">
        <v>0.43099999999999999</v>
      </c>
      <c r="J622" s="57">
        <v>0.64268463797378905</v>
      </c>
      <c r="K622" s="54">
        <f t="shared" si="27"/>
        <v>1.1726209676257098</v>
      </c>
      <c r="L622" s="54">
        <f t="shared" si="28"/>
        <v>2.2999999999999998</v>
      </c>
      <c r="M622" s="54">
        <f t="shared" si="29"/>
        <v>0.5</v>
      </c>
    </row>
    <row r="623" spans="1:13">
      <c r="A623" s="55">
        <v>1400</v>
      </c>
      <c r="B623" s="55" t="s">
        <v>62</v>
      </c>
      <c r="C623" s="55" t="s">
        <v>66</v>
      </c>
      <c r="D623" s="24">
        <v>0.22</v>
      </c>
      <c r="E623" s="24">
        <v>50.8</v>
      </c>
      <c r="F623" s="24">
        <v>0</v>
      </c>
      <c r="G623" s="24">
        <v>0.70899999999999996</v>
      </c>
      <c r="H623" s="24">
        <v>0.11700000000000001</v>
      </c>
      <c r="I623" s="24">
        <v>0.43099999999999999</v>
      </c>
      <c r="J623" s="57">
        <v>2.9034624511106699</v>
      </c>
      <c r="K623" s="54">
        <f t="shared" si="27"/>
        <v>5.2975608062148245</v>
      </c>
      <c r="L623" s="54">
        <f t="shared" si="28"/>
        <v>10.199999999999999</v>
      </c>
      <c r="M623" s="54">
        <f t="shared" si="29"/>
        <v>2.2999999999999998</v>
      </c>
    </row>
    <row r="624" spans="1:13">
      <c r="A624" s="55">
        <v>1400</v>
      </c>
      <c r="B624" s="55" t="s">
        <v>62</v>
      </c>
      <c r="C624" s="55" t="s">
        <v>63</v>
      </c>
      <c r="D624" s="24">
        <v>0.22</v>
      </c>
      <c r="E624" s="24">
        <v>50.8</v>
      </c>
      <c r="F624" s="24">
        <v>0</v>
      </c>
      <c r="G624" s="24">
        <v>0.70899999999999996</v>
      </c>
      <c r="H624" s="24">
        <v>0.11700000000000001</v>
      </c>
      <c r="I624" s="24">
        <v>0.43099999999999999</v>
      </c>
      <c r="J624" s="57">
        <v>0.72289637783963701</v>
      </c>
      <c r="K624" s="54">
        <f t="shared" si="27"/>
        <v>1.3189726344602737</v>
      </c>
      <c r="L624" s="54">
        <f t="shared" si="28"/>
        <v>2.5</v>
      </c>
      <c r="M624" s="54">
        <f t="shared" si="29"/>
        <v>0.6</v>
      </c>
    </row>
    <row r="625" spans="1:13">
      <c r="A625" s="55">
        <v>1110</v>
      </c>
      <c r="B625" s="55" t="s">
        <v>62</v>
      </c>
      <c r="C625" s="55" t="s">
        <v>63</v>
      </c>
      <c r="D625" s="24">
        <v>0.22</v>
      </c>
      <c r="E625" s="24">
        <v>50.8</v>
      </c>
      <c r="F625" s="24">
        <v>0</v>
      </c>
      <c r="G625" s="24">
        <v>0.96799999999999997</v>
      </c>
      <c r="H625" s="24">
        <v>0.125</v>
      </c>
      <c r="I625" s="24">
        <v>0.28799999999999998</v>
      </c>
      <c r="J625" s="57">
        <v>1.5983446545112201</v>
      </c>
      <c r="K625" s="54">
        <f t="shared" si="27"/>
        <v>1.9487018027800793</v>
      </c>
      <c r="L625" s="54">
        <f t="shared" si="28"/>
        <v>5.0999999999999996</v>
      </c>
      <c r="M625" s="54">
        <f t="shared" si="29"/>
        <v>1</v>
      </c>
    </row>
    <row r="626" spans="1:13">
      <c r="A626" s="55">
        <v>1110</v>
      </c>
      <c r="B626" s="55" t="s">
        <v>62</v>
      </c>
      <c r="C626" s="55" t="s">
        <v>63</v>
      </c>
      <c r="D626" s="24">
        <v>0.22</v>
      </c>
      <c r="E626" s="24">
        <v>50.8</v>
      </c>
      <c r="F626" s="24">
        <v>0</v>
      </c>
      <c r="G626" s="24">
        <v>0.96799999999999997</v>
      </c>
      <c r="H626" s="24">
        <v>0.125</v>
      </c>
      <c r="I626" s="24">
        <v>0.28799999999999998</v>
      </c>
      <c r="J626" s="57">
        <v>0.80639038361886495</v>
      </c>
      <c r="K626" s="54">
        <f t="shared" si="27"/>
        <v>0.98315115570812006</v>
      </c>
      <c r="L626" s="54">
        <f t="shared" si="28"/>
        <v>2.6</v>
      </c>
      <c r="M626" s="54">
        <f t="shared" si="29"/>
        <v>0.5</v>
      </c>
    </row>
    <row r="627" spans="1:13">
      <c r="A627" s="55">
        <v>1110</v>
      </c>
      <c r="B627" s="55" t="s">
        <v>62</v>
      </c>
      <c r="C627" s="55" t="s">
        <v>63</v>
      </c>
      <c r="D627" s="24">
        <v>0.22</v>
      </c>
      <c r="E627" s="24">
        <v>50.8</v>
      </c>
      <c r="F627" s="24">
        <v>0</v>
      </c>
      <c r="G627" s="24">
        <v>0.96799999999999997</v>
      </c>
      <c r="H627" s="24">
        <v>0.125</v>
      </c>
      <c r="I627" s="24">
        <v>0.28799999999999998</v>
      </c>
      <c r="J627" s="57">
        <v>2.99138372223634</v>
      </c>
      <c r="K627" s="54">
        <f t="shared" si="27"/>
        <v>3.6470950341505453</v>
      </c>
      <c r="L627" s="54">
        <f t="shared" si="28"/>
        <v>9.6</v>
      </c>
      <c r="M627" s="54">
        <f t="shared" si="29"/>
        <v>1.9</v>
      </c>
    </row>
    <row r="628" spans="1:13">
      <c r="A628" s="55">
        <v>1110</v>
      </c>
      <c r="B628" s="55" t="s">
        <v>62</v>
      </c>
      <c r="C628" s="55" t="s">
        <v>63</v>
      </c>
      <c r="D628" s="24">
        <v>0.22</v>
      </c>
      <c r="E628" s="24">
        <v>50.8</v>
      </c>
      <c r="F628" s="24">
        <v>0</v>
      </c>
      <c r="G628" s="24">
        <v>0.96799999999999997</v>
      </c>
      <c r="H628" s="24">
        <v>0.125</v>
      </c>
      <c r="I628" s="24">
        <v>0.28799999999999998</v>
      </c>
      <c r="J628" s="57">
        <v>4.0917015605185904E-3</v>
      </c>
      <c r="K628" s="54">
        <f t="shared" si="27"/>
        <v>4.9886025425842648E-3</v>
      </c>
      <c r="L628" s="54">
        <f t="shared" si="28"/>
        <v>0</v>
      </c>
      <c r="M628" s="54">
        <f t="shared" si="29"/>
        <v>0</v>
      </c>
    </row>
    <row r="629" spans="1:13">
      <c r="A629" s="55">
        <v>1110</v>
      </c>
      <c r="B629" s="55" t="s">
        <v>62</v>
      </c>
      <c r="C629" s="55" t="s">
        <v>63</v>
      </c>
      <c r="D629" s="24">
        <v>0.22</v>
      </c>
      <c r="E629" s="24">
        <v>50.8</v>
      </c>
      <c r="F629" s="24">
        <v>0</v>
      </c>
      <c r="G629" s="24">
        <v>0.96799999999999997</v>
      </c>
      <c r="H629" s="24">
        <v>0.125</v>
      </c>
      <c r="I629" s="24">
        <v>0.28799999999999998</v>
      </c>
      <c r="J629" s="57">
        <v>2.8986120123757702</v>
      </c>
      <c r="K629" s="54">
        <f t="shared" si="27"/>
        <v>3.5339877654885385</v>
      </c>
      <c r="L629" s="54">
        <f t="shared" si="28"/>
        <v>9.3000000000000007</v>
      </c>
      <c r="M629" s="54">
        <f t="shared" si="29"/>
        <v>1.8</v>
      </c>
    </row>
    <row r="630" spans="1:13">
      <c r="A630" s="55">
        <v>1110</v>
      </c>
      <c r="B630" s="55" t="s">
        <v>62</v>
      </c>
      <c r="C630" s="55" t="s">
        <v>66</v>
      </c>
      <c r="D630" s="24">
        <v>0.22</v>
      </c>
      <c r="E630" s="24">
        <v>50.8</v>
      </c>
      <c r="F630" s="24">
        <v>0</v>
      </c>
      <c r="G630" s="24">
        <v>0.96799999999999997</v>
      </c>
      <c r="H630" s="24">
        <v>0.125</v>
      </c>
      <c r="I630" s="24">
        <v>0.28799999999999998</v>
      </c>
      <c r="J630" s="57">
        <v>0.79670675915009803</v>
      </c>
      <c r="K630" s="54">
        <f t="shared" si="27"/>
        <v>0.9713448807557995</v>
      </c>
      <c r="L630" s="54">
        <f t="shared" si="28"/>
        <v>2.6</v>
      </c>
      <c r="M630" s="54">
        <f t="shared" si="29"/>
        <v>0.5</v>
      </c>
    </row>
    <row r="631" spans="1:13">
      <c r="A631" s="55">
        <v>1110</v>
      </c>
      <c r="B631" s="55" t="s">
        <v>62</v>
      </c>
      <c r="C631" s="55" t="s">
        <v>63</v>
      </c>
      <c r="D631" s="24">
        <v>0.22</v>
      </c>
      <c r="E631" s="24">
        <v>50.8</v>
      </c>
      <c r="F631" s="24">
        <v>0</v>
      </c>
      <c r="G631" s="24">
        <v>0.96799999999999997</v>
      </c>
      <c r="H631" s="24">
        <v>0.125</v>
      </c>
      <c r="I631" s="24">
        <v>0.28799999999999998</v>
      </c>
      <c r="J631" s="57">
        <v>7.8758599330581998</v>
      </c>
      <c r="K631" s="54">
        <f t="shared" si="27"/>
        <v>9.6022484303845559</v>
      </c>
      <c r="L631" s="54">
        <f t="shared" si="28"/>
        <v>25.3</v>
      </c>
      <c r="M631" s="54">
        <f t="shared" si="29"/>
        <v>5</v>
      </c>
    </row>
    <row r="632" spans="1:13">
      <c r="A632" s="55">
        <v>1110</v>
      </c>
      <c r="B632" s="55" t="s">
        <v>62</v>
      </c>
      <c r="C632" s="55" t="s">
        <v>63</v>
      </c>
      <c r="D632" s="24">
        <v>0.22</v>
      </c>
      <c r="E632" s="24">
        <v>50.8</v>
      </c>
      <c r="F632" s="24">
        <v>0</v>
      </c>
      <c r="G632" s="24">
        <v>0.96799999999999997</v>
      </c>
      <c r="H632" s="24">
        <v>0.125</v>
      </c>
      <c r="I632" s="24">
        <v>0.28799999999999998</v>
      </c>
      <c r="J632" s="57">
        <v>5.7814991470896901E-2</v>
      </c>
      <c r="K632" s="54">
        <f t="shared" si="27"/>
        <v>7.0488037601317485E-2</v>
      </c>
      <c r="L632" s="54">
        <f t="shared" si="28"/>
        <v>0.2</v>
      </c>
      <c r="M632" s="54">
        <f t="shared" si="29"/>
        <v>0</v>
      </c>
    </row>
    <row r="633" spans="1:13">
      <c r="A633" s="55">
        <v>1110</v>
      </c>
      <c r="B633" s="55" t="s">
        <v>62</v>
      </c>
      <c r="C633" s="55" t="s">
        <v>66</v>
      </c>
      <c r="D633" s="24">
        <v>0.22</v>
      </c>
      <c r="E633" s="24">
        <v>50.8</v>
      </c>
      <c r="F633" s="24">
        <v>0</v>
      </c>
      <c r="G633" s="24">
        <v>0.96799999999999997</v>
      </c>
      <c r="H633" s="24">
        <v>0.125</v>
      </c>
      <c r="I633" s="24">
        <v>0.28799999999999998</v>
      </c>
      <c r="J633" s="57">
        <v>10.503311883</v>
      </c>
      <c r="K633" s="54">
        <f t="shared" si="27"/>
        <v>12.8056378477536</v>
      </c>
      <c r="L633" s="54">
        <f t="shared" si="28"/>
        <v>33.700000000000003</v>
      </c>
      <c r="M633" s="54">
        <f t="shared" si="29"/>
        <v>6.7</v>
      </c>
    </row>
    <row r="634" spans="1:13">
      <c r="A634" s="55">
        <v>1110</v>
      </c>
      <c r="B634" s="55" t="s">
        <v>62</v>
      </c>
      <c r="C634" s="55" t="s">
        <v>63</v>
      </c>
      <c r="D634" s="24">
        <v>0.22</v>
      </c>
      <c r="E634" s="24">
        <v>50.8</v>
      </c>
      <c r="F634" s="24">
        <v>0</v>
      </c>
      <c r="G634" s="24">
        <v>0.96799999999999997</v>
      </c>
      <c r="H634" s="24">
        <v>0.125</v>
      </c>
      <c r="I634" s="24">
        <v>0.28799999999999998</v>
      </c>
      <c r="J634" s="57">
        <v>1.0186726439468501</v>
      </c>
      <c r="K634" s="54">
        <f t="shared" si="27"/>
        <v>1.2419656874999994</v>
      </c>
      <c r="L634" s="54">
        <f t="shared" si="28"/>
        <v>3.3</v>
      </c>
      <c r="M634" s="54">
        <f t="shared" si="29"/>
        <v>0.6</v>
      </c>
    </row>
    <row r="635" spans="1:13">
      <c r="A635" s="55">
        <v>1110</v>
      </c>
      <c r="B635" s="55" t="s">
        <v>62</v>
      </c>
      <c r="C635" s="55" t="s">
        <v>65</v>
      </c>
      <c r="D635" s="24">
        <v>0.22</v>
      </c>
      <c r="E635" s="24">
        <v>50.8</v>
      </c>
      <c r="F635" s="24">
        <v>0</v>
      </c>
      <c r="G635" s="24">
        <v>0.96799999999999997</v>
      </c>
      <c r="H635" s="24">
        <v>0.125</v>
      </c>
      <c r="I635" s="24">
        <v>0.28799999999999998</v>
      </c>
      <c r="J635" s="57">
        <v>2.0442276763135099E-2</v>
      </c>
      <c r="K635" s="54">
        <f t="shared" si="27"/>
        <v>2.4923223829614313E-2</v>
      </c>
      <c r="L635" s="54">
        <f t="shared" si="28"/>
        <v>0.1</v>
      </c>
      <c r="M635" s="54">
        <f t="shared" si="29"/>
        <v>0</v>
      </c>
    </row>
    <row r="636" spans="1:13">
      <c r="A636" s="55">
        <v>1110</v>
      </c>
      <c r="B636" s="55" t="s">
        <v>62</v>
      </c>
      <c r="C636" s="55" t="s">
        <v>63</v>
      </c>
      <c r="D636" s="24">
        <v>0.22</v>
      </c>
      <c r="E636" s="24">
        <v>50.8</v>
      </c>
      <c r="F636" s="24">
        <v>0</v>
      </c>
      <c r="G636" s="24">
        <v>0.96799999999999997</v>
      </c>
      <c r="H636" s="24">
        <v>0.125</v>
      </c>
      <c r="I636" s="24">
        <v>0.28799999999999998</v>
      </c>
      <c r="J636" s="57">
        <v>4.7363184234574E-4</v>
      </c>
      <c r="K636" s="54">
        <f t="shared" si="27"/>
        <v>5.7745194218792619E-4</v>
      </c>
      <c r="L636" s="54">
        <f t="shared" si="28"/>
        <v>0</v>
      </c>
      <c r="M636" s="54">
        <f t="shared" si="29"/>
        <v>0</v>
      </c>
    </row>
    <row r="637" spans="1:13">
      <c r="A637" s="55">
        <v>1110</v>
      </c>
      <c r="B637" s="55" t="s">
        <v>62</v>
      </c>
      <c r="C637" s="55" t="s">
        <v>63</v>
      </c>
      <c r="D637" s="24">
        <v>0.22</v>
      </c>
      <c r="E637" s="24">
        <v>50.8</v>
      </c>
      <c r="F637" s="24">
        <v>0</v>
      </c>
      <c r="G637" s="24">
        <v>0.96799999999999997</v>
      </c>
      <c r="H637" s="24">
        <v>0.125</v>
      </c>
      <c r="I637" s="24">
        <v>0.28799999999999998</v>
      </c>
      <c r="J637" s="57">
        <v>1.20580815806946</v>
      </c>
      <c r="K637" s="54">
        <f t="shared" si="27"/>
        <v>1.4701213063182854</v>
      </c>
      <c r="L637" s="54">
        <f t="shared" si="28"/>
        <v>3.9</v>
      </c>
      <c r="M637" s="54">
        <f t="shared" si="29"/>
        <v>0.8</v>
      </c>
    </row>
    <row r="638" spans="1:13">
      <c r="A638" s="55">
        <v>1110</v>
      </c>
      <c r="B638" s="55" t="s">
        <v>62</v>
      </c>
      <c r="C638" s="55" t="s">
        <v>63</v>
      </c>
      <c r="D638" s="24">
        <v>0.22</v>
      </c>
      <c r="E638" s="24">
        <v>50.8</v>
      </c>
      <c r="F638" s="24">
        <v>0</v>
      </c>
      <c r="G638" s="24">
        <v>0.96799999999999997</v>
      </c>
      <c r="H638" s="24">
        <v>0.125</v>
      </c>
      <c r="I638" s="24">
        <v>0.28799999999999998</v>
      </c>
      <c r="J638" s="57">
        <v>1.9880402801271001E-4</v>
      </c>
      <c r="K638" s="54">
        <f t="shared" si="27"/>
        <v>2.4238187095309603E-4</v>
      </c>
      <c r="L638" s="54">
        <f t="shared" si="28"/>
        <v>0</v>
      </c>
      <c r="M638" s="54">
        <f t="shared" si="29"/>
        <v>0</v>
      </c>
    </row>
    <row r="639" spans="1:13">
      <c r="A639" s="55">
        <v>1110</v>
      </c>
      <c r="B639" s="55" t="s">
        <v>62</v>
      </c>
      <c r="C639" s="55" t="s">
        <v>63</v>
      </c>
      <c r="D639" s="24">
        <v>0.22</v>
      </c>
      <c r="E639" s="24">
        <v>50.8</v>
      </c>
      <c r="F639" s="24">
        <v>0</v>
      </c>
      <c r="G639" s="24">
        <v>0.96799999999999997</v>
      </c>
      <c r="H639" s="24">
        <v>0.125</v>
      </c>
      <c r="I639" s="24">
        <v>0.28799999999999998</v>
      </c>
      <c r="J639" s="57">
        <v>0.42790131458007302</v>
      </c>
      <c r="K639" s="54">
        <f t="shared" si="27"/>
        <v>0.521697282736025</v>
      </c>
      <c r="L639" s="54">
        <f t="shared" si="28"/>
        <v>1.4</v>
      </c>
      <c r="M639" s="54">
        <f t="shared" si="29"/>
        <v>0.3</v>
      </c>
    </row>
    <row r="640" spans="1:13">
      <c r="A640" s="55">
        <v>1330</v>
      </c>
      <c r="B640" s="55" t="s">
        <v>62</v>
      </c>
      <c r="C640" s="55" t="s">
        <v>65</v>
      </c>
      <c r="D640" s="24">
        <v>0.22</v>
      </c>
      <c r="E640" s="24">
        <v>50.8</v>
      </c>
      <c r="F640" s="24">
        <v>0</v>
      </c>
      <c r="G640" s="24">
        <v>1.395</v>
      </c>
      <c r="H640" s="24">
        <v>0.33900000000000002</v>
      </c>
      <c r="I640" s="24">
        <v>0.39300000000000002</v>
      </c>
      <c r="J640" s="57">
        <v>1.0046709708069099E-3</v>
      </c>
      <c r="K640" s="54">
        <f t="shared" si="27"/>
        <v>1.6714710941314562E-3</v>
      </c>
      <c r="L640" s="54">
        <f t="shared" si="28"/>
        <v>0</v>
      </c>
      <c r="M640" s="54">
        <f t="shared" si="29"/>
        <v>0</v>
      </c>
    </row>
    <row r="641" spans="1:13">
      <c r="A641" s="55">
        <v>1330</v>
      </c>
      <c r="B641" s="55" t="s">
        <v>62</v>
      </c>
      <c r="C641" s="55" t="s">
        <v>63</v>
      </c>
      <c r="D641" s="24">
        <v>0.22</v>
      </c>
      <c r="E641" s="24">
        <v>50.8</v>
      </c>
      <c r="F641" s="24">
        <v>0</v>
      </c>
      <c r="G641" s="24">
        <v>1.395</v>
      </c>
      <c r="H641" s="24">
        <v>0.33900000000000002</v>
      </c>
      <c r="I641" s="24">
        <v>0.39300000000000002</v>
      </c>
      <c r="J641" s="57">
        <v>5.9886251576209797E-2</v>
      </c>
      <c r="K641" s="54">
        <f t="shared" si="27"/>
        <v>9.9632756747340248E-2</v>
      </c>
      <c r="L641" s="54">
        <f t="shared" si="28"/>
        <v>0.4</v>
      </c>
      <c r="M641" s="54">
        <f t="shared" si="29"/>
        <v>0.1</v>
      </c>
    </row>
    <row r="642" spans="1:13">
      <c r="A642" s="55">
        <v>1550</v>
      </c>
      <c r="B642" s="55" t="s">
        <v>62</v>
      </c>
      <c r="C642" s="55" t="s">
        <v>63</v>
      </c>
      <c r="D642" s="24">
        <v>0.22</v>
      </c>
      <c r="E642" s="24">
        <v>50.8</v>
      </c>
      <c r="F642" s="24">
        <v>0</v>
      </c>
      <c r="G642" s="24">
        <v>0.72099999999999997</v>
      </c>
      <c r="H642" s="24">
        <v>0.17</v>
      </c>
      <c r="I642" s="24">
        <v>0.34100000000000003</v>
      </c>
      <c r="J642" s="57">
        <v>7.5451585045980201</v>
      </c>
      <c r="K642" s="54">
        <f t="shared" si="27"/>
        <v>10.891939311954216</v>
      </c>
      <c r="L642" s="54">
        <f t="shared" si="28"/>
        <v>21.4</v>
      </c>
      <c r="M642" s="54">
        <f t="shared" si="29"/>
        <v>6.7</v>
      </c>
    </row>
    <row r="643" spans="1:13">
      <c r="A643" s="55">
        <v>1850</v>
      </c>
      <c r="B643" s="55" t="s">
        <v>62</v>
      </c>
      <c r="C643" s="55" t="s">
        <v>65</v>
      </c>
      <c r="D643" s="24">
        <v>0.22</v>
      </c>
      <c r="E643" s="24">
        <v>50.8</v>
      </c>
      <c r="F643" s="24">
        <v>0</v>
      </c>
      <c r="G643" s="24">
        <v>0.96799999999999997</v>
      </c>
      <c r="H643" s="24">
        <v>0.125</v>
      </c>
      <c r="I643" s="24">
        <v>0.34100000000000003</v>
      </c>
      <c r="J643" s="57">
        <v>6.80162415058665E-3</v>
      </c>
      <c r="K643" s="54">
        <f t="shared" ref="K643:K706" si="30">E643*I643*J643/12</f>
        <v>9.8185979029818699E-3</v>
      </c>
      <c r="L643" s="54">
        <f t="shared" ref="L643:L706" si="31">ROUND(2.721*G643*K643,1)</f>
        <v>0</v>
      </c>
      <c r="M643" s="54">
        <f t="shared" ref="M643:M706" si="32">ROUND((2.721*H643*K643)+(D643*J643),1)</f>
        <v>0</v>
      </c>
    </row>
    <row r="644" spans="1:13">
      <c r="A644" s="55">
        <v>1850</v>
      </c>
      <c r="B644" s="55" t="s">
        <v>62</v>
      </c>
      <c r="D644" s="24">
        <v>0.22</v>
      </c>
      <c r="E644" s="24">
        <v>50.8</v>
      </c>
      <c r="F644" s="24">
        <v>0</v>
      </c>
      <c r="G644" s="24">
        <v>0.96799999999999997</v>
      </c>
      <c r="H644" s="24">
        <v>0.125</v>
      </c>
      <c r="I644" s="24">
        <v>0.34100000000000003</v>
      </c>
      <c r="J644" s="57">
        <v>2.0099406336600099E-2</v>
      </c>
      <c r="K644" s="54">
        <f t="shared" si="30"/>
        <v>2.9014833007304685E-2</v>
      </c>
      <c r="L644" s="54">
        <f t="shared" si="31"/>
        <v>0.1</v>
      </c>
      <c r="M644" s="54">
        <f t="shared" si="32"/>
        <v>0</v>
      </c>
    </row>
    <row r="645" spans="1:13">
      <c r="A645" s="55">
        <v>1850</v>
      </c>
      <c r="B645" s="55" t="s">
        <v>62</v>
      </c>
      <c r="C645" s="55" t="s">
        <v>68</v>
      </c>
      <c r="D645" s="24">
        <v>0.22</v>
      </c>
      <c r="E645" s="24">
        <v>50.8</v>
      </c>
      <c r="F645" s="24">
        <v>0</v>
      </c>
      <c r="G645" s="24">
        <v>0.96799999999999997</v>
      </c>
      <c r="H645" s="24">
        <v>0.125</v>
      </c>
      <c r="I645" s="24">
        <v>0.34100000000000003</v>
      </c>
      <c r="J645" s="57">
        <v>0.40261592833853099</v>
      </c>
      <c r="K645" s="54">
        <f t="shared" si="30"/>
        <v>0.58120293361855879</v>
      </c>
      <c r="L645" s="54">
        <f t="shared" si="31"/>
        <v>1.5</v>
      </c>
      <c r="M645" s="54">
        <f t="shared" si="32"/>
        <v>0.3</v>
      </c>
    </row>
    <row r="646" spans="1:13">
      <c r="A646" s="55">
        <v>1850</v>
      </c>
      <c r="B646" s="55" t="s">
        <v>62</v>
      </c>
      <c r="D646" s="24">
        <v>0.22</v>
      </c>
      <c r="E646" s="24">
        <v>50.8</v>
      </c>
      <c r="F646" s="24">
        <v>0</v>
      </c>
      <c r="G646" s="24">
        <v>0.96799999999999997</v>
      </c>
      <c r="H646" s="24">
        <v>0.125</v>
      </c>
      <c r="I646" s="24">
        <v>0.34100000000000003</v>
      </c>
      <c r="J646" s="57">
        <v>5.86125940408046E-2</v>
      </c>
      <c r="K646" s="54">
        <f t="shared" si="30"/>
        <v>8.4611187004170821E-2</v>
      </c>
      <c r="L646" s="54">
        <f t="shared" si="31"/>
        <v>0.2</v>
      </c>
      <c r="M646" s="54">
        <f t="shared" si="32"/>
        <v>0</v>
      </c>
    </row>
    <row r="647" spans="1:13">
      <c r="A647" s="55">
        <v>1710</v>
      </c>
      <c r="B647" s="55" t="s">
        <v>62</v>
      </c>
      <c r="C647" s="55" t="s">
        <v>63</v>
      </c>
      <c r="D647" s="24">
        <v>0.22</v>
      </c>
      <c r="E647" s="24">
        <v>50.8</v>
      </c>
      <c r="F647" s="24">
        <v>0</v>
      </c>
      <c r="G647" s="24">
        <v>0.96799999999999997</v>
      </c>
      <c r="H647" s="24">
        <v>0.125</v>
      </c>
      <c r="I647" s="24">
        <v>0.34100000000000003</v>
      </c>
      <c r="J647" s="57">
        <v>4.8373326751576897</v>
      </c>
      <c r="K647" s="54">
        <f t="shared" si="30"/>
        <v>6.9830122054351351</v>
      </c>
      <c r="L647" s="54">
        <f t="shared" si="31"/>
        <v>18.399999999999999</v>
      </c>
      <c r="M647" s="54">
        <f t="shared" si="32"/>
        <v>3.4</v>
      </c>
    </row>
    <row r="648" spans="1:13">
      <c r="A648" s="55">
        <v>1710</v>
      </c>
      <c r="B648" s="55" t="s">
        <v>62</v>
      </c>
      <c r="C648" s="55" t="s">
        <v>63</v>
      </c>
      <c r="D648" s="24">
        <v>0.22</v>
      </c>
      <c r="E648" s="24">
        <v>50.8</v>
      </c>
      <c r="F648" s="24">
        <v>0</v>
      </c>
      <c r="G648" s="24">
        <v>0.96799999999999997</v>
      </c>
      <c r="H648" s="24">
        <v>0.125</v>
      </c>
      <c r="I648" s="24">
        <v>0.34100000000000003</v>
      </c>
      <c r="J648" s="57">
        <v>2.6139912681771502</v>
      </c>
      <c r="K648" s="54">
        <f t="shared" si="30"/>
        <v>3.7734706616982616</v>
      </c>
      <c r="L648" s="54">
        <f t="shared" si="31"/>
        <v>9.9</v>
      </c>
      <c r="M648" s="54">
        <f t="shared" si="32"/>
        <v>1.9</v>
      </c>
    </row>
    <row r="649" spans="1:13">
      <c r="A649" s="55">
        <v>1710</v>
      </c>
      <c r="B649" s="55" t="s">
        <v>62</v>
      </c>
      <c r="C649" s="55" t="s">
        <v>66</v>
      </c>
      <c r="D649" s="24">
        <v>0.22</v>
      </c>
      <c r="E649" s="24">
        <v>50.8</v>
      </c>
      <c r="F649" s="24">
        <v>0</v>
      </c>
      <c r="G649" s="24">
        <v>0.96799999999999997</v>
      </c>
      <c r="H649" s="24">
        <v>0.125</v>
      </c>
      <c r="I649" s="24">
        <v>0.34100000000000003</v>
      </c>
      <c r="J649" s="57">
        <v>0.59378093187713399</v>
      </c>
      <c r="K649" s="54">
        <f t="shared" si="30"/>
        <v>0.85716236056010142</v>
      </c>
      <c r="L649" s="54">
        <f t="shared" si="31"/>
        <v>2.2999999999999998</v>
      </c>
      <c r="M649" s="54">
        <f t="shared" si="32"/>
        <v>0.4</v>
      </c>
    </row>
    <row r="650" spans="1:13">
      <c r="A650" s="55">
        <v>1710</v>
      </c>
      <c r="B650" s="55" t="s">
        <v>62</v>
      </c>
      <c r="C650" s="55" t="s">
        <v>63</v>
      </c>
      <c r="D650" s="24">
        <v>0.22</v>
      </c>
      <c r="E650" s="24">
        <v>50.8</v>
      </c>
      <c r="F650" s="24">
        <v>0</v>
      </c>
      <c r="G650" s="24">
        <v>0.96799999999999997</v>
      </c>
      <c r="H650" s="24">
        <v>0.125</v>
      </c>
      <c r="I650" s="24">
        <v>0.34100000000000003</v>
      </c>
      <c r="J650" s="57">
        <v>4.9672988770638602</v>
      </c>
      <c r="K650" s="54">
        <f t="shared" si="30"/>
        <v>7.1706270823001539</v>
      </c>
      <c r="L650" s="54">
        <f t="shared" si="31"/>
        <v>18.899999999999999</v>
      </c>
      <c r="M650" s="54">
        <f t="shared" si="32"/>
        <v>3.5</v>
      </c>
    </row>
    <row r="651" spans="1:13">
      <c r="A651" s="55">
        <v>1710</v>
      </c>
      <c r="B651" s="55" t="s">
        <v>62</v>
      </c>
      <c r="C651" s="55" t="s">
        <v>65</v>
      </c>
      <c r="D651" s="24">
        <v>0.22</v>
      </c>
      <c r="E651" s="24">
        <v>50.8</v>
      </c>
      <c r="F651" s="24">
        <v>0</v>
      </c>
      <c r="G651" s="24">
        <v>0.96799999999999997</v>
      </c>
      <c r="H651" s="24">
        <v>0.125</v>
      </c>
      <c r="I651" s="24">
        <v>0.34100000000000003</v>
      </c>
      <c r="J651" s="57">
        <v>4.8907411887322203</v>
      </c>
      <c r="K651" s="54">
        <f t="shared" si="30"/>
        <v>7.0601109553475423</v>
      </c>
      <c r="L651" s="54">
        <f t="shared" si="31"/>
        <v>18.600000000000001</v>
      </c>
      <c r="M651" s="54">
        <f t="shared" si="32"/>
        <v>3.5</v>
      </c>
    </row>
    <row r="652" spans="1:13">
      <c r="A652" s="55">
        <v>1710</v>
      </c>
      <c r="B652" s="55" t="s">
        <v>62</v>
      </c>
      <c r="C652" s="55" t="s">
        <v>63</v>
      </c>
      <c r="D652" s="24">
        <v>0.22</v>
      </c>
      <c r="E652" s="24">
        <v>50.8</v>
      </c>
      <c r="F652" s="24">
        <v>0</v>
      </c>
      <c r="G652" s="24">
        <v>0.96799999999999997</v>
      </c>
      <c r="H652" s="24">
        <v>0.125</v>
      </c>
      <c r="I652" s="24">
        <v>0.34100000000000003</v>
      </c>
      <c r="J652" s="57">
        <v>7.0664821366556302E-2</v>
      </c>
      <c r="K652" s="54">
        <f t="shared" si="30"/>
        <v>0.10200938063071513</v>
      </c>
      <c r="L652" s="54">
        <f t="shared" si="31"/>
        <v>0.3</v>
      </c>
      <c r="M652" s="54">
        <f t="shared" si="32"/>
        <v>0.1</v>
      </c>
    </row>
    <row r="653" spans="1:13">
      <c r="A653" s="55">
        <v>1110</v>
      </c>
      <c r="B653" s="55" t="s">
        <v>62</v>
      </c>
      <c r="C653" s="55" t="s">
        <v>69</v>
      </c>
      <c r="D653" s="24">
        <v>0.22</v>
      </c>
      <c r="E653" s="24">
        <v>50.8</v>
      </c>
      <c r="F653" s="24">
        <v>0</v>
      </c>
      <c r="G653" s="24">
        <v>0.96799999999999997</v>
      </c>
      <c r="H653" s="24">
        <v>0.125</v>
      </c>
      <c r="I653" s="24">
        <v>0.28799999999999998</v>
      </c>
      <c r="J653" s="57">
        <v>0.197003199028006</v>
      </c>
      <c r="K653" s="54">
        <f t="shared" si="30"/>
        <v>0.24018630025494489</v>
      </c>
      <c r="L653" s="54">
        <f t="shared" si="31"/>
        <v>0.6</v>
      </c>
      <c r="M653" s="54">
        <f t="shared" si="32"/>
        <v>0.1</v>
      </c>
    </row>
    <row r="654" spans="1:13">
      <c r="A654" s="55">
        <v>1110</v>
      </c>
      <c r="B654" s="55" t="s">
        <v>62</v>
      </c>
      <c r="C654" s="55" t="s">
        <v>63</v>
      </c>
      <c r="D654" s="24">
        <v>0.22</v>
      </c>
      <c r="E654" s="24">
        <v>50.8</v>
      </c>
      <c r="F654" s="24">
        <v>0</v>
      </c>
      <c r="G654" s="24">
        <v>0.96799999999999997</v>
      </c>
      <c r="H654" s="24">
        <v>0.125</v>
      </c>
      <c r="I654" s="24">
        <v>0.28799999999999998</v>
      </c>
      <c r="J654" s="57">
        <v>7.4684762993400001E-6</v>
      </c>
      <c r="K654" s="54">
        <f t="shared" si="30"/>
        <v>9.1055663041553266E-6</v>
      </c>
      <c r="L654" s="54">
        <f t="shared" si="31"/>
        <v>0</v>
      </c>
      <c r="M654" s="54">
        <f t="shared" si="32"/>
        <v>0</v>
      </c>
    </row>
    <row r="655" spans="1:13">
      <c r="A655" s="55">
        <v>1110</v>
      </c>
      <c r="B655" s="55" t="s">
        <v>62</v>
      </c>
      <c r="C655" s="55" t="s">
        <v>63</v>
      </c>
      <c r="D655" s="24">
        <v>0.22</v>
      </c>
      <c r="E655" s="24">
        <v>50.8</v>
      </c>
      <c r="F655" s="24">
        <v>0</v>
      </c>
      <c r="G655" s="24">
        <v>0.96799999999999997</v>
      </c>
      <c r="H655" s="24">
        <v>0.125</v>
      </c>
      <c r="I655" s="24">
        <v>0.28799999999999998</v>
      </c>
      <c r="J655" s="57">
        <v>0.90410145065379299</v>
      </c>
      <c r="K655" s="54">
        <f t="shared" si="30"/>
        <v>1.1022804886371043</v>
      </c>
      <c r="L655" s="54">
        <f t="shared" si="31"/>
        <v>2.9</v>
      </c>
      <c r="M655" s="54">
        <f t="shared" si="32"/>
        <v>0.6</v>
      </c>
    </row>
    <row r="656" spans="1:13">
      <c r="A656" s="55">
        <v>1110</v>
      </c>
      <c r="B656" s="55" t="s">
        <v>62</v>
      </c>
      <c r="C656" s="55" t="s">
        <v>63</v>
      </c>
      <c r="D656" s="24">
        <v>0.22</v>
      </c>
      <c r="E656" s="24">
        <v>50.8</v>
      </c>
      <c r="F656" s="24">
        <v>0</v>
      </c>
      <c r="G656" s="24">
        <v>0.96799999999999997</v>
      </c>
      <c r="H656" s="24">
        <v>0.125</v>
      </c>
      <c r="I656" s="24">
        <v>0.28799999999999998</v>
      </c>
      <c r="J656" s="57">
        <v>0.70542427432034105</v>
      </c>
      <c r="K656" s="54">
        <f t="shared" si="30"/>
        <v>0.86005327525135966</v>
      </c>
      <c r="L656" s="54">
        <f t="shared" si="31"/>
        <v>2.2999999999999998</v>
      </c>
      <c r="M656" s="54">
        <f t="shared" si="32"/>
        <v>0.4</v>
      </c>
    </row>
    <row r="657" spans="1:13">
      <c r="A657" s="55">
        <v>1110</v>
      </c>
      <c r="B657" s="55" t="s">
        <v>62</v>
      </c>
      <c r="C657" s="55" t="s">
        <v>66</v>
      </c>
      <c r="D657" s="24">
        <v>0.22</v>
      </c>
      <c r="E657" s="24">
        <v>50.8</v>
      </c>
      <c r="F657" s="24">
        <v>0</v>
      </c>
      <c r="G657" s="24">
        <v>0.96799999999999997</v>
      </c>
      <c r="H657" s="24">
        <v>0.125</v>
      </c>
      <c r="I657" s="24">
        <v>0.28799999999999998</v>
      </c>
      <c r="J657" s="57">
        <v>0.62673945940606202</v>
      </c>
      <c r="K657" s="54">
        <f t="shared" si="30"/>
        <v>0.76412074890787063</v>
      </c>
      <c r="L657" s="54">
        <f t="shared" si="31"/>
        <v>2</v>
      </c>
      <c r="M657" s="54">
        <f t="shared" si="32"/>
        <v>0.4</v>
      </c>
    </row>
    <row r="658" spans="1:13">
      <c r="A658" s="55">
        <v>1110</v>
      </c>
      <c r="B658" s="55" t="s">
        <v>62</v>
      </c>
      <c r="C658" s="55" t="s">
        <v>63</v>
      </c>
      <c r="D658" s="24">
        <v>0.22</v>
      </c>
      <c r="E658" s="24">
        <v>50.8</v>
      </c>
      <c r="F658" s="24">
        <v>0</v>
      </c>
      <c r="G658" s="24">
        <v>0.96799999999999997</v>
      </c>
      <c r="H658" s="24">
        <v>0.125</v>
      </c>
      <c r="I658" s="24">
        <v>0.28799999999999998</v>
      </c>
      <c r="J658" s="57">
        <v>3.4725415464717102</v>
      </c>
      <c r="K658" s="54">
        <f t="shared" si="30"/>
        <v>4.233722653458309</v>
      </c>
      <c r="L658" s="54">
        <f t="shared" si="31"/>
        <v>11.2</v>
      </c>
      <c r="M658" s="54">
        <f t="shared" si="32"/>
        <v>2.2000000000000002</v>
      </c>
    </row>
    <row r="659" spans="1:13">
      <c r="A659" s="55">
        <v>8200</v>
      </c>
      <c r="B659" s="55" t="s">
        <v>62</v>
      </c>
      <c r="C659" s="55" t="s">
        <v>63</v>
      </c>
      <c r="D659" s="24">
        <v>0.22</v>
      </c>
      <c r="E659" s="24">
        <v>50.8</v>
      </c>
      <c r="F659" s="24">
        <v>0</v>
      </c>
      <c r="G659" s="24">
        <v>0.72099999999999997</v>
      </c>
      <c r="H659" s="24">
        <v>0.17</v>
      </c>
      <c r="I659" s="24">
        <v>0.43099999999999999</v>
      </c>
      <c r="J659" s="57">
        <v>8.753127302085E-5</v>
      </c>
      <c r="K659" s="54">
        <f t="shared" si="30"/>
        <v>1.5970664304474223E-4</v>
      </c>
      <c r="L659" s="54">
        <f t="shared" si="31"/>
        <v>0</v>
      </c>
      <c r="M659" s="54">
        <f t="shared" si="32"/>
        <v>0</v>
      </c>
    </row>
    <row r="660" spans="1:13">
      <c r="A660" s="55">
        <v>1330</v>
      </c>
      <c r="B660" s="55" t="s">
        <v>62</v>
      </c>
      <c r="C660" s="55" t="s">
        <v>63</v>
      </c>
      <c r="D660" s="24">
        <v>0.22</v>
      </c>
      <c r="E660" s="24">
        <v>50.8</v>
      </c>
      <c r="F660" s="24">
        <v>0</v>
      </c>
      <c r="G660" s="24">
        <v>1.395</v>
      </c>
      <c r="H660" s="24">
        <v>0.33900000000000002</v>
      </c>
      <c r="I660" s="24">
        <v>0.39300000000000002</v>
      </c>
      <c r="J660" s="57">
        <v>2.5017584364941201</v>
      </c>
      <c r="K660" s="54">
        <f t="shared" si="30"/>
        <v>4.1621755107952678</v>
      </c>
      <c r="L660" s="54">
        <f t="shared" si="31"/>
        <v>15.8</v>
      </c>
      <c r="M660" s="54">
        <f t="shared" si="32"/>
        <v>4.4000000000000004</v>
      </c>
    </row>
    <row r="661" spans="1:13">
      <c r="A661" s="55">
        <v>1330</v>
      </c>
      <c r="B661" s="55" t="s">
        <v>62</v>
      </c>
      <c r="C661" s="55" t="s">
        <v>63</v>
      </c>
      <c r="D661" s="24">
        <v>0.22</v>
      </c>
      <c r="E661" s="24">
        <v>50.8</v>
      </c>
      <c r="F661" s="24">
        <v>0</v>
      </c>
      <c r="G661" s="24">
        <v>1.395</v>
      </c>
      <c r="H661" s="24">
        <v>0.33900000000000002</v>
      </c>
      <c r="I661" s="24">
        <v>0.39300000000000002</v>
      </c>
      <c r="J661" s="57">
        <v>1.2217040739954099</v>
      </c>
      <c r="K661" s="54">
        <f t="shared" si="30"/>
        <v>2.0325490679061637</v>
      </c>
      <c r="L661" s="54">
        <f t="shared" si="31"/>
        <v>7.7</v>
      </c>
      <c r="M661" s="54">
        <f t="shared" si="32"/>
        <v>2.1</v>
      </c>
    </row>
    <row r="662" spans="1:13">
      <c r="A662" s="55">
        <v>1330</v>
      </c>
      <c r="B662" s="55" t="s">
        <v>62</v>
      </c>
      <c r="C662" s="55" t="s">
        <v>63</v>
      </c>
      <c r="D662" s="24">
        <v>0.22</v>
      </c>
      <c r="E662" s="24">
        <v>50.8</v>
      </c>
      <c r="F662" s="24">
        <v>0</v>
      </c>
      <c r="G662" s="24">
        <v>1.395</v>
      </c>
      <c r="H662" s="24">
        <v>0.33900000000000002</v>
      </c>
      <c r="I662" s="24">
        <v>0.39300000000000002</v>
      </c>
      <c r="J662" s="57">
        <v>1.0271109843964199</v>
      </c>
      <c r="K662" s="54">
        <f t="shared" si="30"/>
        <v>1.7088045447403239</v>
      </c>
      <c r="L662" s="54">
        <f t="shared" si="31"/>
        <v>6.5</v>
      </c>
      <c r="M662" s="54">
        <f t="shared" si="32"/>
        <v>1.8</v>
      </c>
    </row>
    <row r="663" spans="1:13">
      <c r="A663" s="55">
        <v>1330</v>
      </c>
      <c r="B663" s="55" t="s">
        <v>62</v>
      </c>
      <c r="C663" s="55" t="s">
        <v>63</v>
      </c>
      <c r="D663" s="24">
        <v>0.22</v>
      </c>
      <c r="E663" s="24">
        <v>50.8</v>
      </c>
      <c r="F663" s="24">
        <v>0</v>
      </c>
      <c r="G663" s="24">
        <v>1.395</v>
      </c>
      <c r="H663" s="24">
        <v>0.33900000000000002</v>
      </c>
      <c r="I663" s="24">
        <v>0.39300000000000002</v>
      </c>
      <c r="J663" s="57">
        <v>3.7012768572070698</v>
      </c>
      <c r="K663" s="54">
        <f t="shared" si="30"/>
        <v>6.1578143073354026</v>
      </c>
      <c r="L663" s="54">
        <f t="shared" si="31"/>
        <v>23.4</v>
      </c>
      <c r="M663" s="54">
        <f t="shared" si="32"/>
        <v>6.5</v>
      </c>
    </row>
    <row r="664" spans="1:13">
      <c r="A664" s="55">
        <v>1330</v>
      </c>
      <c r="B664" s="55" t="s">
        <v>62</v>
      </c>
      <c r="C664" s="55" t="s">
        <v>63</v>
      </c>
      <c r="D664" s="24">
        <v>0.22</v>
      </c>
      <c r="E664" s="24">
        <v>50.8</v>
      </c>
      <c r="F664" s="24">
        <v>0</v>
      </c>
      <c r="G664" s="24">
        <v>1.395</v>
      </c>
      <c r="H664" s="24">
        <v>0.33900000000000002</v>
      </c>
      <c r="I664" s="24">
        <v>0.39300000000000002</v>
      </c>
      <c r="J664" s="57">
        <v>9.7751715311497005</v>
      </c>
      <c r="K664" s="54">
        <f t="shared" si="30"/>
        <v>16.262952876373756</v>
      </c>
      <c r="L664" s="54">
        <f t="shared" si="31"/>
        <v>61.7</v>
      </c>
      <c r="M664" s="54">
        <f t="shared" si="32"/>
        <v>17.2</v>
      </c>
    </row>
    <row r="665" spans="1:13">
      <c r="A665" s="55">
        <v>1400</v>
      </c>
      <c r="B665" s="55" t="s">
        <v>62</v>
      </c>
      <c r="C665" s="55" t="s">
        <v>63</v>
      </c>
      <c r="D665" s="24">
        <v>0.22</v>
      </c>
      <c r="E665" s="24">
        <v>50.8</v>
      </c>
      <c r="F665" s="24">
        <v>0</v>
      </c>
      <c r="G665" s="24">
        <v>0.70899999999999996</v>
      </c>
      <c r="H665" s="24">
        <v>0.11700000000000001</v>
      </c>
      <c r="I665" s="24">
        <v>0.43099999999999999</v>
      </c>
      <c r="J665" s="57">
        <v>3.29028989148118</v>
      </c>
      <c r="K665" s="54">
        <f t="shared" si="30"/>
        <v>6.0033532596668451</v>
      </c>
      <c r="L665" s="54">
        <f t="shared" si="31"/>
        <v>11.6</v>
      </c>
      <c r="M665" s="54">
        <f t="shared" si="32"/>
        <v>2.6</v>
      </c>
    </row>
    <row r="666" spans="1:13">
      <c r="A666" s="55">
        <v>1400</v>
      </c>
      <c r="B666" s="55" t="s">
        <v>62</v>
      </c>
      <c r="C666" s="55" t="s">
        <v>65</v>
      </c>
      <c r="D666" s="24">
        <v>0.22</v>
      </c>
      <c r="E666" s="24">
        <v>50.8</v>
      </c>
      <c r="F666" s="24">
        <v>0</v>
      </c>
      <c r="G666" s="24">
        <v>0.70899999999999996</v>
      </c>
      <c r="H666" s="24">
        <v>0.11700000000000001</v>
      </c>
      <c r="I666" s="24">
        <v>0.43099999999999999</v>
      </c>
      <c r="J666" s="57">
        <v>0.55498574945359502</v>
      </c>
      <c r="K666" s="54">
        <f t="shared" si="30"/>
        <v>1.0126084989280477</v>
      </c>
      <c r="L666" s="54">
        <f t="shared" si="31"/>
        <v>2</v>
      </c>
      <c r="M666" s="54">
        <f t="shared" si="32"/>
        <v>0.4</v>
      </c>
    </row>
    <row r="667" spans="1:13">
      <c r="A667" s="55">
        <v>1400</v>
      </c>
      <c r="B667" s="55" t="s">
        <v>62</v>
      </c>
      <c r="C667" s="55" t="s">
        <v>63</v>
      </c>
      <c r="D667" s="24">
        <v>0.22</v>
      </c>
      <c r="E667" s="24">
        <v>50.8</v>
      </c>
      <c r="F667" s="24">
        <v>0</v>
      </c>
      <c r="G667" s="24">
        <v>0.70899999999999996</v>
      </c>
      <c r="H667" s="24">
        <v>0.11700000000000001</v>
      </c>
      <c r="I667" s="24">
        <v>0.43099999999999999</v>
      </c>
      <c r="J667" s="57">
        <v>3.0474232380040598</v>
      </c>
      <c r="K667" s="54">
        <f t="shared" si="30"/>
        <v>5.5602268592876074</v>
      </c>
      <c r="L667" s="54">
        <f t="shared" si="31"/>
        <v>10.7</v>
      </c>
      <c r="M667" s="54">
        <f t="shared" si="32"/>
        <v>2.4</v>
      </c>
    </row>
    <row r="668" spans="1:13">
      <c r="A668" s="55">
        <v>1330</v>
      </c>
      <c r="B668" s="55" t="s">
        <v>62</v>
      </c>
      <c r="C668" s="55" t="s">
        <v>63</v>
      </c>
      <c r="D668" s="24">
        <v>0.22</v>
      </c>
      <c r="E668" s="24">
        <v>50.8</v>
      </c>
      <c r="F668" s="24">
        <v>0</v>
      </c>
      <c r="G668" s="24">
        <v>1.395</v>
      </c>
      <c r="H668" s="24">
        <v>0.33900000000000002</v>
      </c>
      <c r="I668" s="24">
        <v>0.39300000000000002</v>
      </c>
      <c r="J668" s="57">
        <v>7.7871953880429503</v>
      </c>
      <c r="K668" s="54">
        <f t="shared" si="30"/>
        <v>12.955556967087057</v>
      </c>
      <c r="L668" s="54">
        <f t="shared" si="31"/>
        <v>49.2</v>
      </c>
      <c r="M668" s="54">
        <f t="shared" si="32"/>
        <v>13.7</v>
      </c>
    </row>
    <row r="669" spans="1:13">
      <c r="A669" s="55">
        <v>1330</v>
      </c>
      <c r="B669" s="55" t="s">
        <v>62</v>
      </c>
      <c r="C669" s="55" t="s">
        <v>63</v>
      </c>
      <c r="D669" s="24">
        <v>0.22</v>
      </c>
      <c r="E669" s="24">
        <v>50.8</v>
      </c>
      <c r="F669" s="24">
        <v>0</v>
      </c>
      <c r="G669" s="24">
        <v>1.395</v>
      </c>
      <c r="H669" s="24">
        <v>0.33900000000000002</v>
      </c>
      <c r="I669" s="24">
        <v>0.39300000000000002</v>
      </c>
      <c r="J669" s="57">
        <v>23.177300434199999</v>
      </c>
      <c r="K669" s="54">
        <f t="shared" si="30"/>
        <v>38.560074732378546</v>
      </c>
      <c r="L669" s="54">
        <f t="shared" si="31"/>
        <v>146.4</v>
      </c>
      <c r="M669" s="54">
        <f t="shared" si="32"/>
        <v>40.700000000000003</v>
      </c>
    </row>
    <row r="670" spans="1:13">
      <c r="A670" s="55">
        <v>1330</v>
      </c>
      <c r="B670" s="55" t="s">
        <v>62</v>
      </c>
      <c r="C670" s="55" t="s">
        <v>66</v>
      </c>
      <c r="D670" s="24">
        <v>0.22</v>
      </c>
      <c r="E670" s="24">
        <v>50.8</v>
      </c>
      <c r="F670" s="24">
        <v>0</v>
      </c>
      <c r="G670" s="24">
        <v>1.395</v>
      </c>
      <c r="H670" s="24">
        <v>0.33900000000000002</v>
      </c>
      <c r="I670" s="24">
        <v>0.39300000000000002</v>
      </c>
      <c r="J670" s="57">
        <v>7.2995617740300694E-2</v>
      </c>
      <c r="K670" s="54">
        <f t="shared" si="30"/>
        <v>0.12144280923453828</v>
      </c>
      <c r="L670" s="54">
        <f t="shared" si="31"/>
        <v>0.5</v>
      </c>
      <c r="M670" s="54">
        <f t="shared" si="32"/>
        <v>0.1</v>
      </c>
    </row>
    <row r="671" spans="1:13">
      <c r="A671" s="55">
        <v>1110</v>
      </c>
      <c r="B671" s="55" t="s">
        <v>62</v>
      </c>
      <c r="C671" s="55" t="s">
        <v>68</v>
      </c>
      <c r="D671" s="24">
        <v>0.22</v>
      </c>
      <c r="E671" s="24">
        <v>50.8</v>
      </c>
      <c r="F671" s="24">
        <v>0</v>
      </c>
      <c r="G671" s="24">
        <v>0.96799999999999997</v>
      </c>
      <c r="H671" s="24">
        <v>0.125</v>
      </c>
      <c r="I671" s="24">
        <v>0.28799999999999998</v>
      </c>
      <c r="J671" s="57">
        <v>1.59333157288297</v>
      </c>
      <c r="K671" s="54">
        <f t="shared" si="30"/>
        <v>1.9425898536589168</v>
      </c>
      <c r="L671" s="54">
        <f t="shared" si="31"/>
        <v>5.0999999999999996</v>
      </c>
      <c r="M671" s="54">
        <f t="shared" si="32"/>
        <v>1</v>
      </c>
    </row>
    <row r="672" spans="1:13">
      <c r="A672" s="55">
        <v>1110</v>
      </c>
      <c r="B672" s="55" t="s">
        <v>62</v>
      </c>
      <c r="C672" s="55" t="s">
        <v>63</v>
      </c>
      <c r="D672" s="24">
        <v>0.22</v>
      </c>
      <c r="E672" s="24">
        <v>50.8</v>
      </c>
      <c r="F672" s="24">
        <v>0</v>
      </c>
      <c r="G672" s="24">
        <v>0.96799999999999997</v>
      </c>
      <c r="H672" s="24">
        <v>0.125</v>
      </c>
      <c r="I672" s="24">
        <v>0.28799999999999998</v>
      </c>
      <c r="J672" s="57">
        <v>12.931128445700001</v>
      </c>
      <c r="K672" s="54">
        <f t="shared" si="30"/>
        <v>15.76563180099744</v>
      </c>
      <c r="L672" s="54">
        <f t="shared" si="31"/>
        <v>41.5</v>
      </c>
      <c r="M672" s="54">
        <f t="shared" si="32"/>
        <v>8.1999999999999993</v>
      </c>
    </row>
    <row r="673" spans="1:13">
      <c r="A673" s="55">
        <v>1110</v>
      </c>
      <c r="B673" s="55" t="s">
        <v>62</v>
      </c>
      <c r="C673" s="55" t="s">
        <v>63</v>
      </c>
      <c r="D673" s="24">
        <v>0.22</v>
      </c>
      <c r="E673" s="24">
        <v>50.8</v>
      </c>
      <c r="F673" s="24">
        <v>0</v>
      </c>
      <c r="G673" s="24">
        <v>0.96799999999999997</v>
      </c>
      <c r="H673" s="24">
        <v>0.125</v>
      </c>
      <c r="I673" s="24">
        <v>0.28799999999999998</v>
      </c>
      <c r="J673" s="57">
        <v>4.3740431107995201</v>
      </c>
      <c r="K673" s="54">
        <f t="shared" si="30"/>
        <v>5.3328333606867746</v>
      </c>
      <c r="L673" s="54">
        <f t="shared" si="31"/>
        <v>14</v>
      </c>
      <c r="M673" s="54">
        <f t="shared" si="32"/>
        <v>2.8</v>
      </c>
    </row>
    <row r="674" spans="1:13">
      <c r="A674" s="55">
        <v>1110</v>
      </c>
      <c r="B674" s="55" t="s">
        <v>62</v>
      </c>
      <c r="C674" s="55" t="s">
        <v>68</v>
      </c>
      <c r="D674" s="24">
        <v>0.22</v>
      </c>
      <c r="E674" s="24">
        <v>50.8</v>
      </c>
      <c r="F674" s="24">
        <v>0</v>
      </c>
      <c r="G674" s="24">
        <v>0.96799999999999997</v>
      </c>
      <c r="H674" s="24">
        <v>0.125</v>
      </c>
      <c r="I674" s="24">
        <v>0.28799999999999998</v>
      </c>
      <c r="J674" s="57">
        <v>1.1172406152529</v>
      </c>
      <c r="K674" s="54">
        <f t="shared" si="30"/>
        <v>1.3621397581163353</v>
      </c>
      <c r="L674" s="54">
        <f t="shared" si="31"/>
        <v>3.6</v>
      </c>
      <c r="M674" s="54">
        <f t="shared" si="32"/>
        <v>0.7</v>
      </c>
    </row>
    <row r="675" spans="1:13">
      <c r="A675" s="55">
        <v>1320</v>
      </c>
      <c r="B675" s="55" t="s">
        <v>62</v>
      </c>
      <c r="C675" s="55" t="s">
        <v>63</v>
      </c>
      <c r="D675" s="24">
        <v>0.22</v>
      </c>
      <c r="E675" s="24">
        <v>50.8</v>
      </c>
      <c r="F675" s="24">
        <v>0</v>
      </c>
      <c r="G675" s="24">
        <v>1.395</v>
      </c>
      <c r="H675" s="24">
        <v>0.33900000000000002</v>
      </c>
      <c r="I675" s="24">
        <v>0.39300000000000002</v>
      </c>
      <c r="J675" s="57">
        <v>7.4984505150349197</v>
      </c>
      <c r="K675" s="54">
        <f t="shared" si="30"/>
        <v>12.475172121863595</v>
      </c>
      <c r="L675" s="54">
        <f t="shared" si="31"/>
        <v>47.4</v>
      </c>
      <c r="M675" s="54">
        <f t="shared" si="32"/>
        <v>13.2</v>
      </c>
    </row>
    <row r="676" spans="1:13">
      <c r="A676" s="55">
        <v>1320</v>
      </c>
      <c r="B676" s="55" t="s">
        <v>62</v>
      </c>
      <c r="C676" s="55" t="s">
        <v>63</v>
      </c>
      <c r="D676" s="24">
        <v>0.22</v>
      </c>
      <c r="E676" s="24">
        <v>50.8</v>
      </c>
      <c r="F676" s="24">
        <v>0</v>
      </c>
      <c r="G676" s="24">
        <v>1.395</v>
      </c>
      <c r="H676" s="24">
        <v>0.33900000000000002</v>
      </c>
      <c r="I676" s="24">
        <v>0.39300000000000002</v>
      </c>
      <c r="J676" s="57">
        <v>4.8260017967530304</v>
      </c>
      <c r="K676" s="54">
        <f t="shared" si="30"/>
        <v>8.0290191892580172</v>
      </c>
      <c r="L676" s="54">
        <f t="shared" si="31"/>
        <v>30.5</v>
      </c>
      <c r="M676" s="54">
        <f t="shared" si="32"/>
        <v>8.5</v>
      </c>
    </row>
    <row r="677" spans="1:13">
      <c r="A677" s="55">
        <v>1320</v>
      </c>
      <c r="B677" s="55" t="s">
        <v>62</v>
      </c>
      <c r="C677" s="55" t="s">
        <v>63</v>
      </c>
      <c r="D677" s="24">
        <v>0.22</v>
      </c>
      <c r="E677" s="24">
        <v>50.8</v>
      </c>
      <c r="F677" s="24">
        <v>0</v>
      </c>
      <c r="G677" s="24">
        <v>1.395</v>
      </c>
      <c r="H677" s="24">
        <v>0.33900000000000002</v>
      </c>
      <c r="I677" s="24">
        <v>0.39300000000000002</v>
      </c>
      <c r="J677" s="57">
        <v>2.5643077605242999</v>
      </c>
      <c r="K677" s="54">
        <f t="shared" si="30"/>
        <v>4.2662388211842783</v>
      </c>
      <c r="L677" s="54">
        <f t="shared" si="31"/>
        <v>16.2</v>
      </c>
      <c r="M677" s="54">
        <f t="shared" si="32"/>
        <v>4.5</v>
      </c>
    </row>
    <row r="678" spans="1:13">
      <c r="A678" s="55">
        <v>1320</v>
      </c>
      <c r="B678" s="55" t="s">
        <v>62</v>
      </c>
      <c r="C678" s="55" t="s">
        <v>63</v>
      </c>
      <c r="D678" s="24">
        <v>0.22</v>
      </c>
      <c r="E678" s="24">
        <v>50.8</v>
      </c>
      <c r="F678" s="24">
        <v>0</v>
      </c>
      <c r="G678" s="24">
        <v>1.395</v>
      </c>
      <c r="H678" s="24">
        <v>0.33900000000000002</v>
      </c>
      <c r="I678" s="24">
        <v>0.39300000000000002</v>
      </c>
      <c r="J678" s="57">
        <v>1.1328615400761299</v>
      </c>
      <c r="K678" s="54">
        <f t="shared" si="30"/>
        <v>1.8847417442246577</v>
      </c>
      <c r="L678" s="54">
        <f t="shared" si="31"/>
        <v>7.2</v>
      </c>
      <c r="M678" s="54">
        <f t="shared" si="32"/>
        <v>2</v>
      </c>
    </row>
    <row r="679" spans="1:13">
      <c r="A679" s="55">
        <v>1320</v>
      </c>
      <c r="B679" s="55" t="s">
        <v>62</v>
      </c>
      <c r="C679" s="55" t="s">
        <v>68</v>
      </c>
      <c r="D679" s="24">
        <v>0.22</v>
      </c>
      <c r="E679" s="24">
        <v>50.8</v>
      </c>
      <c r="F679" s="24">
        <v>0</v>
      </c>
      <c r="G679" s="24">
        <v>1.395</v>
      </c>
      <c r="H679" s="24">
        <v>0.33900000000000002</v>
      </c>
      <c r="I679" s="24">
        <v>0.39300000000000002</v>
      </c>
      <c r="J679" s="57">
        <v>8.2743417096499492</v>
      </c>
      <c r="K679" s="54">
        <f t="shared" si="30"/>
        <v>13.766022302344622</v>
      </c>
      <c r="L679" s="54">
        <f t="shared" si="31"/>
        <v>52.3</v>
      </c>
      <c r="M679" s="54">
        <f t="shared" si="32"/>
        <v>14.5</v>
      </c>
    </row>
    <row r="680" spans="1:13">
      <c r="A680" s="55">
        <v>1330</v>
      </c>
      <c r="B680" s="55" t="s">
        <v>62</v>
      </c>
      <c r="C680" s="55" t="s">
        <v>68</v>
      </c>
      <c r="D680" s="24">
        <v>0.22</v>
      </c>
      <c r="E680" s="24">
        <v>50.8</v>
      </c>
      <c r="F680" s="24">
        <v>0</v>
      </c>
      <c r="G680" s="24">
        <v>1.395</v>
      </c>
      <c r="H680" s="24">
        <v>0.33900000000000002</v>
      </c>
      <c r="I680" s="24">
        <v>0.39300000000000002</v>
      </c>
      <c r="J680" s="57">
        <v>0.42870037664201099</v>
      </c>
      <c r="K680" s="54">
        <f t="shared" si="30"/>
        <v>0.71322881661931381</v>
      </c>
      <c r="L680" s="54">
        <f t="shared" si="31"/>
        <v>2.7</v>
      </c>
      <c r="M680" s="54">
        <f t="shared" si="32"/>
        <v>0.8</v>
      </c>
    </row>
    <row r="681" spans="1:13">
      <c r="A681" s="55">
        <v>1330</v>
      </c>
      <c r="B681" s="55" t="s">
        <v>62</v>
      </c>
      <c r="C681" s="55" t="s">
        <v>63</v>
      </c>
      <c r="D681" s="24">
        <v>0.22</v>
      </c>
      <c r="E681" s="24">
        <v>50.8</v>
      </c>
      <c r="F681" s="24">
        <v>0</v>
      </c>
      <c r="G681" s="24">
        <v>1.395</v>
      </c>
      <c r="H681" s="24">
        <v>0.33900000000000002</v>
      </c>
      <c r="I681" s="24">
        <v>0.39300000000000002</v>
      </c>
      <c r="J681" s="57">
        <v>3.1163149924781801</v>
      </c>
      <c r="K681" s="54">
        <f t="shared" si="30"/>
        <v>5.1846132529859483</v>
      </c>
      <c r="L681" s="54">
        <f t="shared" si="31"/>
        <v>19.7</v>
      </c>
      <c r="M681" s="54">
        <f t="shared" si="32"/>
        <v>5.5</v>
      </c>
    </row>
    <row r="682" spans="1:13">
      <c r="A682" s="55">
        <v>1330</v>
      </c>
      <c r="B682" s="55" t="s">
        <v>62</v>
      </c>
      <c r="C682" s="55" t="s">
        <v>68</v>
      </c>
      <c r="D682" s="24">
        <v>0.22</v>
      </c>
      <c r="E682" s="24">
        <v>50.8</v>
      </c>
      <c r="F682" s="24">
        <v>0</v>
      </c>
      <c r="G682" s="24">
        <v>1.395</v>
      </c>
      <c r="H682" s="24">
        <v>0.33900000000000002</v>
      </c>
      <c r="I682" s="24">
        <v>0.39300000000000002</v>
      </c>
      <c r="J682" s="57">
        <v>0.147916262131462</v>
      </c>
      <c r="K682" s="54">
        <f t="shared" si="30"/>
        <v>0.24608828530811333</v>
      </c>
      <c r="L682" s="54">
        <f t="shared" si="31"/>
        <v>0.9</v>
      </c>
      <c r="M682" s="54">
        <f t="shared" si="32"/>
        <v>0.3</v>
      </c>
    </row>
    <row r="683" spans="1:13">
      <c r="A683" s="55">
        <v>1330</v>
      </c>
      <c r="B683" s="55" t="s">
        <v>62</v>
      </c>
      <c r="C683" s="55" t="s">
        <v>65</v>
      </c>
      <c r="D683" s="24">
        <v>0.22</v>
      </c>
      <c r="E683" s="24">
        <v>50.8</v>
      </c>
      <c r="F683" s="24">
        <v>0</v>
      </c>
      <c r="G683" s="24">
        <v>1.395</v>
      </c>
      <c r="H683" s="24">
        <v>0.33900000000000002</v>
      </c>
      <c r="I683" s="24">
        <v>0.39300000000000002</v>
      </c>
      <c r="J683" s="57">
        <v>1.00708116841393</v>
      </c>
      <c r="K683" s="54">
        <f t="shared" si="30"/>
        <v>1.6754809398902555</v>
      </c>
      <c r="L683" s="54">
        <f t="shared" si="31"/>
        <v>6.4</v>
      </c>
      <c r="M683" s="54">
        <f t="shared" si="32"/>
        <v>1.8</v>
      </c>
    </row>
    <row r="684" spans="1:13">
      <c r="A684" s="55">
        <v>1330</v>
      </c>
      <c r="B684" s="55" t="s">
        <v>62</v>
      </c>
      <c r="C684" s="55" t="s">
        <v>63</v>
      </c>
      <c r="D684" s="24">
        <v>0.22</v>
      </c>
      <c r="E684" s="24">
        <v>50.8</v>
      </c>
      <c r="F684" s="24">
        <v>0</v>
      </c>
      <c r="G684" s="24">
        <v>1.395</v>
      </c>
      <c r="H684" s="24">
        <v>0.33900000000000002</v>
      </c>
      <c r="I684" s="24">
        <v>0.39300000000000002</v>
      </c>
      <c r="J684" s="57">
        <v>2.6506863298102701</v>
      </c>
      <c r="K684" s="54">
        <f t="shared" si="30"/>
        <v>4.4099468469053464</v>
      </c>
      <c r="L684" s="54">
        <f t="shared" si="31"/>
        <v>16.7</v>
      </c>
      <c r="M684" s="54">
        <f t="shared" si="32"/>
        <v>4.7</v>
      </c>
    </row>
    <row r="685" spans="1:13">
      <c r="A685" s="55">
        <v>1330</v>
      </c>
      <c r="B685" s="55" t="s">
        <v>62</v>
      </c>
      <c r="C685" s="55" t="s">
        <v>63</v>
      </c>
      <c r="D685" s="24">
        <v>0.22</v>
      </c>
      <c r="E685" s="24">
        <v>50.8</v>
      </c>
      <c r="F685" s="24">
        <v>0</v>
      </c>
      <c r="G685" s="24">
        <v>1.395</v>
      </c>
      <c r="H685" s="24">
        <v>0.33900000000000002</v>
      </c>
      <c r="I685" s="24">
        <v>0.39300000000000002</v>
      </c>
      <c r="J685" s="57">
        <v>6.1767163174638302</v>
      </c>
      <c r="K685" s="54">
        <f t="shared" si="30"/>
        <v>10.276202937364575</v>
      </c>
      <c r="L685" s="54">
        <f t="shared" si="31"/>
        <v>39</v>
      </c>
      <c r="M685" s="54">
        <f t="shared" si="32"/>
        <v>10.8</v>
      </c>
    </row>
    <row r="686" spans="1:13">
      <c r="A686" s="55">
        <v>1210</v>
      </c>
      <c r="B686" s="55" t="s">
        <v>62</v>
      </c>
      <c r="C686" s="55" t="s">
        <v>63</v>
      </c>
      <c r="D686" s="24">
        <v>0.22</v>
      </c>
      <c r="E686" s="24">
        <v>50.8</v>
      </c>
      <c r="F686" s="24">
        <v>0</v>
      </c>
      <c r="G686" s="24">
        <v>1.2450000000000001</v>
      </c>
      <c r="H686" s="24">
        <v>0.21299999999999999</v>
      </c>
      <c r="I686" s="24">
        <v>0.28799999999999998</v>
      </c>
      <c r="J686" s="57">
        <v>5.1861314810575001E-4</v>
      </c>
      <c r="K686" s="54">
        <f t="shared" si="30"/>
        <v>6.3229315017053033E-4</v>
      </c>
      <c r="L686" s="54">
        <f t="shared" si="31"/>
        <v>0</v>
      </c>
      <c r="M686" s="54">
        <f t="shared" si="32"/>
        <v>0</v>
      </c>
    </row>
    <row r="687" spans="1:13">
      <c r="A687" s="55">
        <v>1210</v>
      </c>
      <c r="B687" s="55" t="s">
        <v>62</v>
      </c>
      <c r="C687" s="55" t="s">
        <v>63</v>
      </c>
      <c r="D687" s="24">
        <v>0.22</v>
      </c>
      <c r="E687" s="24">
        <v>50.8</v>
      </c>
      <c r="F687" s="24">
        <v>0</v>
      </c>
      <c r="G687" s="24">
        <v>1.2450000000000001</v>
      </c>
      <c r="H687" s="24">
        <v>0.21299999999999999</v>
      </c>
      <c r="I687" s="24">
        <v>0.28799999999999998</v>
      </c>
      <c r="J687" s="57">
        <v>0.21128919001209601</v>
      </c>
      <c r="K687" s="54">
        <f t="shared" si="30"/>
        <v>0.2576037804627474</v>
      </c>
      <c r="L687" s="54">
        <f t="shared" si="31"/>
        <v>0.9</v>
      </c>
      <c r="M687" s="54">
        <f t="shared" si="32"/>
        <v>0.2</v>
      </c>
    </row>
    <row r="688" spans="1:13">
      <c r="A688" s="55">
        <v>1210</v>
      </c>
      <c r="B688" s="55" t="s">
        <v>62</v>
      </c>
      <c r="C688" s="55" t="s">
        <v>63</v>
      </c>
      <c r="D688" s="24">
        <v>0.22</v>
      </c>
      <c r="E688" s="24">
        <v>50.8</v>
      </c>
      <c r="F688" s="24">
        <v>0</v>
      </c>
      <c r="G688" s="24">
        <v>1.2450000000000001</v>
      </c>
      <c r="H688" s="24">
        <v>0.21299999999999999</v>
      </c>
      <c r="I688" s="24">
        <v>0.28799999999999998</v>
      </c>
      <c r="J688" s="57">
        <v>1.1699110358898299</v>
      </c>
      <c r="K688" s="54">
        <f t="shared" si="30"/>
        <v>1.4263555349568804</v>
      </c>
      <c r="L688" s="54">
        <f t="shared" si="31"/>
        <v>4.8</v>
      </c>
      <c r="M688" s="54">
        <f t="shared" si="32"/>
        <v>1.1000000000000001</v>
      </c>
    </row>
    <row r="689" spans="1:13">
      <c r="A689" s="55">
        <v>1210</v>
      </c>
      <c r="B689" s="55" t="s">
        <v>62</v>
      </c>
      <c r="C689" s="55" t="s">
        <v>69</v>
      </c>
      <c r="D689" s="24">
        <v>0.22</v>
      </c>
      <c r="E689" s="24">
        <v>50.8</v>
      </c>
      <c r="F689" s="24">
        <v>0</v>
      </c>
      <c r="G689" s="24">
        <v>1.2450000000000001</v>
      </c>
      <c r="H689" s="24">
        <v>0.21299999999999999</v>
      </c>
      <c r="I689" s="24">
        <v>0.28799999999999998</v>
      </c>
      <c r="J689" s="57">
        <v>2.4573780532543998</v>
      </c>
      <c r="K689" s="54">
        <f t="shared" si="30"/>
        <v>2.9960353225277636</v>
      </c>
      <c r="L689" s="54">
        <f t="shared" si="31"/>
        <v>10.1</v>
      </c>
      <c r="M689" s="54">
        <f t="shared" si="32"/>
        <v>2.2999999999999998</v>
      </c>
    </row>
    <row r="690" spans="1:13">
      <c r="A690" s="55">
        <v>1210</v>
      </c>
      <c r="B690" s="55" t="s">
        <v>62</v>
      </c>
      <c r="C690" s="55" t="s">
        <v>63</v>
      </c>
      <c r="D690" s="24">
        <v>0.22</v>
      </c>
      <c r="E690" s="24">
        <v>50.8</v>
      </c>
      <c r="F690" s="24">
        <v>0</v>
      </c>
      <c r="G690" s="24">
        <v>1.2450000000000001</v>
      </c>
      <c r="H690" s="24">
        <v>0.21299999999999999</v>
      </c>
      <c r="I690" s="24">
        <v>0.28799999999999998</v>
      </c>
      <c r="J690" s="57">
        <v>8.3946495632986395E-2</v>
      </c>
      <c r="K690" s="54">
        <f t="shared" si="30"/>
        <v>0.10234756747573699</v>
      </c>
      <c r="L690" s="54">
        <f t="shared" si="31"/>
        <v>0.3</v>
      </c>
      <c r="M690" s="54">
        <f t="shared" si="32"/>
        <v>0.1</v>
      </c>
    </row>
    <row r="691" spans="1:13">
      <c r="A691" s="55">
        <v>1210</v>
      </c>
      <c r="B691" s="55" t="s">
        <v>62</v>
      </c>
      <c r="C691" s="55" t="s">
        <v>63</v>
      </c>
      <c r="D691" s="24">
        <v>0.22</v>
      </c>
      <c r="E691" s="24">
        <v>50.8</v>
      </c>
      <c r="F691" s="24">
        <v>0</v>
      </c>
      <c r="G691" s="24">
        <v>1.2450000000000001</v>
      </c>
      <c r="H691" s="24">
        <v>0.21299999999999999</v>
      </c>
      <c r="I691" s="24">
        <v>0.28799999999999998</v>
      </c>
      <c r="J691" s="57">
        <v>2.5935355677905302E-2</v>
      </c>
      <c r="K691" s="54">
        <f t="shared" si="30"/>
        <v>3.1620385642502143E-2</v>
      </c>
      <c r="L691" s="54">
        <f t="shared" si="31"/>
        <v>0.1</v>
      </c>
      <c r="M691" s="54">
        <f t="shared" si="32"/>
        <v>0</v>
      </c>
    </row>
    <row r="692" spans="1:13">
      <c r="A692" s="55">
        <v>1190</v>
      </c>
      <c r="B692" s="55" t="s">
        <v>62</v>
      </c>
      <c r="D692" s="24">
        <v>0.22</v>
      </c>
      <c r="E692" s="24">
        <v>50.8</v>
      </c>
      <c r="F692" s="24">
        <v>0</v>
      </c>
      <c r="G692" s="24">
        <v>0.96799999999999997</v>
      </c>
      <c r="H692" s="24">
        <v>0.125</v>
      </c>
      <c r="I692" s="24">
        <v>0.28799999999999998</v>
      </c>
      <c r="J692" s="57">
        <v>6.3545005168410398E-2</v>
      </c>
      <c r="K692" s="54">
        <f t="shared" si="30"/>
        <v>7.7474070301325956E-2</v>
      </c>
      <c r="L692" s="54">
        <f t="shared" si="31"/>
        <v>0.2</v>
      </c>
      <c r="M692" s="54">
        <f t="shared" si="32"/>
        <v>0</v>
      </c>
    </row>
    <row r="693" spans="1:13">
      <c r="A693" s="55">
        <v>1190</v>
      </c>
      <c r="B693" s="55" t="s">
        <v>62</v>
      </c>
      <c r="C693" s="55" t="s">
        <v>63</v>
      </c>
      <c r="D693" s="24">
        <v>0.22</v>
      </c>
      <c r="E693" s="24">
        <v>50.8</v>
      </c>
      <c r="F693" s="24">
        <v>0</v>
      </c>
      <c r="G693" s="24">
        <v>0.96799999999999997</v>
      </c>
      <c r="H693" s="24">
        <v>0.125</v>
      </c>
      <c r="I693" s="24">
        <v>0.28799999999999998</v>
      </c>
      <c r="J693" s="57">
        <v>0.30390022914848802</v>
      </c>
      <c r="K693" s="54">
        <f t="shared" si="30"/>
        <v>0.37051515937783658</v>
      </c>
      <c r="L693" s="54">
        <f t="shared" si="31"/>
        <v>1</v>
      </c>
      <c r="M693" s="54">
        <f t="shared" si="32"/>
        <v>0.2</v>
      </c>
    </row>
    <row r="694" spans="1:13">
      <c r="A694" s="55">
        <v>1190</v>
      </c>
      <c r="B694" s="55" t="s">
        <v>62</v>
      </c>
      <c r="C694" s="55" t="s">
        <v>68</v>
      </c>
      <c r="D694" s="24">
        <v>0.22</v>
      </c>
      <c r="E694" s="24">
        <v>50.8</v>
      </c>
      <c r="F694" s="24">
        <v>0</v>
      </c>
      <c r="G694" s="24">
        <v>0.96799999999999997</v>
      </c>
      <c r="H694" s="24">
        <v>0.125</v>
      </c>
      <c r="I694" s="24">
        <v>0.28799999999999998</v>
      </c>
      <c r="J694" s="57">
        <v>4.05164706446228</v>
      </c>
      <c r="K694" s="54">
        <f t="shared" si="30"/>
        <v>4.9397681009924108</v>
      </c>
      <c r="L694" s="54">
        <f t="shared" si="31"/>
        <v>13</v>
      </c>
      <c r="M694" s="54">
        <f t="shared" si="32"/>
        <v>2.6</v>
      </c>
    </row>
    <row r="695" spans="1:13">
      <c r="A695" s="55">
        <v>1190</v>
      </c>
      <c r="B695" s="55" t="s">
        <v>62</v>
      </c>
      <c r="C695" s="55" t="s">
        <v>63</v>
      </c>
      <c r="D695" s="24">
        <v>0.22</v>
      </c>
      <c r="E695" s="24">
        <v>50.8</v>
      </c>
      <c r="F695" s="24">
        <v>0</v>
      </c>
      <c r="G695" s="24">
        <v>0.96799999999999997</v>
      </c>
      <c r="H695" s="24">
        <v>0.125</v>
      </c>
      <c r="I695" s="24">
        <v>0.28799999999999998</v>
      </c>
      <c r="J695" s="57">
        <v>1.0982945287838499</v>
      </c>
      <c r="K695" s="54">
        <f t="shared" si="30"/>
        <v>1.3390406894932696</v>
      </c>
      <c r="L695" s="54">
        <f t="shared" si="31"/>
        <v>3.5</v>
      </c>
      <c r="M695" s="54">
        <f t="shared" si="32"/>
        <v>0.7</v>
      </c>
    </row>
    <row r="696" spans="1:13">
      <c r="A696" s="55">
        <v>1190</v>
      </c>
      <c r="B696" s="55" t="s">
        <v>62</v>
      </c>
      <c r="C696" s="55" t="s">
        <v>69</v>
      </c>
      <c r="D696" s="24">
        <v>0.22</v>
      </c>
      <c r="E696" s="24">
        <v>50.8</v>
      </c>
      <c r="F696" s="24">
        <v>0</v>
      </c>
      <c r="G696" s="24">
        <v>0.96799999999999997</v>
      </c>
      <c r="H696" s="24">
        <v>0.125</v>
      </c>
      <c r="I696" s="24">
        <v>0.28799999999999998</v>
      </c>
      <c r="J696" s="57">
        <v>2.02543972086045</v>
      </c>
      <c r="K696" s="54">
        <f t="shared" si="30"/>
        <v>2.4694161076730601</v>
      </c>
      <c r="L696" s="54">
        <f t="shared" si="31"/>
        <v>6.5</v>
      </c>
      <c r="M696" s="54">
        <f t="shared" si="32"/>
        <v>1.3</v>
      </c>
    </row>
    <row r="697" spans="1:13">
      <c r="A697" s="55">
        <v>1190</v>
      </c>
      <c r="B697" s="55" t="s">
        <v>62</v>
      </c>
      <c r="C697" s="55" t="s">
        <v>63</v>
      </c>
      <c r="D697" s="24">
        <v>0.22</v>
      </c>
      <c r="E697" s="24">
        <v>50.8</v>
      </c>
      <c r="F697" s="24">
        <v>0</v>
      </c>
      <c r="G697" s="24">
        <v>0.96799999999999997</v>
      </c>
      <c r="H697" s="24">
        <v>0.125</v>
      </c>
      <c r="I697" s="24">
        <v>0.28799999999999998</v>
      </c>
      <c r="J697" s="57">
        <v>2.8592740163307502</v>
      </c>
      <c r="K697" s="54">
        <f t="shared" si="30"/>
        <v>3.4860268807104497</v>
      </c>
      <c r="L697" s="54">
        <f t="shared" si="31"/>
        <v>9.1999999999999993</v>
      </c>
      <c r="M697" s="54">
        <f t="shared" si="32"/>
        <v>1.8</v>
      </c>
    </row>
    <row r="698" spans="1:13">
      <c r="A698" s="55">
        <v>1190</v>
      </c>
      <c r="B698" s="55" t="s">
        <v>62</v>
      </c>
      <c r="C698" s="55" t="s">
        <v>63</v>
      </c>
      <c r="D698" s="24">
        <v>0.22</v>
      </c>
      <c r="E698" s="24">
        <v>50.8</v>
      </c>
      <c r="F698" s="24">
        <v>0</v>
      </c>
      <c r="G698" s="24">
        <v>0.96799999999999997</v>
      </c>
      <c r="H698" s="24">
        <v>0.125</v>
      </c>
      <c r="I698" s="24">
        <v>0.28799999999999998</v>
      </c>
      <c r="J698" s="57">
        <v>12.272416102099999</v>
      </c>
      <c r="K698" s="54">
        <f t="shared" si="30"/>
        <v>14.962529711680318</v>
      </c>
      <c r="L698" s="54">
        <f t="shared" si="31"/>
        <v>39.4</v>
      </c>
      <c r="M698" s="54">
        <f t="shared" si="32"/>
        <v>7.8</v>
      </c>
    </row>
    <row r="699" spans="1:13">
      <c r="A699" s="55">
        <v>1550</v>
      </c>
      <c r="B699" s="55" t="s">
        <v>62</v>
      </c>
      <c r="C699" s="55" t="s">
        <v>68</v>
      </c>
      <c r="D699" s="24">
        <v>0.22</v>
      </c>
      <c r="E699" s="24">
        <v>50.8</v>
      </c>
      <c r="F699" s="24">
        <v>0</v>
      </c>
      <c r="G699" s="24">
        <v>0.72099999999999997</v>
      </c>
      <c r="H699" s="24">
        <v>0.17</v>
      </c>
      <c r="I699" s="24">
        <v>0.34100000000000003</v>
      </c>
      <c r="J699" s="57">
        <v>2.14048320180961</v>
      </c>
      <c r="K699" s="54">
        <f t="shared" si="30"/>
        <v>3.0899302006922933</v>
      </c>
      <c r="L699" s="54">
        <f t="shared" si="31"/>
        <v>6.1</v>
      </c>
      <c r="M699" s="54">
        <f t="shared" si="32"/>
        <v>1.9</v>
      </c>
    </row>
    <row r="700" spans="1:13">
      <c r="A700" s="55">
        <v>1550</v>
      </c>
      <c r="B700" s="55" t="s">
        <v>62</v>
      </c>
      <c r="C700" s="55" t="s">
        <v>65</v>
      </c>
      <c r="D700" s="24">
        <v>0.22</v>
      </c>
      <c r="E700" s="24">
        <v>50.8</v>
      </c>
      <c r="F700" s="24">
        <v>0</v>
      </c>
      <c r="G700" s="24">
        <v>0.72099999999999997</v>
      </c>
      <c r="H700" s="24">
        <v>0.17</v>
      </c>
      <c r="I700" s="24">
        <v>0.34100000000000003</v>
      </c>
      <c r="J700" s="57">
        <v>1.14634293092471</v>
      </c>
      <c r="K700" s="54">
        <f t="shared" si="30"/>
        <v>1.6548224436518806</v>
      </c>
      <c r="L700" s="54">
        <f t="shared" si="31"/>
        <v>3.2</v>
      </c>
      <c r="M700" s="54">
        <f t="shared" si="32"/>
        <v>1</v>
      </c>
    </row>
    <row r="701" spans="1:13">
      <c r="A701" s="55">
        <v>1550</v>
      </c>
      <c r="B701" s="55" t="s">
        <v>62</v>
      </c>
      <c r="C701" s="55" t="s">
        <v>65</v>
      </c>
      <c r="D701" s="24">
        <v>0.22</v>
      </c>
      <c r="E701" s="24">
        <v>50.8</v>
      </c>
      <c r="F701" s="24">
        <v>0</v>
      </c>
      <c r="G701" s="24">
        <v>0.72099999999999997</v>
      </c>
      <c r="H701" s="24">
        <v>0.17</v>
      </c>
      <c r="I701" s="24">
        <v>0.34100000000000003</v>
      </c>
      <c r="J701" s="57">
        <v>1.9659492271502399</v>
      </c>
      <c r="K701" s="54">
        <f t="shared" si="30"/>
        <v>2.8379787726731815</v>
      </c>
      <c r="L701" s="54">
        <f t="shared" si="31"/>
        <v>5.6</v>
      </c>
      <c r="M701" s="54">
        <f t="shared" si="32"/>
        <v>1.7</v>
      </c>
    </row>
    <row r="702" spans="1:13">
      <c r="A702" s="55">
        <v>1550</v>
      </c>
      <c r="B702" s="55" t="s">
        <v>62</v>
      </c>
      <c r="D702" s="24">
        <v>0.22</v>
      </c>
      <c r="E702" s="24">
        <v>50.8</v>
      </c>
      <c r="F702" s="24">
        <v>0</v>
      </c>
      <c r="G702" s="24">
        <v>0.72099999999999997</v>
      </c>
      <c r="H702" s="24">
        <v>0.17</v>
      </c>
      <c r="I702" s="24">
        <v>0.34100000000000003</v>
      </c>
      <c r="J702" s="57">
        <v>0.16913310831123801</v>
      </c>
      <c r="K702" s="54">
        <f t="shared" si="30"/>
        <v>0.24415491738782616</v>
      </c>
      <c r="L702" s="54">
        <f t="shared" si="31"/>
        <v>0.5</v>
      </c>
      <c r="M702" s="54">
        <f t="shared" si="32"/>
        <v>0.2</v>
      </c>
    </row>
    <row r="703" spans="1:13">
      <c r="A703" s="55">
        <v>1550</v>
      </c>
      <c r="B703" s="55" t="s">
        <v>62</v>
      </c>
      <c r="C703" s="55" t="s">
        <v>65</v>
      </c>
      <c r="D703" s="24">
        <v>0.22</v>
      </c>
      <c r="E703" s="24">
        <v>50.8</v>
      </c>
      <c r="F703" s="24">
        <v>0</v>
      </c>
      <c r="G703" s="24">
        <v>0.72099999999999997</v>
      </c>
      <c r="H703" s="24">
        <v>0.17</v>
      </c>
      <c r="I703" s="24">
        <v>0.34100000000000003</v>
      </c>
      <c r="J703" s="57">
        <v>10.6448272891</v>
      </c>
      <c r="K703" s="54">
        <f t="shared" si="30"/>
        <v>15.366517846968458</v>
      </c>
      <c r="L703" s="54">
        <f t="shared" si="31"/>
        <v>30.1</v>
      </c>
      <c r="M703" s="54">
        <f t="shared" si="32"/>
        <v>9.4</v>
      </c>
    </row>
    <row r="704" spans="1:13">
      <c r="A704" s="55">
        <v>1550</v>
      </c>
      <c r="B704" s="55" t="s">
        <v>62</v>
      </c>
      <c r="C704" s="55" t="s">
        <v>63</v>
      </c>
      <c r="D704" s="24">
        <v>0.22</v>
      </c>
      <c r="E704" s="24">
        <v>50.8</v>
      </c>
      <c r="F704" s="24">
        <v>0</v>
      </c>
      <c r="G704" s="24">
        <v>0.72099999999999997</v>
      </c>
      <c r="H704" s="24">
        <v>0.17</v>
      </c>
      <c r="I704" s="24">
        <v>0.34100000000000003</v>
      </c>
      <c r="J704" s="57">
        <v>2.8601124734107799</v>
      </c>
      <c r="K704" s="54">
        <f t="shared" si="30"/>
        <v>4.1287630295333555</v>
      </c>
      <c r="L704" s="54">
        <f t="shared" si="31"/>
        <v>8.1</v>
      </c>
      <c r="M704" s="54">
        <f t="shared" si="32"/>
        <v>2.5</v>
      </c>
    </row>
    <row r="705" spans="1:13">
      <c r="A705" s="55">
        <v>1550</v>
      </c>
      <c r="B705" s="55" t="s">
        <v>62</v>
      </c>
      <c r="C705" s="55" t="s">
        <v>63</v>
      </c>
      <c r="D705" s="24">
        <v>0.22</v>
      </c>
      <c r="E705" s="24">
        <v>50.8</v>
      </c>
      <c r="F705" s="24">
        <v>0</v>
      </c>
      <c r="G705" s="24">
        <v>0.72099999999999997</v>
      </c>
      <c r="H705" s="24">
        <v>0.17</v>
      </c>
      <c r="I705" s="24">
        <v>0.34100000000000003</v>
      </c>
      <c r="J705" s="57">
        <v>19.639907895699999</v>
      </c>
      <c r="K705" s="54">
        <f t="shared" si="30"/>
        <v>28.351516374635995</v>
      </c>
      <c r="L705" s="54">
        <f t="shared" si="31"/>
        <v>55.6</v>
      </c>
      <c r="M705" s="54">
        <f t="shared" si="32"/>
        <v>17.399999999999999</v>
      </c>
    </row>
    <row r="706" spans="1:13">
      <c r="A706" s="55">
        <v>1550</v>
      </c>
      <c r="B706" s="55" t="s">
        <v>62</v>
      </c>
      <c r="D706" s="24">
        <v>0.22</v>
      </c>
      <c r="E706" s="24">
        <v>50.8</v>
      </c>
      <c r="F706" s="24">
        <v>0</v>
      </c>
      <c r="G706" s="24">
        <v>0.72099999999999997</v>
      </c>
      <c r="H706" s="24">
        <v>0.17</v>
      </c>
      <c r="I706" s="24">
        <v>0.34100000000000003</v>
      </c>
      <c r="J706" s="57">
        <v>2.9436242737859</v>
      </c>
      <c r="K706" s="54">
        <f t="shared" si="30"/>
        <v>4.2493178808281993</v>
      </c>
      <c r="L706" s="54">
        <f t="shared" si="31"/>
        <v>8.3000000000000007</v>
      </c>
      <c r="M706" s="54">
        <f t="shared" si="32"/>
        <v>2.6</v>
      </c>
    </row>
    <row r="707" spans="1:13">
      <c r="A707" s="55">
        <v>1550</v>
      </c>
      <c r="B707" s="55" t="s">
        <v>62</v>
      </c>
      <c r="D707" s="24">
        <v>0.22</v>
      </c>
      <c r="E707" s="24">
        <v>50.8</v>
      </c>
      <c r="F707" s="24">
        <v>0</v>
      </c>
      <c r="G707" s="24">
        <v>0.72099999999999997</v>
      </c>
      <c r="H707" s="24">
        <v>0.17</v>
      </c>
      <c r="I707" s="24">
        <v>0.34100000000000003</v>
      </c>
      <c r="J707" s="57">
        <v>0.61043099075896601</v>
      </c>
      <c r="K707" s="54">
        <f t="shared" ref="K707:K770" si="33">E707*I707*J707/12</f>
        <v>0.88119783055995138</v>
      </c>
      <c r="L707" s="54">
        <f t="shared" ref="L707:L770" si="34">ROUND(2.721*G707*K707,1)</f>
        <v>1.7</v>
      </c>
      <c r="M707" s="54">
        <f t="shared" ref="M707:M770" si="35">ROUND((2.721*H707*K707)+(D707*J707),1)</f>
        <v>0.5</v>
      </c>
    </row>
    <row r="708" spans="1:13">
      <c r="A708" s="55">
        <v>1550</v>
      </c>
      <c r="B708" s="55" t="s">
        <v>62</v>
      </c>
      <c r="C708" s="55" t="s">
        <v>68</v>
      </c>
      <c r="D708" s="24">
        <v>0.22</v>
      </c>
      <c r="E708" s="24">
        <v>50.8</v>
      </c>
      <c r="F708" s="24">
        <v>0</v>
      </c>
      <c r="G708" s="24">
        <v>0.72099999999999997</v>
      </c>
      <c r="H708" s="24">
        <v>0.17</v>
      </c>
      <c r="I708" s="24">
        <v>0.34100000000000003</v>
      </c>
      <c r="J708" s="57">
        <v>1.3736684971252E-2</v>
      </c>
      <c r="K708" s="54">
        <f t="shared" si="33"/>
        <v>1.9829820535000344E-2</v>
      </c>
      <c r="L708" s="54">
        <f t="shared" si="34"/>
        <v>0</v>
      </c>
      <c r="M708" s="54">
        <f t="shared" si="35"/>
        <v>0</v>
      </c>
    </row>
    <row r="709" spans="1:13">
      <c r="A709" s="55">
        <v>1550</v>
      </c>
      <c r="B709" s="55" t="s">
        <v>62</v>
      </c>
      <c r="C709" s="55" t="s">
        <v>65</v>
      </c>
      <c r="D709" s="24">
        <v>0.22</v>
      </c>
      <c r="E709" s="24">
        <v>50.8</v>
      </c>
      <c r="F709" s="24">
        <v>0</v>
      </c>
      <c r="G709" s="24">
        <v>0.72099999999999997</v>
      </c>
      <c r="H709" s="24">
        <v>0.17</v>
      </c>
      <c r="I709" s="24">
        <v>0.34100000000000003</v>
      </c>
      <c r="J709" s="57">
        <v>1.9656708862971899</v>
      </c>
      <c r="K709" s="54">
        <f t="shared" si="33"/>
        <v>2.8375769690957466</v>
      </c>
      <c r="L709" s="54">
        <f t="shared" si="34"/>
        <v>5.6</v>
      </c>
      <c r="M709" s="54">
        <f t="shared" si="35"/>
        <v>1.7</v>
      </c>
    </row>
    <row r="710" spans="1:13">
      <c r="A710" s="55">
        <v>1550</v>
      </c>
      <c r="B710" s="55" t="s">
        <v>62</v>
      </c>
      <c r="C710" s="55" t="s">
        <v>68</v>
      </c>
      <c r="D710" s="24">
        <v>0.22</v>
      </c>
      <c r="E710" s="24">
        <v>50.8</v>
      </c>
      <c r="F710" s="24">
        <v>0</v>
      </c>
      <c r="G710" s="24">
        <v>0.72099999999999997</v>
      </c>
      <c r="H710" s="24">
        <v>0.17</v>
      </c>
      <c r="I710" s="24">
        <v>0.34100000000000003</v>
      </c>
      <c r="J710" s="57">
        <v>20.5893127149</v>
      </c>
      <c r="K710" s="54">
        <f t="shared" si="33"/>
        <v>29.722045524805811</v>
      </c>
      <c r="L710" s="54">
        <f t="shared" si="34"/>
        <v>58.3</v>
      </c>
      <c r="M710" s="54">
        <f t="shared" si="35"/>
        <v>18.3</v>
      </c>
    </row>
    <row r="711" spans="1:13">
      <c r="A711" s="55">
        <v>1550</v>
      </c>
      <c r="B711" s="55" t="s">
        <v>62</v>
      </c>
      <c r="C711" s="55" t="s">
        <v>63</v>
      </c>
      <c r="D711" s="24">
        <v>0.22</v>
      </c>
      <c r="E711" s="24">
        <v>50.8</v>
      </c>
      <c r="F711" s="24">
        <v>0</v>
      </c>
      <c r="G711" s="24">
        <v>0.72099999999999997</v>
      </c>
      <c r="H711" s="24">
        <v>0.17</v>
      </c>
      <c r="I711" s="24">
        <v>0.34100000000000003</v>
      </c>
      <c r="J711" s="57">
        <v>11.134434131700001</v>
      </c>
      <c r="K711" s="54">
        <f t="shared" si="33"/>
        <v>16.073297964717732</v>
      </c>
      <c r="L711" s="54">
        <f t="shared" si="34"/>
        <v>31.5</v>
      </c>
      <c r="M711" s="54">
        <f t="shared" si="35"/>
        <v>9.9</v>
      </c>
    </row>
    <row r="712" spans="1:13">
      <c r="A712" s="55">
        <v>1550</v>
      </c>
      <c r="B712" s="55" t="s">
        <v>62</v>
      </c>
      <c r="C712" s="55" t="s">
        <v>63</v>
      </c>
      <c r="D712" s="24">
        <v>0.22</v>
      </c>
      <c r="E712" s="24">
        <v>50.8</v>
      </c>
      <c r="F712" s="24">
        <v>0</v>
      </c>
      <c r="G712" s="24">
        <v>0.72099999999999997</v>
      </c>
      <c r="H712" s="24">
        <v>0.17</v>
      </c>
      <c r="I712" s="24">
        <v>0.34100000000000003</v>
      </c>
      <c r="J712" s="57">
        <v>0.61539629862761303</v>
      </c>
      <c r="K712" s="54">
        <f t="shared" si="33"/>
        <v>0.88836558348886785</v>
      </c>
      <c r="L712" s="54">
        <f t="shared" si="34"/>
        <v>1.7</v>
      </c>
      <c r="M712" s="54">
        <f t="shared" si="35"/>
        <v>0.5</v>
      </c>
    </row>
    <row r="713" spans="1:13">
      <c r="A713" s="55">
        <v>1550</v>
      </c>
      <c r="B713" s="55" t="s">
        <v>62</v>
      </c>
      <c r="D713" s="24">
        <v>0.22</v>
      </c>
      <c r="E713" s="24">
        <v>50.8</v>
      </c>
      <c r="F713" s="24">
        <v>0</v>
      </c>
      <c r="G713" s="24">
        <v>0.72099999999999997</v>
      </c>
      <c r="H713" s="24">
        <v>0.17</v>
      </c>
      <c r="I713" s="24">
        <v>0.34100000000000003</v>
      </c>
      <c r="J713" s="57">
        <v>2.6364606553247101</v>
      </c>
      <c r="K713" s="54">
        <f t="shared" si="33"/>
        <v>3.8059067200049075</v>
      </c>
      <c r="L713" s="54">
        <f t="shared" si="34"/>
        <v>7.5</v>
      </c>
      <c r="M713" s="54">
        <f t="shared" si="35"/>
        <v>2.2999999999999998</v>
      </c>
    </row>
    <row r="714" spans="1:13">
      <c r="A714" s="55">
        <v>1550</v>
      </c>
      <c r="B714" s="55" t="s">
        <v>62</v>
      </c>
      <c r="C714" s="55" t="s">
        <v>68</v>
      </c>
      <c r="D714" s="24">
        <v>0.22</v>
      </c>
      <c r="E714" s="24">
        <v>50.8</v>
      </c>
      <c r="F714" s="24">
        <v>0</v>
      </c>
      <c r="G714" s="24">
        <v>0.72099999999999997</v>
      </c>
      <c r="H714" s="24">
        <v>0.17</v>
      </c>
      <c r="I714" s="24">
        <v>0.34100000000000003</v>
      </c>
      <c r="J714" s="57">
        <v>1.9666523139024301E-2</v>
      </c>
      <c r="K714" s="54">
        <f t="shared" si="33"/>
        <v>2.8389937252724179E-2</v>
      </c>
      <c r="L714" s="54">
        <f t="shared" si="34"/>
        <v>0.1</v>
      </c>
      <c r="M714" s="54">
        <f t="shared" si="35"/>
        <v>0</v>
      </c>
    </row>
    <row r="715" spans="1:13">
      <c r="A715" s="55">
        <v>1550</v>
      </c>
      <c r="B715" s="55" t="s">
        <v>62</v>
      </c>
      <c r="D715" s="24">
        <v>0.22</v>
      </c>
      <c r="E715" s="24">
        <v>50.8</v>
      </c>
      <c r="F715" s="24">
        <v>0</v>
      </c>
      <c r="G715" s="24">
        <v>0.72099999999999997</v>
      </c>
      <c r="H715" s="24">
        <v>0.17</v>
      </c>
      <c r="I715" s="24">
        <v>0.34100000000000003</v>
      </c>
      <c r="J715" s="57">
        <v>72.869452239200001</v>
      </c>
      <c r="K715" s="54">
        <f t="shared" si="33"/>
        <v>105.19191227076782</v>
      </c>
      <c r="L715" s="54">
        <f t="shared" si="34"/>
        <v>206.4</v>
      </c>
      <c r="M715" s="54">
        <f t="shared" si="35"/>
        <v>64.7</v>
      </c>
    </row>
    <row r="716" spans="1:13">
      <c r="A716" s="55">
        <v>1550</v>
      </c>
      <c r="B716" s="55" t="s">
        <v>62</v>
      </c>
      <c r="C716" s="55" t="s">
        <v>63</v>
      </c>
      <c r="D716" s="24">
        <v>0.22</v>
      </c>
      <c r="E716" s="24">
        <v>50.8</v>
      </c>
      <c r="F716" s="24">
        <v>0</v>
      </c>
      <c r="G716" s="24">
        <v>0.72099999999999997</v>
      </c>
      <c r="H716" s="24">
        <v>0.17</v>
      </c>
      <c r="I716" s="24">
        <v>0.34100000000000003</v>
      </c>
      <c r="J716" s="57">
        <v>9.0307067293439805E-2</v>
      </c>
      <c r="K716" s="54">
        <f t="shared" si="33"/>
        <v>0.13036427210923326</v>
      </c>
      <c r="L716" s="54">
        <f t="shared" si="34"/>
        <v>0.3</v>
      </c>
      <c r="M716" s="54">
        <f t="shared" si="35"/>
        <v>0.1</v>
      </c>
    </row>
    <row r="717" spans="1:13">
      <c r="A717" s="55">
        <v>1550</v>
      </c>
      <c r="B717" s="55" t="s">
        <v>62</v>
      </c>
      <c r="C717" s="55" t="s">
        <v>65</v>
      </c>
      <c r="D717" s="24">
        <v>0.22</v>
      </c>
      <c r="E717" s="24">
        <v>50.8</v>
      </c>
      <c r="F717" s="24">
        <v>0</v>
      </c>
      <c r="G717" s="24">
        <v>0.72099999999999997</v>
      </c>
      <c r="H717" s="24">
        <v>0.17</v>
      </c>
      <c r="I717" s="24">
        <v>0.34100000000000003</v>
      </c>
      <c r="J717" s="57">
        <v>0.176486858619227</v>
      </c>
      <c r="K717" s="54">
        <f t="shared" si="33"/>
        <v>0.25477054620742884</v>
      </c>
      <c r="L717" s="54">
        <f t="shared" si="34"/>
        <v>0.5</v>
      </c>
      <c r="M717" s="54">
        <f t="shared" si="35"/>
        <v>0.2</v>
      </c>
    </row>
    <row r="718" spans="1:13">
      <c r="A718" s="55">
        <v>1550</v>
      </c>
      <c r="B718" s="55" t="s">
        <v>62</v>
      </c>
      <c r="C718" s="55" t="s">
        <v>63</v>
      </c>
      <c r="D718" s="24">
        <v>0.22</v>
      </c>
      <c r="E718" s="24">
        <v>50.8</v>
      </c>
      <c r="F718" s="24">
        <v>0</v>
      </c>
      <c r="G718" s="24">
        <v>0.72099999999999997</v>
      </c>
      <c r="H718" s="24">
        <v>0.17</v>
      </c>
      <c r="I718" s="24">
        <v>0.34100000000000003</v>
      </c>
      <c r="J718" s="57">
        <v>0.663534258782986</v>
      </c>
      <c r="K718" s="54">
        <f t="shared" si="33"/>
        <v>0.95785593817049264</v>
      </c>
      <c r="L718" s="54">
        <f t="shared" si="34"/>
        <v>1.9</v>
      </c>
      <c r="M718" s="54">
        <f t="shared" si="35"/>
        <v>0.6</v>
      </c>
    </row>
    <row r="719" spans="1:13">
      <c r="A719" s="55">
        <v>1400</v>
      </c>
      <c r="B719" s="55" t="s">
        <v>62</v>
      </c>
      <c r="C719" s="55" t="s">
        <v>68</v>
      </c>
      <c r="D719" s="24">
        <v>0.22</v>
      </c>
      <c r="E719" s="24">
        <v>50.8</v>
      </c>
      <c r="F719" s="24">
        <v>0</v>
      </c>
      <c r="G719" s="24">
        <v>0.70899999999999996</v>
      </c>
      <c r="H719" s="24">
        <v>0.11700000000000001</v>
      </c>
      <c r="I719" s="24">
        <v>0.43099999999999999</v>
      </c>
      <c r="J719" s="57">
        <v>1.86981265256011</v>
      </c>
      <c r="K719" s="54">
        <f t="shared" si="33"/>
        <v>3.4115978387727579</v>
      </c>
      <c r="L719" s="54">
        <f t="shared" si="34"/>
        <v>6.6</v>
      </c>
      <c r="M719" s="54">
        <f t="shared" si="35"/>
        <v>1.5</v>
      </c>
    </row>
    <row r="720" spans="1:13">
      <c r="A720" s="55">
        <v>1400</v>
      </c>
      <c r="B720" s="55" t="s">
        <v>62</v>
      </c>
      <c r="C720" s="55" t="s">
        <v>63</v>
      </c>
      <c r="D720" s="24">
        <v>0.22</v>
      </c>
      <c r="E720" s="24">
        <v>50.8</v>
      </c>
      <c r="F720" s="24">
        <v>0</v>
      </c>
      <c r="G720" s="24">
        <v>0.70899999999999996</v>
      </c>
      <c r="H720" s="24">
        <v>0.11700000000000001</v>
      </c>
      <c r="I720" s="24">
        <v>0.43099999999999999</v>
      </c>
      <c r="J720" s="57">
        <v>0.47962077987131402</v>
      </c>
      <c r="K720" s="54">
        <f t="shared" si="33"/>
        <v>0.87510008759387048</v>
      </c>
      <c r="L720" s="54">
        <f t="shared" si="34"/>
        <v>1.7</v>
      </c>
      <c r="M720" s="54">
        <f t="shared" si="35"/>
        <v>0.4</v>
      </c>
    </row>
    <row r="721" spans="1:13">
      <c r="A721" s="55">
        <v>1400</v>
      </c>
      <c r="B721" s="55" t="s">
        <v>62</v>
      </c>
      <c r="C721" s="55" t="s">
        <v>63</v>
      </c>
      <c r="D721" s="24">
        <v>0.22</v>
      </c>
      <c r="E721" s="24">
        <v>50.8</v>
      </c>
      <c r="F721" s="24">
        <v>0</v>
      </c>
      <c r="G721" s="24">
        <v>0.70899999999999996</v>
      </c>
      <c r="H721" s="24">
        <v>0.11700000000000001</v>
      </c>
      <c r="I721" s="24">
        <v>0.43099999999999999</v>
      </c>
      <c r="J721" s="57">
        <v>5.2228746418628097E-2</v>
      </c>
      <c r="K721" s="54">
        <f t="shared" si="33"/>
        <v>9.5294829757214872E-2</v>
      </c>
      <c r="L721" s="54">
        <f t="shared" si="34"/>
        <v>0.2</v>
      </c>
      <c r="M721" s="54">
        <f t="shared" si="35"/>
        <v>0</v>
      </c>
    </row>
    <row r="722" spans="1:13">
      <c r="A722" s="55">
        <v>1400</v>
      </c>
      <c r="B722" s="55" t="s">
        <v>62</v>
      </c>
      <c r="C722" s="55" t="s">
        <v>68</v>
      </c>
      <c r="D722" s="24">
        <v>0.22</v>
      </c>
      <c r="E722" s="24">
        <v>50.8</v>
      </c>
      <c r="F722" s="24">
        <v>0</v>
      </c>
      <c r="G722" s="24">
        <v>0.70899999999999996</v>
      </c>
      <c r="H722" s="24">
        <v>0.11700000000000001</v>
      </c>
      <c r="I722" s="24">
        <v>0.43099999999999999</v>
      </c>
      <c r="J722" s="57">
        <v>0.25733673233190002</v>
      </c>
      <c r="K722" s="54">
        <f t="shared" si="33"/>
        <v>0.46952802392170706</v>
      </c>
      <c r="L722" s="54">
        <f t="shared" si="34"/>
        <v>0.9</v>
      </c>
      <c r="M722" s="54">
        <f t="shared" si="35"/>
        <v>0.2</v>
      </c>
    </row>
    <row r="723" spans="1:13">
      <c r="A723" s="55">
        <v>1400</v>
      </c>
      <c r="B723" s="55" t="s">
        <v>62</v>
      </c>
      <c r="D723" s="24">
        <v>0.22</v>
      </c>
      <c r="E723" s="24">
        <v>50.8</v>
      </c>
      <c r="F723" s="24">
        <v>0</v>
      </c>
      <c r="G723" s="24">
        <v>0.70899999999999996</v>
      </c>
      <c r="H723" s="24">
        <v>0.11700000000000001</v>
      </c>
      <c r="I723" s="24">
        <v>0.43099999999999999</v>
      </c>
      <c r="J723" s="57">
        <v>0.43034289499134698</v>
      </c>
      <c r="K723" s="54">
        <f t="shared" si="33"/>
        <v>0.78518930143804522</v>
      </c>
      <c r="L723" s="54">
        <f t="shared" si="34"/>
        <v>1.5</v>
      </c>
      <c r="M723" s="54">
        <f t="shared" si="35"/>
        <v>0.3</v>
      </c>
    </row>
    <row r="724" spans="1:13">
      <c r="A724" s="55">
        <v>1400</v>
      </c>
      <c r="B724" s="55" t="s">
        <v>62</v>
      </c>
      <c r="C724" s="55" t="s">
        <v>68</v>
      </c>
      <c r="D724" s="24">
        <v>0.22</v>
      </c>
      <c r="E724" s="24">
        <v>50.8</v>
      </c>
      <c r="F724" s="24">
        <v>0</v>
      </c>
      <c r="G724" s="24">
        <v>0.70899999999999996</v>
      </c>
      <c r="H724" s="24">
        <v>0.11700000000000001</v>
      </c>
      <c r="I724" s="24">
        <v>0.43099999999999999</v>
      </c>
      <c r="J724" s="57">
        <v>0.98532896246161705</v>
      </c>
      <c r="K724" s="54">
        <f t="shared" si="33"/>
        <v>1.7977983806087179</v>
      </c>
      <c r="L724" s="54">
        <f t="shared" si="34"/>
        <v>3.5</v>
      </c>
      <c r="M724" s="54">
        <f t="shared" si="35"/>
        <v>0.8</v>
      </c>
    </row>
    <row r="725" spans="1:13">
      <c r="A725" s="55">
        <v>1400</v>
      </c>
      <c r="B725" s="55" t="s">
        <v>62</v>
      </c>
      <c r="C725" s="55" t="s">
        <v>63</v>
      </c>
      <c r="D725" s="24">
        <v>0.22</v>
      </c>
      <c r="E725" s="24">
        <v>50.8</v>
      </c>
      <c r="F725" s="24">
        <v>0</v>
      </c>
      <c r="G725" s="24">
        <v>0.70899999999999996</v>
      </c>
      <c r="H725" s="24">
        <v>0.11700000000000001</v>
      </c>
      <c r="I725" s="24">
        <v>0.43099999999999999</v>
      </c>
      <c r="J725" s="57">
        <v>24.465684790099999</v>
      </c>
      <c r="K725" s="54">
        <f t="shared" si="33"/>
        <v>44.639272945190122</v>
      </c>
      <c r="L725" s="54">
        <f t="shared" si="34"/>
        <v>86.1</v>
      </c>
      <c r="M725" s="54">
        <f t="shared" si="35"/>
        <v>19.600000000000001</v>
      </c>
    </row>
    <row r="726" spans="1:13">
      <c r="A726" s="55">
        <v>1400</v>
      </c>
      <c r="B726" s="55" t="s">
        <v>62</v>
      </c>
      <c r="C726" s="55" t="s">
        <v>63</v>
      </c>
      <c r="D726" s="24">
        <v>0.22</v>
      </c>
      <c r="E726" s="24">
        <v>50.8</v>
      </c>
      <c r="F726" s="24">
        <v>0</v>
      </c>
      <c r="G726" s="24">
        <v>0.70899999999999996</v>
      </c>
      <c r="H726" s="24">
        <v>0.11700000000000001</v>
      </c>
      <c r="I726" s="24">
        <v>0.43099999999999999</v>
      </c>
      <c r="J726" s="57">
        <v>0.76910185857228697</v>
      </c>
      <c r="K726" s="54">
        <f t="shared" si="33"/>
        <v>1.4032776144223755</v>
      </c>
      <c r="L726" s="54">
        <f t="shared" si="34"/>
        <v>2.7</v>
      </c>
      <c r="M726" s="54">
        <f t="shared" si="35"/>
        <v>0.6</v>
      </c>
    </row>
    <row r="727" spans="1:13">
      <c r="A727" s="55">
        <v>1400</v>
      </c>
      <c r="B727" s="55" t="s">
        <v>62</v>
      </c>
      <c r="C727" s="55" t="s">
        <v>63</v>
      </c>
      <c r="D727" s="24">
        <v>0.22</v>
      </c>
      <c r="E727" s="24">
        <v>50.8</v>
      </c>
      <c r="F727" s="24">
        <v>0</v>
      </c>
      <c r="G727" s="24">
        <v>0.70899999999999996</v>
      </c>
      <c r="H727" s="24">
        <v>0.11700000000000001</v>
      </c>
      <c r="I727" s="24">
        <v>0.43099999999999999</v>
      </c>
      <c r="J727" s="57">
        <v>0.23209088068247599</v>
      </c>
      <c r="K727" s="54">
        <f t="shared" si="33"/>
        <v>0.42346528453055626</v>
      </c>
      <c r="L727" s="54">
        <f t="shared" si="34"/>
        <v>0.8</v>
      </c>
      <c r="M727" s="54">
        <f t="shared" si="35"/>
        <v>0.2</v>
      </c>
    </row>
    <row r="728" spans="1:13">
      <c r="A728" s="55">
        <v>1400</v>
      </c>
      <c r="B728" s="55" t="s">
        <v>62</v>
      </c>
      <c r="C728" s="55" t="s">
        <v>68</v>
      </c>
      <c r="D728" s="24">
        <v>0.22</v>
      </c>
      <c r="E728" s="24">
        <v>50.8</v>
      </c>
      <c r="F728" s="24">
        <v>0</v>
      </c>
      <c r="G728" s="24">
        <v>0.70899999999999996</v>
      </c>
      <c r="H728" s="24">
        <v>0.11700000000000001</v>
      </c>
      <c r="I728" s="24">
        <v>0.43099999999999999</v>
      </c>
      <c r="J728" s="57">
        <v>3.5027655166690499</v>
      </c>
      <c r="K728" s="54">
        <f t="shared" si="33"/>
        <v>6.3910292028637921</v>
      </c>
      <c r="L728" s="54">
        <f t="shared" si="34"/>
        <v>12.3</v>
      </c>
      <c r="M728" s="54">
        <f t="shared" si="35"/>
        <v>2.8</v>
      </c>
    </row>
    <row r="729" spans="1:13">
      <c r="A729" s="55">
        <v>1850</v>
      </c>
      <c r="B729" s="55" t="s">
        <v>62</v>
      </c>
      <c r="C729" s="55" t="s">
        <v>65</v>
      </c>
      <c r="D729" s="24">
        <v>0.22</v>
      </c>
      <c r="E729" s="24">
        <v>50.8</v>
      </c>
      <c r="F729" s="24">
        <v>0</v>
      </c>
      <c r="G729" s="24">
        <v>0.96799999999999997</v>
      </c>
      <c r="H729" s="24">
        <v>0.125</v>
      </c>
      <c r="I729" s="24">
        <v>0.34100000000000003</v>
      </c>
      <c r="J729" s="57">
        <v>8.6327978460411394</v>
      </c>
      <c r="K729" s="54">
        <f t="shared" si="33"/>
        <v>12.462019210616788</v>
      </c>
      <c r="L729" s="54">
        <f t="shared" si="34"/>
        <v>32.799999999999997</v>
      </c>
      <c r="M729" s="54">
        <f t="shared" si="35"/>
        <v>6.1</v>
      </c>
    </row>
    <row r="730" spans="1:13">
      <c r="A730" s="55">
        <v>1850</v>
      </c>
      <c r="B730" s="55" t="s">
        <v>62</v>
      </c>
      <c r="C730" s="55" t="s">
        <v>68</v>
      </c>
      <c r="D730" s="24">
        <v>0.22</v>
      </c>
      <c r="E730" s="24">
        <v>50.8</v>
      </c>
      <c r="F730" s="24">
        <v>0</v>
      </c>
      <c r="G730" s="24">
        <v>0.96799999999999997</v>
      </c>
      <c r="H730" s="24">
        <v>0.125</v>
      </c>
      <c r="I730" s="24">
        <v>0.34100000000000003</v>
      </c>
      <c r="J730" s="57">
        <v>0.244130557354444</v>
      </c>
      <c r="K730" s="54">
        <f t="shared" si="33"/>
        <v>0.35241873491163028</v>
      </c>
      <c r="L730" s="54">
        <f t="shared" si="34"/>
        <v>0.9</v>
      </c>
      <c r="M730" s="54">
        <f t="shared" si="35"/>
        <v>0.2</v>
      </c>
    </row>
    <row r="731" spans="1:13">
      <c r="A731" s="55">
        <v>1850</v>
      </c>
      <c r="B731" s="55" t="s">
        <v>62</v>
      </c>
      <c r="C731" s="55" t="s">
        <v>68</v>
      </c>
      <c r="D731" s="24">
        <v>0.22</v>
      </c>
      <c r="E731" s="24">
        <v>50.8</v>
      </c>
      <c r="F731" s="24">
        <v>0</v>
      </c>
      <c r="G731" s="24">
        <v>0.96799999999999997</v>
      </c>
      <c r="H731" s="24">
        <v>0.125</v>
      </c>
      <c r="I731" s="24">
        <v>0.34100000000000003</v>
      </c>
      <c r="J731" s="57">
        <v>0.49323343298981098</v>
      </c>
      <c r="K731" s="54">
        <f t="shared" si="33"/>
        <v>0.71201534274965816</v>
      </c>
      <c r="L731" s="54">
        <f t="shared" si="34"/>
        <v>1.9</v>
      </c>
      <c r="M731" s="54">
        <f t="shared" si="35"/>
        <v>0.4</v>
      </c>
    </row>
    <row r="732" spans="1:13">
      <c r="A732" s="55">
        <v>1850</v>
      </c>
      <c r="B732" s="55" t="s">
        <v>62</v>
      </c>
      <c r="C732" s="55" t="s">
        <v>63</v>
      </c>
      <c r="D732" s="24">
        <v>0.22</v>
      </c>
      <c r="E732" s="24">
        <v>50.8</v>
      </c>
      <c r="F732" s="24">
        <v>0</v>
      </c>
      <c r="G732" s="24">
        <v>0.96799999999999997</v>
      </c>
      <c r="H732" s="24">
        <v>0.125</v>
      </c>
      <c r="I732" s="24">
        <v>0.34100000000000003</v>
      </c>
      <c r="J732" s="57">
        <v>1.0033563670339001</v>
      </c>
      <c r="K732" s="54">
        <f t="shared" si="33"/>
        <v>1.4484118062379039</v>
      </c>
      <c r="L732" s="54">
        <f t="shared" si="34"/>
        <v>3.8</v>
      </c>
      <c r="M732" s="54">
        <f t="shared" si="35"/>
        <v>0.7</v>
      </c>
    </row>
    <row r="733" spans="1:13">
      <c r="A733" s="55">
        <v>1850</v>
      </c>
      <c r="B733" s="55" t="s">
        <v>62</v>
      </c>
      <c r="C733" s="55" t="s">
        <v>68</v>
      </c>
      <c r="D733" s="24">
        <v>0.22</v>
      </c>
      <c r="E733" s="24">
        <v>50.8</v>
      </c>
      <c r="F733" s="24">
        <v>0</v>
      </c>
      <c r="G733" s="24">
        <v>0.96799999999999997</v>
      </c>
      <c r="H733" s="24">
        <v>0.125</v>
      </c>
      <c r="I733" s="24">
        <v>0.34100000000000003</v>
      </c>
      <c r="J733" s="57">
        <v>2.5981502925619901</v>
      </c>
      <c r="K733" s="54">
        <f t="shared" si="33"/>
        <v>3.750603157332737</v>
      </c>
      <c r="L733" s="54">
        <f t="shared" si="34"/>
        <v>9.9</v>
      </c>
      <c r="M733" s="54">
        <f t="shared" si="35"/>
        <v>1.8</v>
      </c>
    </row>
    <row r="734" spans="1:13">
      <c r="A734" s="55">
        <v>1850</v>
      </c>
      <c r="B734" s="55" t="s">
        <v>62</v>
      </c>
      <c r="C734" s="55" t="s">
        <v>63</v>
      </c>
      <c r="D734" s="24">
        <v>0.22</v>
      </c>
      <c r="E734" s="24">
        <v>50.8</v>
      </c>
      <c r="F734" s="24">
        <v>0</v>
      </c>
      <c r="G734" s="24">
        <v>0.96799999999999997</v>
      </c>
      <c r="H734" s="24">
        <v>0.125</v>
      </c>
      <c r="I734" s="24">
        <v>0.34100000000000003</v>
      </c>
      <c r="J734" s="57">
        <v>0.100112163644291</v>
      </c>
      <c r="K734" s="54">
        <f t="shared" si="33"/>
        <v>0.14451858236477702</v>
      </c>
      <c r="L734" s="54">
        <f t="shared" si="34"/>
        <v>0.4</v>
      </c>
      <c r="M734" s="54">
        <f t="shared" si="35"/>
        <v>0.1</v>
      </c>
    </row>
    <row r="735" spans="1:13">
      <c r="A735" s="55">
        <v>1850</v>
      </c>
      <c r="B735" s="55" t="s">
        <v>62</v>
      </c>
      <c r="C735" s="55" t="s">
        <v>63</v>
      </c>
      <c r="D735" s="24">
        <v>0.22</v>
      </c>
      <c r="E735" s="24">
        <v>50.8</v>
      </c>
      <c r="F735" s="24">
        <v>0</v>
      </c>
      <c r="G735" s="24">
        <v>0.96799999999999997</v>
      </c>
      <c r="H735" s="24">
        <v>0.125</v>
      </c>
      <c r="I735" s="24">
        <v>0.34100000000000003</v>
      </c>
      <c r="J735" s="57">
        <v>4.5838944512815196</v>
      </c>
      <c r="K735" s="54">
        <f t="shared" si="33"/>
        <v>6.6171572333882933</v>
      </c>
      <c r="L735" s="54">
        <f t="shared" si="34"/>
        <v>17.399999999999999</v>
      </c>
      <c r="M735" s="54">
        <f t="shared" si="35"/>
        <v>3.3</v>
      </c>
    </row>
    <row r="736" spans="1:13">
      <c r="A736" s="55">
        <v>1850</v>
      </c>
      <c r="B736" s="55" t="s">
        <v>62</v>
      </c>
      <c r="D736" s="24">
        <v>0.22</v>
      </c>
      <c r="E736" s="24">
        <v>50.8</v>
      </c>
      <c r="F736" s="24">
        <v>0</v>
      </c>
      <c r="G736" s="24">
        <v>0.96799999999999997</v>
      </c>
      <c r="H736" s="24">
        <v>0.125</v>
      </c>
      <c r="I736" s="24">
        <v>0.34100000000000003</v>
      </c>
      <c r="J736" s="57">
        <v>1.9187680346284701E-2</v>
      </c>
      <c r="K736" s="54">
        <f t="shared" si="33"/>
        <v>2.769869575855172E-2</v>
      </c>
      <c r="L736" s="54">
        <f t="shared" si="34"/>
        <v>0.1</v>
      </c>
      <c r="M736" s="54">
        <f t="shared" si="35"/>
        <v>0</v>
      </c>
    </row>
    <row r="737" spans="1:13">
      <c r="A737" s="55">
        <v>1210</v>
      </c>
      <c r="B737" s="55" t="s">
        <v>62</v>
      </c>
      <c r="C737" s="55" t="s">
        <v>68</v>
      </c>
      <c r="D737" s="24">
        <v>0.22</v>
      </c>
      <c r="E737" s="24">
        <v>50.8</v>
      </c>
      <c r="F737" s="24">
        <v>0</v>
      </c>
      <c r="G737" s="24">
        <v>1.2450000000000001</v>
      </c>
      <c r="H737" s="24">
        <v>0.21299999999999999</v>
      </c>
      <c r="I737" s="24">
        <v>0.28799999999999998</v>
      </c>
      <c r="J737" s="57">
        <v>2.6376279857884901</v>
      </c>
      <c r="K737" s="54">
        <f t="shared" si="33"/>
        <v>3.215796040273327</v>
      </c>
      <c r="L737" s="54">
        <f t="shared" si="34"/>
        <v>10.9</v>
      </c>
      <c r="M737" s="54">
        <f t="shared" si="35"/>
        <v>2.4</v>
      </c>
    </row>
    <row r="738" spans="1:13">
      <c r="A738" s="55">
        <v>1210</v>
      </c>
      <c r="B738" s="55" t="s">
        <v>62</v>
      </c>
      <c r="C738" s="55" t="s">
        <v>69</v>
      </c>
      <c r="D738" s="24">
        <v>0.22</v>
      </c>
      <c r="E738" s="24">
        <v>50.8</v>
      </c>
      <c r="F738" s="24">
        <v>0</v>
      </c>
      <c r="G738" s="24">
        <v>1.2450000000000001</v>
      </c>
      <c r="H738" s="24">
        <v>0.21299999999999999</v>
      </c>
      <c r="I738" s="24">
        <v>0.28799999999999998</v>
      </c>
      <c r="J738" s="57">
        <v>0.49653902075119</v>
      </c>
      <c r="K738" s="54">
        <f t="shared" si="33"/>
        <v>0.60538037409985079</v>
      </c>
      <c r="L738" s="54">
        <f t="shared" si="34"/>
        <v>2.1</v>
      </c>
      <c r="M738" s="54">
        <f t="shared" si="35"/>
        <v>0.5</v>
      </c>
    </row>
    <row r="739" spans="1:13">
      <c r="A739" s="55">
        <v>1400</v>
      </c>
      <c r="B739" s="55" t="s">
        <v>62</v>
      </c>
      <c r="C739" s="55" t="s">
        <v>63</v>
      </c>
      <c r="D739" s="24">
        <v>0.22</v>
      </c>
      <c r="E739" s="24">
        <v>50.8</v>
      </c>
      <c r="F739" s="24">
        <v>0</v>
      </c>
      <c r="G739" s="24">
        <v>0.70899999999999996</v>
      </c>
      <c r="H739" s="24">
        <v>0.11700000000000001</v>
      </c>
      <c r="I739" s="24">
        <v>0.43099999999999999</v>
      </c>
      <c r="J739" s="57">
        <v>1.3300871127479199</v>
      </c>
      <c r="K739" s="54">
        <f t="shared" si="33"/>
        <v>2.426832609682763</v>
      </c>
      <c r="L739" s="54">
        <f t="shared" si="34"/>
        <v>4.7</v>
      </c>
      <c r="M739" s="54">
        <f t="shared" si="35"/>
        <v>1.1000000000000001</v>
      </c>
    </row>
    <row r="740" spans="1:13">
      <c r="A740" s="55">
        <v>1400</v>
      </c>
      <c r="B740" s="55" t="s">
        <v>62</v>
      </c>
      <c r="C740" s="55" t="s">
        <v>68</v>
      </c>
      <c r="D740" s="24">
        <v>0.22</v>
      </c>
      <c r="E740" s="24">
        <v>50.8</v>
      </c>
      <c r="F740" s="24">
        <v>0</v>
      </c>
      <c r="G740" s="24">
        <v>0.70899999999999996</v>
      </c>
      <c r="H740" s="24">
        <v>0.11700000000000001</v>
      </c>
      <c r="I740" s="24">
        <v>0.43099999999999999</v>
      </c>
      <c r="J740" s="57">
        <v>7.3026087725116202</v>
      </c>
      <c r="K740" s="54">
        <f t="shared" si="33"/>
        <v>13.324096546032285</v>
      </c>
      <c r="L740" s="54">
        <f t="shared" si="34"/>
        <v>25.7</v>
      </c>
      <c r="M740" s="54">
        <f t="shared" si="35"/>
        <v>5.8</v>
      </c>
    </row>
    <row r="741" spans="1:13">
      <c r="A741" s="55">
        <v>7400</v>
      </c>
      <c r="B741" s="55" t="s">
        <v>62</v>
      </c>
      <c r="C741" s="55" t="s">
        <v>63</v>
      </c>
      <c r="D741" s="24">
        <v>0.22</v>
      </c>
      <c r="E741" s="24">
        <v>50.8</v>
      </c>
      <c r="F741" s="24">
        <v>0</v>
      </c>
      <c r="G741" s="24">
        <v>0.70899999999999996</v>
      </c>
      <c r="H741" s="24">
        <v>9.8000000000000004E-2</v>
      </c>
      <c r="I741" s="24">
        <v>0.26200000000000001</v>
      </c>
      <c r="J741" s="57">
        <v>2.6513680237333901</v>
      </c>
      <c r="K741" s="54">
        <f t="shared" si="33"/>
        <v>2.9407206540568271</v>
      </c>
      <c r="L741" s="54">
        <f t="shared" si="34"/>
        <v>5.7</v>
      </c>
      <c r="M741" s="54">
        <f t="shared" si="35"/>
        <v>1.4</v>
      </c>
    </row>
    <row r="742" spans="1:13">
      <c r="A742" s="55">
        <v>7400</v>
      </c>
      <c r="B742" s="55" t="s">
        <v>62</v>
      </c>
      <c r="C742" s="55" t="s">
        <v>63</v>
      </c>
      <c r="D742" s="24">
        <v>0.22</v>
      </c>
      <c r="E742" s="24">
        <v>50.8</v>
      </c>
      <c r="F742" s="24">
        <v>0</v>
      </c>
      <c r="G742" s="24">
        <v>0.70899999999999996</v>
      </c>
      <c r="H742" s="24">
        <v>9.8000000000000004E-2</v>
      </c>
      <c r="I742" s="24">
        <v>0.26200000000000001</v>
      </c>
      <c r="J742" s="57">
        <v>3.30375472401562</v>
      </c>
      <c r="K742" s="54">
        <f t="shared" si="33"/>
        <v>3.6643044895631913</v>
      </c>
      <c r="L742" s="54">
        <f t="shared" si="34"/>
        <v>7.1</v>
      </c>
      <c r="M742" s="54">
        <f t="shared" si="35"/>
        <v>1.7</v>
      </c>
    </row>
    <row r="743" spans="1:13">
      <c r="A743" s="55">
        <v>1210</v>
      </c>
      <c r="B743" s="55" t="s">
        <v>62</v>
      </c>
      <c r="C743" s="55" t="s">
        <v>63</v>
      </c>
      <c r="D743" s="24">
        <v>0.22</v>
      </c>
      <c r="E743" s="24">
        <v>50.8</v>
      </c>
      <c r="F743" s="24">
        <v>0</v>
      </c>
      <c r="G743" s="24">
        <v>1.2450000000000001</v>
      </c>
      <c r="H743" s="24">
        <v>0.21299999999999999</v>
      </c>
      <c r="I743" s="24">
        <v>0.28799999999999998</v>
      </c>
      <c r="J743" s="57">
        <v>32.286677248899998</v>
      </c>
      <c r="K743" s="54">
        <f t="shared" si="33"/>
        <v>39.363916901858872</v>
      </c>
      <c r="L743" s="54">
        <f t="shared" si="34"/>
        <v>133.4</v>
      </c>
      <c r="M743" s="54">
        <f t="shared" si="35"/>
        <v>29.9</v>
      </c>
    </row>
    <row r="744" spans="1:13">
      <c r="A744" s="55">
        <v>1210</v>
      </c>
      <c r="B744" s="55" t="s">
        <v>62</v>
      </c>
      <c r="C744" s="55" t="s">
        <v>68</v>
      </c>
      <c r="D744" s="24">
        <v>0.22</v>
      </c>
      <c r="E744" s="24">
        <v>50.8</v>
      </c>
      <c r="F744" s="24">
        <v>0</v>
      </c>
      <c r="G744" s="24">
        <v>1.2450000000000001</v>
      </c>
      <c r="H744" s="24">
        <v>0.21299999999999999</v>
      </c>
      <c r="I744" s="24">
        <v>0.28799999999999998</v>
      </c>
      <c r="J744" s="57">
        <v>3.14081833517025E-2</v>
      </c>
      <c r="K744" s="54">
        <f t="shared" si="33"/>
        <v>3.8292857142395685E-2</v>
      </c>
      <c r="L744" s="54">
        <f t="shared" si="34"/>
        <v>0.1</v>
      </c>
      <c r="M744" s="54">
        <f t="shared" si="35"/>
        <v>0</v>
      </c>
    </row>
    <row r="745" spans="1:13">
      <c r="A745" s="55">
        <v>1210</v>
      </c>
      <c r="B745" s="55" t="s">
        <v>62</v>
      </c>
      <c r="C745" s="55" t="s">
        <v>63</v>
      </c>
      <c r="D745" s="24">
        <v>0.22</v>
      </c>
      <c r="E745" s="24">
        <v>50.8</v>
      </c>
      <c r="F745" s="24">
        <v>0</v>
      </c>
      <c r="G745" s="24">
        <v>1.2450000000000001</v>
      </c>
      <c r="H745" s="24">
        <v>0.21299999999999999</v>
      </c>
      <c r="I745" s="24">
        <v>0.28799999999999998</v>
      </c>
      <c r="J745" s="57">
        <v>1.72856648986209</v>
      </c>
      <c r="K745" s="54">
        <f t="shared" si="33"/>
        <v>2.1074682644398597</v>
      </c>
      <c r="L745" s="54">
        <f t="shared" si="34"/>
        <v>7.1</v>
      </c>
      <c r="M745" s="54">
        <f t="shared" si="35"/>
        <v>1.6</v>
      </c>
    </row>
    <row r="746" spans="1:13">
      <c r="A746" s="55">
        <v>1210</v>
      </c>
      <c r="B746" s="55" t="s">
        <v>62</v>
      </c>
      <c r="C746" s="55" t="s">
        <v>63</v>
      </c>
      <c r="D746" s="24">
        <v>0.22</v>
      </c>
      <c r="E746" s="24">
        <v>50.8</v>
      </c>
      <c r="F746" s="24">
        <v>0</v>
      </c>
      <c r="G746" s="24">
        <v>1.2450000000000001</v>
      </c>
      <c r="H746" s="24">
        <v>0.21299999999999999</v>
      </c>
      <c r="I746" s="24">
        <v>0.28799999999999998</v>
      </c>
      <c r="J746" s="57">
        <v>10.5460512596</v>
      </c>
      <c r="K746" s="54">
        <f t="shared" si="33"/>
        <v>12.857745695704319</v>
      </c>
      <c r="L746" s="54">
        <f t="shared" si="34"/>
        <v>43.6</v>
      </c>
      <c r="M746" s="54">
        <f t="shared" si="35"/>
        <v>9.8000000000000007</v>
      </c>
    </row>
    <row r="747" spans="1:13">
      <c r="A747" s="55">
        <v>1210</v>
      </c>
      <c r="B747" s="55" t="s">
        <v>62</v>
      </c>
      <c r="C747" s="55" t="s">
        <v>63</v>
      </c>
      <c r="D747" s="24">
        <v>0.22</v>
      </c>
      <c r="E747" s="24">
        <v>50.8</v>
      </c>
      <c r="F747" s="24">
        <v>0</v>
      </c>
      <c r="G747" s="24">
        <v>1.2450000000000001</v>
      </c>
      <c r="H747" s="24">
        <v>0.21299999999999999</v>
      </c>
      <c r="I747" s="24">
        <v>0.28799999999999998</v>
      </c>
      <c r="J747" s="57">
        <v>4.6149047320112704</v>
      </c>
      <c r="K747" s="54">
        <f t="shared" si="33"/>
        <v>5.6264918492681408</v>
      </c>
      <c r="L747" s="54">
        <f t="shared" si="34"/>
        <v>19.100000000000001</v>
      </c>
      <c r="M747" s="54">
        <f t="shared" si="35"/>
        <v>4.3</v>
      </c>
    </row>
    <row r="748" spans="1:13">
      <c r="A748" s="55">
        <v>1330</v>
      </c>
      <c r="B748" s="55" t="s">
        <v>62</v>
      </c>
      <c r="C748" s="55" t="s">
        <v>63</v>
      </c>
      <c r="D748" s="24">
        <v>0.22</v>
      </c>
      <c r="E748" s="24">
        <v>50.8</v>
      </c>
      <c r="F748" s="24">
        <v>0</v>
      </c>
      <c r="G748" s="24">
        <v>1.395</v>
      </c>
      <c r="H748" s="24">
        <v>0.33900000000000002</v>
      </c>
      <c r="I748" s="24">
        <v>0.39300000000000002</v>
      </c>
      <c r="J748" s="57">
        <v>12.207657981700001</v>
      </c>
      <c r="K748" s="54">
        <f t="shared" si="33"/>
        <v>20.309880584154293</v>
      </c>
      <c r="L748" s="54">
        <f t="shared" si="34"/>
        <v>77.099999999999994</v>
      </c>
      <c r="M748" s="54">
        <f t="shared" si="35"/>
        <v>21.4</v>
      </c>
    </row>
    <row r="749" spans="1:13">
      <c r="A749" s="55">
        <v>1330</v>
      </c>
      <c r="B749" s="55" t="s">
        <v>62</v>
      </c>
      <c r="C749" s="55" t="s">
        <v>65</v>
      </c>
      <c r="D749" s="24">
        <v>0.22</v>
      </c>
      <c r="E749" s="24">
        <v>50.8</v>
      </c>
      <c r="F749" s="24">
        <v>0</v>
      </c>
      <c r="G749" s="24">
        <v>1.395</v>
      </c>
      <c r="H749" s="24">
        <v>0.33900000000000002</v>
      </c>
      <c r="I749" s="24">
        <v>0.39300000000000002</v>
      </c>
      <c r="J749" s="57">
        <v>0.53383235786852101</v>
      </c>
      <c r="K749" s="54">
        <f t="shared" si="33"/>
        <v>0.88813689378585847</v>
      </c>
      <c r="L749" s="54">
        <f t="shared" si="34"/>
        <v>3.4</v>
      </c>
      <c r="M749" s="54">
        <f t="shared" si="35"/>
        <v>0.9</v>
      </c>
    </row>
    <row r="750" spans="1:13">
      <c r="A750" s="55">
        <v>1330</v>
      </c>
      <c r="B750" s="55" t="s">
        <v>62</v>
      </c>
      <c r="C750" s="55" t="s">
        <v>69</v>
      </c>
      <c r="D750" s="24">
        <v>0.22</v>
      </c>
      <c r="E750" s="24">
        <v>50.8</v>
      </c>
      <c r="F750" s="24">
        <v>0</v>
      </c>
      <c r="G750" s="24">
        <v>1.395</v>
      </c>
      <c r="H750" s="24">
        <v>0.33900000000000002</v>
      </c>
      <c r="I750" s="24">
        <v>0.39300000000000002</v>
      </c>
      <c r="J750" s="57">
        <v>12.698317516099999</v>
      </c>
      <c r="K750" s="54">
        <f t="shared" si="33"/>
        <v>21.126190851535572</v>
      </c>
      <c r="L750" s="54">
        <f t="shared" si="34"/>
        <v>80.2</v>
      </c>
      <c r="M750" s="54">
        <f t="shared" si="35"/>
        <v>22.3</v>
      </c>
    </row>
    <row r="751" spans="1:13">
      <c r="A751" s="55">
        <v>1330</v>
      </c>
      <c r="B751" s="55" t="s">
        <v>62</v>
      </c>
      <c r="C751" s="55" t="s">
        <v>63</v>
      </c>
      <c r="D751" s="24">
        <v>0.22</v>
      </c>
      <c r="E751" s="24">
        <v>50.8</v>
      </c>
      <c r="F751" s="24">
        <v>0</v>
      </c>
      <c r="G751" s="24">
        <v>1.395</v>
      </c>
      <c r="H751" s="24">
        <v>0.33900000000000002</v>
      </c>
      <c r="I751" s="24">
        <v>0.39300000000000002</v>
      </c>
      <c r="J751" s="57">
        <v>0.26712436564324699</v>
      </c>
      <c r="K751" s="54">
        <f t="shared" si="33"/>
        <v>0.44441480712067</v>
      </c>
      <c r="L751" s="54">
        <f t="shared" si="34"/>
        <v>1.7</v>
      </c>
      <c r="M751" s="54">
        <f t="shared" si="35"/>
        <v>0.5</v>
      </c>
    </row>
    <row r="752" spans="1:13">
      <c r="A752" s="55">
        <v>1330</v>
      </c>
      <c r="B752" s="55" t="s">
        <v>62</v>
      </c>
      <c r="C752" s="55" t="s">
        <v>63</v>
      </c>
      <c r="D752" s="24">
        <v>0.22</v>
      </c>
      <c r="E752" s="24">
        <v>50.8</v>
      </c>
      <c r="F752" s="24">
        <v>0</v>
      </c>
      <c r="G752" s="24">
        <v>1.395</v>
      </c>
      <c r="H752" s="24">
        <v>0.33900000000000002</v>
      </c>
      <c r="I752" s="24">
        <v>0.39300000000000002</v>
      </c>
      <c r="J752" s="57">
        <v>3.3366318293391002</v>
      </c>
      <c r="K752" s="54">
        <f t="shared" si="33"/>
        <v>5.5511543744714613</v>
      </c>
      <c r="L752" s="54">
        <f t="shared" si="34"/>
        <v>21.1</v>
      </c>
      <c r="M752" s="54">
        <f t="shared" si="35"/>
        <v>5.9</v>
      </c>
    </row>
    <row r="753" spans="1:13">
      <c r="A753" s="55">
        <v>1710</v>
      </c>
      <c r="B753" s="55" t="s">
        <v>62</v>
      </c>
      <c r="C753" s="55" t="s">
        <v>69</v>
      </c>
      <c r="D753" s="24">
        <v>0.22</v>
      </c>
      <c r="E753" s="24">
        <v>50.8</v>
      </c>
      <c r="F753" s="24">
        <v>0</v>
      </c>
      <c r="G753" s="24">
        <v>0.96799999999999997</v>
      </c>
      <c r="H753" s="24">
        <v>0.125</v>
      </c>
      <c r="I753" s="24">
        <v>0.34100000000000003</v>
      </c>
      <c r="J753" s="57">
        <v>0.264368497059358</v>
      </c>
      <c r="K753" s="54">
        <f t="shared" si="33"/>
        <v>0.38163355007165389</v>
      </c>
      <c r="L753" s="54">
        <f t="shared" si="34"/>
        <v>1</v>
      </c>
      <c r="M753" s="54">
        <f t="shared" si="35"/>
        <v>0.2</v>
      </c>
    </row>
    <row r="754" spans="1:13">
      <c r="A754" s="55">
        <v>1710</v>
      </c>
      <c r="B754" s="55" t="s">
        <v>62</v>
      </c>
      <c r="C754" s="55" t="s">
        <v>63</v>
      </c>
      <c r="D754" s="24">
        <v>0.22</v>
      </c>
      <c r="E754" s="24">
        <v>50.8</v>
      </c>
      <c r="F754" s="24">
        <v>0</v>
      </c>
      <c r="G754" s="24">
        <v>0.96799999999999997</v>
      </c>
      <c r="H754" s="24">
        <v>0.125</v>
      </c>
      <c r="I754" s="24">
        <v>0.34100000000000003</v>
      </c>
      <c r="J754" s="57">
        <v>6.6692956099981497</v>
      </c>
      <c r="K754" s="54">
        <f t="shared" si="33"/>
        <v>9.6275728327396628</v>
      </c>
      <c r="L754" s="54">
        <f t="shared" si="34"/>
        <v>25.4</v>
      </c>
      <c r="M754" s="54">
        <f t="shared" si="35"/>
        <v>4.7</v>
      </c>
    </row>
    <row r="755" spans="1:13">
      <c r="A755" s="55">
        <v>1710</v>
      </c>
      <c r="B755" s="55" t="s">
        <v>62</v>
      </c>
      <c r="C755" s="55" t="s">
        <v>63</v>
      </c>
      <c r="D755" s="24">
        <v>0.22</v>
      </c>
      <c r="E755" s="24">
        <v>50.8</v>
      </c>
      <c r="F755" s="24">
        <v>0</v>
      </c>
      <c r="G755" s="24">
        <v>0.96799999999999997</v>
      </c>
      <c r="H755" s="24">
        <v>0.125</v>
      </c>
      <c r="I755" s="24">
        <v>0.34100000000000003</v>
      </c>
      <c r="J755" s="57">
        <v>2.8458360185125899</v>
      </c>
      <c r="K755" s="54">
        <f t="shared" si="33"/>
        <v>4.1081540151241578</v>
      </c>
      <c r="L755" s="54">
        <f t="shared" si="34"/>
        <v>10.8</v>
      </c>
      <c r="M755" s="54">
        <f t="shared" si="35"/>
        <v>2</v>
      </c>
    </row>
    <row r="756" spans="1:13">
      <c r="A756" s="55">
        <v>1710</v>
      </c>
      <c r="B756" s="55" t="s">
        <v>62</v>
      </c>
      <c r="C756" s="55" t="s">
        <v>63</v>
      </c>
      <c r="D756" s="24">
        <v>0.22</v>
      </c>
      <c r="E756" s="24">
        <v>50.8</v>
      </c>
      <c r="F756" s="24">
        <v>0</v>
      </c>
      <c r="G756" s="24">
        <v>0.96799999999999997</v>
      </c>
      <c r="H756" s="24">
        <v>0.125</v>
      </c>
      <c r="I756" s="24">
        <v>0.34100000000000003</v>
      </c>
      <c r="J756" s="57">
        <v>1.82162236413967E-2</v>
      </c>
      <c r="K756" s="54">
        <f t="shared" si="33"/>
        <v>2.6296333241265565E-2</v>
      </c>
      <c r="L756" s="54">
        <f t="shared" si="34"/>
        <v>0.1</v>
      </c>
      <c r="M756" s="54">
        <f t="shared" si="35"/>
        <v>0</v>
      </c>
    </row>
    <row r="757" spans="1:13">
      <c r="A757" s="55">
        <v>1710</v>
      </c>
      <c r="B757" s="55" t="s">
        <v>62</v>
      </c>
      <c r="C757" s="55" t="s">
        <v>63</v>
      </c>
      <c r="D757" s="24">
        <v>0.22</v>
      </c>
      <c r="E757" s="24">
        <v>50.8</v>
      </c>
      <c r="F757" s="24">
        <v>0</v>
      </c>
      <c r="G757" s="24">
        <v>0.96799999999999997</v>
      </c>
      <c r="H757" s="24">
        <v>0.125</v>
      </c>
      <c r="I757" s="24">
        <v>0.34100000000000003</v>
      </c>
      <c r="J757" s="57">
        <v>1.5850334308674501</v>
      </c>
      <c r="K757" s="54">
        <f t="shared" si="33"/>
        <v>2.2881014263525556</v>
      </c>
      <c r="L757" s="54">
        <f t="shared" si="34"/>
        <v>6</v>
      </c>
      <c r="M757" s="54">
        <f t="shared" si="35"/>
        <v>1.1000000000000001</v>
      </c>
    </row>
    <row r="758" spans="1:13">
      <c r="A758" s="55">
        <v>1710</v>
      </c>
      <c r="B758" s="55" t="s">
        <v>62</v>
      </c>
      <c r="C758" s="55" t="s">
        <v>63</v>
      </c>
      <c r="D758" s="24">
        <v>0.22</v>
      </c>
      <c r="E758" s="24">
        <v>50.8</v>
      </c>
      <c r="F758" s="24">
        <v>0</v>
      </c>
      <c r="G758" s="24">
        <v>0.96799999999999997</v>
      </c>
      <c r="H758" s="24">
        <v>0.125</v>
      </c>
      <c r="I758" s="24">
        <v>0.34100000000000003</v>
      </c>
      <c r="J758" s="57">
        <v>9.6767750878302792</v>
      </c>
      <c r="K758" s="54">
        <f t="shared" si="33"/>
        <v>13.969069957622198</v>
      </c>
      <c r="L758" s="54">
        <f t="shared" si="34"/>
        <v>36.799999999999997</v>
      </c>
      <c r="M758" s="54">
        <f t="shared" si="35"/>
        <v>6.9</v>
      </c>
    </row>
    <row r="759" spans="1:13">
      <c r="A759" s="55">
        <v>1330</v>
      </c>
      <c r="B759" s="55" t="s">
        <v>62</v>
      </c>
      <c r="C759" s="55" t="s">
        <v>68</v>
      </c>
      <c r="D759" s="24">
        <v>0.22</v>
      </c>
      <c r="E759" s="24">
        <v>50.8</v>
      </c>
      <c r="F759" s="24">
        <v>0</v>
      </c>
      <c r="G759" s="24">
        <v>1.395</v>
      </c>
      <c r="H759" s="24">
        <v>0.33900000000000002</v>
      </c>
      <c r="I759" s="24">
        <v>0.39300000000000002</v>
      </c>
      <c r="J759" s="57">
        <v>0.24884716761008699</v>
      </c>
      <c r="K759" s="54">
        <f t="shared" si="33"/>
        <v>0.41400703275290174</v>
      </c>
      <c r="L759" s="54">
        <f t="shared" si="34"/>
        <v>1.6</v>
      </c>
      <c r="M759" s="54">
        <f t="shared" si="35"/>
        <v>0.4</v>
      </c>
    </row>
    <row r="760" spans="1:13">
      <c r="A760" s="55">
        <v>1330</v>
      </c>
      <c r="B760" s="55" t="s">
        <v>62</v>
      </c>
      <c r="C760" s="55" t="s">
        <v>63</v>
      </c>
      <c r="D760" s="24">
        <v>0.22</v>
      </c>
      <c r="E760" s="24">
        <v>50.8</v>
      </c>
      <c r="F760" s="24">
        <v>0</v>
      </c>
      <c r="G760" s="24">
        <v>1.395</v>
      </c>
      <c r="H760" s="24">
        <v>0.33900000000000002</v>
      </c>
      <c r="I760" s="24">
        <v>0.39300000000000002</v>
      </c>
      <c r="J760" s="57">
        <v>29.800295560599999</v>
      </c>
      <c r="K760" s="54">
        <f t="shared" si="33"/>
        <v>49.578751724170218</v>
      </c>
      <c r="L760" s="54">
        <f t="shared" si="34"/>
        <v>188.2</v>
      </c>
      <c r="M760" s="54">
        <f t="shared" si="35"/>
        <v>52.3</v>
      </c>
    </row>
    <row r="761" spans="1:13">
      <c r="A761" s="55">
        <v>1330</v>
      </c>
      <c r="B761" s="55" t="s">
        <v>62</v>
      </c>
      <c r="C761" s="55" t="s">
        <v>63</v>
      </c>
      <c r="D761" s="24">
        <v>0.22</v>
      </c>
      <c r="E761" s="24">
        <v>50.8</v>
      </c>
      <c r="F761" s="24">
        <v>0</v>
      </c>
      <c r="G761" s="24">
        <v>1.395</v>
      </c>
      <c r="H761" s="24">
        <v>0.33900000000000002</v>
      </c>
      <c r="I761" s="24">
        <v>0.39300000000000002</v>
      </c>
      <c r="J761" s="57">
        <v>0.83187384591244995</v>
      </c>
      <c r="K761" s="54">
        <f t="shared" si="33"/>
        <v>1.383988517444543</v>
      </c>
      <c r="L761" s="54">
        <f t="shared" si="34"/>
        <v>5.3</v>
      </c>
      <c r="M761" s="54">
        <f t="shared" si="35"/>
        <v>1.5</v>
      </c>
    </row>
    <row r="762" spans="1:13">
      <c r="A762" s="55">
        <v>1330</v>
      </c>
      <c r="B762" s="55" t="s">
        <v>62</v>
      </c>
      <c r="C762" s="55" t="s">
        <v>63</v>
      </c>
      <c r="D762" s="24">
        <v>0.22</v>
      </c>
      <c r="E762" s="24">
        <v>50.8</v>
      </c>
      <c r="F762" s="24">
        <v>0</v>
      </c>
      <c r="G762" s="24">
        <v>1.395</v>
      </c>
      <c r="H762" s="24">
        <v>0.33900000000000002</v>
      </c>
      <c r="I762" s="24">
        <v>0.39300000000000002</v>
      </c>
      <c r="J762" s="57">
        <v>0.148350821603593</v>
      </c>
      <c r="K762" s="54">
        <f t="shared" si="33"/>
        <v>0.2468112619018977</v>
      </c>
      <c r="L762" s="54">
        <f t="shared" si="34"/>
        <v>0.9</v>
      </c>
      <c r="M762" s="54">
        <f t="shared" si="35"/>
        <v>0.3</v>
      </c>
    </row>
    <row r="763" spans="1:13">
      <c r="A763" s="55">
        <v>1320</v>
      </c>
      <c r="B763" s="55" t="s">
        <v>62</v>
      </c>
      <c r="C763" s="55" t="s">
        <v>65</v>
      </c>
      <c r="D763" s="24">
        <v>0.22</v>
      </c>
      <c r="E763" s="24">
        <v>50.8</v>
      </c>
      <c r="F763" s="24">
        <v>0</v>
      </c>
      <c r="G763" s="24">
        <v>1.395</v>
      </c>
      <c r="H763" s="24">
        <v>0.33900000000000002</v>
      </c>
      <c r="I763" s="24">
        <v>0.39300000000000002</v>
      </c>
      <c r="J763" s="57">
        <v>11.719036785</v>
      </c>
      <c r="K763" s="54">
        <f t="shared" si="33"/>
        <v>19.496961499204502</v>
      </c>
      <c r="L763" s="54">
        <f t="shared" si="34"/>
        <v>74</v>
      </c>
      <c r="M763" s="54">
        <f t="shared" si="35"/>
        <v>20.6</v>
      </c>
    </row>
    <row r="764" spans="1:13">
      <c r="A764" s="55">
        <v>1320</v>
      </c>
      <c r="B764" s="55" t="s">
        <v>62</v>
      </c>
      <c r="C764" s="55" t="s">
        <v>63</v>
      </c>
      <c r="D764" s="24">
        <v>0.22</v>
      </c>
      <c r="E764" s="24">
        <v>50.8</v>
      </c>
      <c r="F764" s="24">
        <v>0</v>
      </c>
      <c r="G764" s="24">
        <v>1.395</v>
      </c>
      <c r="H764" s="24">
        <v>0.33900000000000002</v>
      </c>
      <c r="I764" s="24">
        <v>0.39300000000000002</v>
      </c>
      <c r="J764" s="57">
        <v>19.6790362966</v>
      </c>
      <c r="K764" s="54">
        <f t="shared" si="33"/>
        <v>32.740012686653422</v>
      </c>
      <c r="L764" s="54">
        <f t="shared" si="34"/>
        <v>124.3</v>
      </c>
      <c r="M764" s="54">
        <f t="shared" si="35"/>
        <v>34.5</v>
      </c>
    </row>
    <row r="765" spans="1:13">
      <c r="A765" s="55">
        <v>1320</v>
      </c>
      <c r="B765" s="55" t="s">
        <v>62</v>
      </c>
      <c r="C765" s="55" t="s">
        <v>68</v>
      </c>
      <c r="D765" s="24">
        <v>0.22</v>
      </c>
      <c r="E765" s="24">
        <v>50.8</v>
      </c>
      <c r="F765" s="24">
        <v>0</v>
      </c>
      <c r="G765" s="24">
        <v>1.395</v>
      </c>
      <c r="H765" s="24">
        <v>0.33900000000000002</v>
      </c>
      <c r="I765" s="24">
        <v>0.39300000000000002</v>
      </c>
      <c r="J765" s="57">
        <v>2.61646158854085</v>
      </c>
      <c r="K765" s="54">
        <f t="shared" si="33"/>
        <v>4.353007144855412</v>
      </c>
      <c r="L765" s="54">
        <f t="shared" si="34"/>
        <v>16.5</v>
      </c>
      <c r="M765" s="54">
        <f t="shared" si="35"/>
        <v>4.5999999999999996</v>
      </c>
    </row>
    <row r="766" spans="1:13">
      <c r="A766" s="55">
        <v>1320</v>
      </c>
      <c r="B766" s="55" t="s">
        <v>62</v>
      </c>
      <c r="C766" s="55" t="s">
        <v>63</v>
      </c>
      <c r="D766" s="24">
        <v>0.22</v>
      </c>
      <c r="E766" s="24">
        <v>50.8</v>
      </c>
      <c r="F766" s="24">
        <v>0</v>
      </c>
      <c r="G766" s="24">
        <v>1.395</v>
      </c>
      <c r="H766" s="24">
        <v>0.33900000000000002</v>
      </c>
      <c r="I766" s="24">
        <v>0.39300000000000002</v>
      </c>
      <c r="J766" s="57">
        <v>0.41063705612690199</v>
      </c>
      <c r="K766" s="54">
        <f t="shared" si="33"/>
        <v>0.68317687027832685</v>
      </c>
      <c r="L766" s="54">
        <f t="shared" si="34"/>
        <v>2.6</v>
      </c>
      <c r="M766" s="54">
        <f t="shared" si="35"/>
        <v>0.7</v>
      </c>
    </row>
    <row r="767" spans="1:13">
      <c r="A767" s="55">
        <v>1320</v>
      </c>
      <c r="B767" s="55" t="s">
        <v>62</v>
      </c>
      <c r="C767" s="55" t="s">
        <v>63</v>
      </c>
      <c r="D767" s="24">
        <v>0.22</v>
      </c>
      <c r="E767" s="24">
        <v>50.8</v>
      </c>
      <c r="F767" s="24">
        <v>0</v>
      </c>
      <c r="G767" s="24">
        <v>1.395</v>
      </c>
      <c r="H767" s="24">
        <v>0.33900000000000002</v>
      </c>
      <c r="I767" s="24">
        <v>0.39300000000000002</v>
      </c>
      <c r="J767" s="57">
        <v>1.9371450063242599</v>
      </c>
      <c r="K767" s="54">
        <f t="shared" si="33"/>
        <v>3.2228281470216715</v>
      </c>
      <c r="L767" s="54">
        <f t="shared" si="34"/>
        <v>12.2</v>
      </c>
      <c r="M767" s="54">
        <f t="shared" si="35"/>
        <v>3.4</v>
      </c>
    </row>
    <row r="768" spans="1:13">
      <c r="A768" s="55">
        <v>1320</v>
      </c>
      <c r="B768" s="55" t="s">
        <v>62</v>
      </c>
      <c r="C768" s="55" t="s">
        <v>68</v>
      </c>
      <c r="D768" s="24">
        <v>0.22</v>
      </c>
      <c r="E768" s="24">
        <v>50.8</v>
      </c>
      <c r="F768" s="24">
        <v>0</v>
      </c>
      <c r="G768" s="24">
        <v>1.395</v>
      </c>
      <c r="H768" s="24">
        <v>0.33900000000000002</v>
      </c>
      <c r="I768" s="24">
        <v>0.39300000000000002</v>
      </c>
      <c r="J768" s="57">
        <v>49.014722428200002</v>
      </c>
      <c r="K768" s="54">
        <f t="shared" si="33"/>
        <v>81.545793703796349</v>
      </c>
      <c r="L768" s="54">
        <f t="shared" si="34"/>
        <v>309.5</v>
      </c>
      <c r="M768" s="54">
        <f t="shared" si="35"/>
        <v>86</v>
      </c>
    </row>
    <row r="769" spans="1:13">
      <c r="A769" s="55">
        <v>1700</v>
      </c>
      <c r="B769" s="55" t="s">
        <v>62</v>
      </c>
      <c r="C769" s="55" t="s">
        <v>63</v>
      </c>
      <c r="D769" s="24">
        <v>0.22</v>
      </c>
      <c r="E769" s="24">
        <v>50.8</v>
      </c>
      <c r="F769" s="24">
        <v>0</v>
      </c>
      <c r="G769" s="24">
        <v>0.96799999999999997</v>
      </c>
      <c r="H769" s="24">
        <v>0.125</v>
      </c>
      <c r="I769" s="24">
        <v>0.34100000000000003</v>
      </c>
      <c r="J769" s="57">
        <v>1.89321709171714</v>
      </c>
      <c r="K769" s="54">
        <f t="shared" si="33"/>
        <v>2.7329850863664729</v>
      </c>
      <c r="L769" s="54">
        <f t="shared" si="34"/>
        <v>7.2</v>
      </c>
      <c r="M769" s="54">
        <f t="shared" si="35"/>
        <v>1.3</v>
      </c>
    </row>
    <row r="770" spans="1:13">
      <c r="A770" s="55">
        <v>1700</v>
      </c>
      <c r="B770" s="55" t="s">
        <v>62</v>
      </c>
      <c r="C770" s="55" t="s">
        <v>63</v>
      </c>
      <c r="D770" s="24">
        <v>0.22</v>
      </c>
      <c r="E770" s="24">
        <v>50.8</v>
      </c>
      <c r="F770" s="24">
        <v>0</v>
      </c>
      <c r="G770" s="24">
        <v>0.96799999999999997</v>
      </c>
      <c r="H770" s="24">
        <v>0.125</v>
      </c>
      <c r="I770" s="24">
        <v>0.34100000000000003</v>
      </c>
      <c r="J770" s="57">
        <v>3.83586810730506</v>
      </c>
      <c r="K770" s="54">
        <f t="shared" si="33"/>
        <v>5.537331337435341</v>
      </c>
      <c r="L770" s="54">
        <f t="shared" si="34"/>
        <v>14.6</v>
      </c>
      <c r="M770" s="54">
        <f t="shared" si="35"/>
        <v>2.7</v>
      </c>
    </row>
    <row r="771" spans="1:13">
      <c r="A771" s="55">
        <v>1700</v>
      </c>
      <c r="B771" s="55" t="s">
        <v>62</v>
      </c>
      <c r="C771" s="55" t="s">
        <v>63</v>
      </c>
      <c r="D771" s="24">
        <v>0.22</v>
      </c>
      <c r="E771" s="24">
        <v>50.8</v>
      </c>
      <c r="F771" s="24">
        <v>0</v>
      </c>
      <c r="G771" s="24">
        <v>0.96799999999999997</v>
      </c>
      <c r="H771" s="24">
        <v>0.125</v>
      </c>
      <c r="I771" s="24">
        <v>0.34100000000000003</v>
      </c>
      <c r="J771" s="57">
        <v>13.6212041022</v>
      </c>
      <c r="K771" s="54">
        <f t="shared" ref="K771:K799" si="36">E771*I771*J771/12</f>
        <v>19.663116201799181</v>
      </c>
      <c r="L771" s="54">
        <f t="shared" ref="L771:L799" si="37">ROUND(2.721*G771*K771,1)</f>
        <v>51.8</v>
      </c>
      <c r="M771" s="54">
        <f t="shared" ref="M771:M799" si="38">ROUND((2.721*H771*K771)+(D771*J771),1)</f>
        <v>9.6999999999999993</v>
      </c>
    </row>
    <row r="772" spans="1:13">
      <c r="A772" s="55">
        <v>1700</v>
      </c>
      <c r="B772" s="55" t="s">
        <v>62</v>
      </c>
      <c r="C772" s="55" t="s">
        <v>63</v>
      </c>
      <c r="D772" s="24">
        <v>0.22</v>
      </c>
      <c r="E772" s="24">
        <v>50.8</v>
      </c>
      <c r="F772" s="24">
        <v>0</v>
      </c>
      <c r="G772" s="24">
        <v>0.96799999999999997</v>
      </c>
      <c r="H772" s="24">
        <v>0.125</v>
      </c>
      <c r="I772" s="24">
        <v>0.34100000000000003</v>
      </c>
      <c r="J772" s="57">
        <v>4.5943655480615497</v>
      </c>
      <c r="K772" s="54">
        <f t="shared" si="36"/>
        <v>6.6322729596633847</v>
      </c>
      <c r="L772" s="54">
        <f t="shared" si="37"/>
        <v>17.5</v>
      </c>
      <c r="M772" s="54">
        <f t="shared" si="38"/>
        <v>3.3</v>
      </c>
    </row>
    <row r="773" spans="1:13">
      <c r="A773" s="55">
        <v>1700</v>
      </c>
      <c r="B773" s="55" t="s">
        <v>62</v>
      </c>
      <c r="C773" s="55" t="s">
        <v>63</v>
      </c>
      <c r="D773" s="24">
        <v>0.22</v>
      </c>
      <c r="E773" s="24">
        <v>50.8</v>
      </c>
      <c r="F773" s="24">
        <v>0</v>
      </c>
      <c r="G773" s="24">
        <v>0.96799999999999997</v>
      </c>
      <c r="H773" s="24">
        <v>0.125</v>
      </c>
      <c r="I773" s="24">
        <v>0.34100000000000003</v>
      </c>
      <c r="J773" s="57">
        <v>3.8713133217401601</v>
      </c>
      <c r="K773" s="54">
        <f t="shared" si="36"/>
        <v>5.5884988674867033</v>
      </c>
      <c r="L773" s="54">
        <f t="shared" si="37"/>
        <v>14.7</v>
      </c>
      <c r="M773" s="54">
        <f t="shared" si="38"/>
        <v>2.8</v>
      </c>
    </row>
    <row r="774" spans="1:13">
      <c r="A774" s="55">
        <v>1700</v>
      </c>
      <c r="B774" s="55" t="s">
        <v>62</v>
      </c>
      <c r="C774" s="55" t="s">
        <v>69</v>
      </c>
      <c r="D774" s="24">
        <v>0.22</v>
      </c>
      <c r="E774" s="24">
        <v>50.8</v>
      </c>
      <c r="F774" s="24">
        <v>0</v>
      </c>
      <c r="G774" s="24">
        <v>0.96799999999999997</v>
      </c>
      <c r="H774" s="24">
        <v>0.125</v>
      </c>
      <c r="I774" s="24">
        <v>0.34100000000000003</v>
      </c>
      <c r="J774" s="57">
        <v>9.1567741737685608</v>
      </c>
      <c r="K774" s="54">
        <f t="shared" si="36"/>
        <v>13.218413971446502</v>
      </c>
      <c r="L774" s="54">
        <f t="shared" si="37"/>
        <v>34.799999999999997</v>
      </c>
      <c r="M774" s="54">
        <f t="shared" si="38"/>
        <v>6.5</v>
      </c>
    </row>
    <row r="775" spans="1:13">
      <c r="A775" s="55">
        <v>1700</v>
      </c>
      <c r="B775" s="55" t="s">
        <v>62</v>
      </c>
      <c r="C775" s="55" t="s">
        <v>63</v>
      </c>
      <c r="D775" s="24">
        <v>0.22</v>
      </c>
      <c r="E775" s="24">
        <v>50.8</v>
      </c>
      <c r="F775" s="24">
        <v>0</v>
      </c>
      <c r="G775" s="24">
        <v>0.96799999999999997</v>
      </c>
      <c r="H775" s="24">
        <v>0.125</v>
      </c>
      <c r="I775" s="24">
        <v>0.34100000000000003</v>
      </c>
      <c r="J775" s="57">
        <v>2.2991655412933E-2</v>
      </c>
      <c r="K775" s="54">
        <f t="shared" si="36"/>
        <v>3.3189987365596314E-2</v>
      </c>
      <c r="L775" s="54">
        <f t="shared" si="37"/>
        <v>0.1</v>
      </c>
      <c r="M775" s="54">
        <f t="shared" si="38"/>
        <v>0</v>
      </c>
    </row>
    <row r="776" spans="1:13">
      <c r="A776" s="55">
        <v>1400</v>
      </c>
      <c r="B776" s="55" t="s">
        <v>62</v>
      </c>
      <c r="C776" s="55" t="s">
        <v>63</v>
      </c>
      <c r="D776" s="24">
        <v>0.22</v>
      </c>
      <c r="E776" s="24">
        <v>50.8</v>
      </c>
      <c r="F776" s="24">
        <v>0</v>
      </c>
      <c r="G776" s="24">
        <v>0.70899999999999996</v>
      </c>
      <c r="H776" s="24">
        <v>0.11700000000000001</v>
      </c>
      <c r="I776" s="24">
        <v>0.43099999999999999</v>
      </c>
      <c r="J776" s="57">
        <v>3.0698029571487302</v>
      </c>
      <c r="K776" s="54">
        <f t="shared" si="36"/>
        <v>5.601060148848334</v>
      </c>
      <c r="L776" s="54">
        <f t="shared" si="37"/>
        <v>10.8</v>
      </c>
      <c r="M776" s="54">
        <f t="shared" si="38"/>
        <v>2.5</v>
      </c>
    </row>
    <row r="777" spans="1:13">
      <c r="A777" s="55">
        <v>1400</v>
      </c>
      <c r="B777" s="55" t="s">
        <v>62</v>
      </c>
      <c r="C777" s="55" t="s">
        <v>63</v>
      </c>
      <c r="D777" s="24">
        <v>0.22</v>
      </c>
      <c r="E777" s="24">
        <v>50.8</v>
      </c>
      <c r="F777" s="24">
        <v>0</v>
      </c>
      <c r="G777" s="24">
        <v>0.70899999999999996</v>
      </c>
      <c r="H777" s="24">
        <v>0.11700000000000001</v>
      </c>
      <c r="I777" s="24">
        <v>0.43099999999999999</v>
      </c>
      <c r="J777" s="57">
        <v>1.0894623967096799</v>
      </c>
      <c r="K777" s="54">
        <f t="shared" si="36"/>
        <v>1.9877967736232582</v>
      </c>
      <c r="L777" s="54">
        <f t="shared" si="37"/>
        <v>3.8</v>
      </c>
      <c r="M777" s="54">
        <f t="shared" si="38"/>
        <v>0.9</v>
      </c>
    </row>
    <row r="778" spans="1:13">
      <c r="A778" s="55">
        <v>1700</v>
      </c>
      <c r="B778" s="55" t="s">
        <v>62</v>
      </c>
      <c r="C778" s="55" t="s">
        <v>65</v>
      </c>
      <c r="D778" s="24">
        <v>0.22</v>
      </c>
      <c r="E778" s="24">
        <v>50.8</v>
      </c>
      <c r="F778" s="24">
        <v>0</v>
      </c>
      <c r="G778" s="24">
        <v>0.96799999999999997</v>
      </c>
      <c r="H778" s="24">
        <v>0.125</v>
      </c>
      <c r="I778" s="24">
        <v>0.34100000000000003</v>
      </c>
      <c r="J778" s="57">
        <v>2.1191445353442502</v>
      </c>
      <c r="K778" s="54">
        <f t="shared" si="36"/>
        <v>3.0591264130717817</v>
      </c>
      <c r="L778" s="54">
        <f t="shared" si="37"/>
        <v>8.1</v>
      </c>
      <c r="M778" s="54">
        <f t="shared" si="38"/>
        <v>1.5</v>
      </c>
    </row>
    <row r="779" spans="1:13">
      <c r="A779" s="55">
        <v>1700</v>
      </c>
      <c r="B779" s="55" t="s">
        <v>62</v>
      </c>
      <c r="C779" s="55" t="s">
        <v>63</v>
      </c>
      <c r="D779" s="24">
        <v>0.22</v>
      </c>
      <c r="E779" s="24">
        <v>50.8</v>
      </c>
      <c r="F779" s="24">
        <v>0</v>
      </c>
      <c r="G779" s="24">
        <v>0.96799999999999997</v>
      </c>
      <c r="H779" s="24">
        <v>0.125</v>
      </c>
      <c r="I779" s="24">
        <v>0.34100000000000003</v>
      </c>
      <c r="J779" s="57">
        <v>5.4115770053772998</v>
      </c>
      <c r="K779" s="54">
        <f t="shared" si="36"/>
        <v>7.811972179062491</v>
      </c>
      <c r="L779" s="54">
        <f t="shared" si="37"/>
        <v>20.6</v>
      </c>
      <c r="M779" s="54">
        <f t="shared" si="38"/>
        <v>3.8</v>
      </c>
    </row>
    <row r="780" spans="1:13">
      <c r="A780" s="55">
        <v>1700</v>
      </c>
      <c r="B780" s="55" t="s">
        <v>62</v>
      </c>
      <c r="C780" s="55" t="s">
        <v>68</v>
      </c>
      <c r="D780" s="24">
        <v>0.22</v>
      </c>
      <c r="E780" s="24">
        <v>50.8</v>
      </c>
      <c r="F780" s="24">
        <v>0</v>
      </c>
      <c r="G780" s="24">
        <v>0.96799999999999997</v>
      </c>
      <c r="H780" s="24">
        <v>0.125</v>
      </c>
      <c r="I780" s="24">
        <v>0.34100000000000003</v>
      </c>
      <c r="J780" s="57">
        <v>1.18799237347351E-2</v>
      </c>
      <c r="K780" s="54">
        <f t="shared" si="36"/>
        <v>1.7149461906005765E-2</v>
      </c>
      <c r="L780" s="54">
        <f t="shared" si="37"/>
        <v>0</v>
      </c>
      <c r="M780" s="54">
        <f t="shared" si="38"/>
        <v>0</v>
      </c>
    </row>
    <row r="781" spans="1:13">
      <c r="A781" s="55">
        <v>1700</v>
      </c>
      <c r="B781" s="55" t="s">
        <v>62</v>
      </c>
      <c r="C781" s="55" t="s">
        <v>65</v>
      </c>
      <c r="D781" s="24">
        <v>0.22</v>
      </c>
      <c r="E781" s="24">
        <v>50.8</v>
      </c>
      <c r="F781" s="24">
        <v>0</v>
      </c>
      <c r="G781" s="24">
        <v>0.96799999999999997</v>
      </c>
      <c r="H781" s="24">
        <v>0.125</v>
      </c>
      <c r="I781" s="24">
        <v>0.34100000000000003</v>
      </c>
      <c r="J781" s="57">
        <v>0.50251365772470302</v>
      </c>
      <c r="K781" s="54">
        <f t="shared" si="36"/>
        <v>0.72541196583612377</v>
      </c>
      <c r="L781" s="54">
        <f t="shared" si="37"/>
        <v>1.9</v>
      </c>
      <c r="M781" s="54">
        <f t="shared" si="38"/>
        <v>0.4</v>
      </c>
    </row>
    <row r="782" spans="1:13">
      <c r="A782" s="55">
        <v>1210</v>
      </c>
      <c r="B782" s="55" t="s">
        <v>62</v>
      </c>
      <c r="C782" s="55" t="s">
        <v>68</v>
      </c>
      <c r="D782" s="24">
        <v>0.22</v>
      </c>
      <c r="E782" s="24">
        <v>50.8</v>
      </c>
      <c r="F782" s="24">
        <v>0</v>
      </c>
      <c r="G782" s="24">
        <v>1.2450000000000001</v>
      </c>
      <c r="H782" s="24">
        <v>0.21299999999999999</v>
      </c>
      <c r="I782" s="24">
        <v>0.28799999999999998</v>
      </c>
      <c r="J782" s="57">
        <v>0.98641272269884805</v>
      </c>
      <c r="K782" s="54">
        <f t="shared" si="36"/>
        <v>1.2026343915144355</v>
      </c>
      <c r="L782" s="54">
        <f t="shared" si="37"/>
        <v>4.0999999999999996</v>
      </c>
      <c r="M782" s="54">
        <f t="shared" si="38"/>
        <v>0.9</v>
      </c>
    </row>
    <row r="783" spans="1:13">
      <c r="A783" s="55">
        <v>1400</v>
      </c>
      <c r="B783" s="55" t="s">
        <v>62</v>
      </c>
      <c r="C783" s="55" t="s">
        <v>65</v>
      </c>
      <c r="D783" s="24">
        <v>0.22</v>
      </c>
      <c r="E783" s="24">
        <v>50.8</v>
      </c>
      <c r="F783" s="24">
        <v>0</v>
      </c>
      <c r="G783" s="24">
        <v>0.70899999999999996</v>
      </c>
      <c r="H783" s="24">
        <v>0.11700000000000001</v>
      </c>
      <c r="I783" s="24">
        <v>0.43099999999999999</v>
      </c>
      <c r="J783" s="57">
        <v>1.28687423148011</v>
      </c>
      <c r="K783" s="54">
        <f t="shared" si="36"/>
        <v>2.3479878269508929</v>
      </c>
      <c r="L783" s="54">
        <f t="shared" si="37"/>
        <v>4.5</v>
      </c>
      <c r="M783" s="54">
        <f t="shared" si="38"/>
        <v>1</v>
      </c>
    </row>
    <row r="784" spans="1:13">
      <c r="A784" s="55">
        <v>1400</v>
      </c>
      <c r="B784" s="55" t="s">
        <v>62</v>
      </c>
      <c r="C784" s="55" t="s">
        <v>68</v>
      </c>
      <c r="D784" s="24">
        <v>0.22</v>
      </c>
      <c r="E784" s="24">
        <v>50.8</v>
      </c>
      <c r="F784" s="24">
        <v>0</v>
      </c>
      <c r="G784" s="24">
        <v>0.70899999999999996</v>
      </c>
      <c r="H784" s="24">
        <v>0.11700000000000001</v>
      </c>
      <c r="I784" s="24">
        <v>0.43099999999999999</v>
      </c>
      <c r="J784" s="57">
        <v>0.95838935165286498</v>
      </c>
      <c r="K784" s="54">
        <f t="shared" si="36"/>
        <v>1.7486452647140958</v>
      </c>
      <c r="L784" s="54">
        <f t="shared" si="37"/>
        <v>3.4</v>
      </c>
      <c r="M784" s="54">
        <f t="shared" si="38"/>
        <v>0.8</v>
      </c>
    </row>
    <row r="785" spans="1:13">
      <c r="A785" s="55">
        <v>1400</v>
      </c>
      <c r="B785" s="55" t="s">
        <v>62</v>
      </c>
      <c r="C785" s="55" t="s">
        <v>63</v>
      </c>
      <c r="D785" s="24">
        <v>0.22</v>
      </c>
      <c r="E785" s="24">
        <v>50.8</v>
      </c>
      <c r="F785" s="24">
        <v>0</v>
      </c>
      <c r="G785" s="24">
        <v>0.70899999999999996</v>
      </c>
      <c r="H785" s="24">
        <v>0.11700000000000001</v>
      </c>
      <c r="I785" s="24">
        <v>0.43099999999999999</v>
      </c>
      <c r="J785" s="57">
        <v>4.3761338220627604</v>
      </c>
      <c r="K785" s="54">
        <f t="shared" si="36"/>
        <v>7.9845479006083098</v>
      </c>
      <c r="L785" s="54">
        <f t="shared" si="37"/>
        <v>15.4</v>
      </c>
      <c r="M785" s="54">
        <f t="shared" si="38"/>
        <v>3.5</v>
      </c>
    </row>
    <row r="786" spans="1:13">
      <c r="A786" s="55">
        <v>1400</v>
      </c>
      <c r="B786" s="55" t="s">
        <v>62</v>
      </c>
      <c r="D786" s="24">
        <v>0.22</v>
      </c>
      <c r="E786" s="24">
        <v>50.8</v>
      </c>
      <c r="F786" s="24">
        <v>0</v>
      </c>
      <c r="G786" s="24">
        <v>0.70899999999999996</v>
      </c>
      <c r="H786" s="24">
        <v>0.11700000000000001</v>
      </c>
      <c r="I786" s="24">
        <v>0.43099999999999999</v>
      </c>
      <c r="J786" s="57">
        <v>1.1761042160711099</v>
      </c>
      <c r="K786" s="54">
        <f t="shared" si="36"/>
        <v>2.1458805491694783</v>
      </c>
      <c r="L786" s="54">
        <f t="shared" si="37"/>
        <v>4.0999999999999996</v>
      </c>
      <c r="M786" s="54">
        <f t="shared" si="38"/>
        <v>0.9</v>
      </c>
    </row>
    <row r="787" spans="1:13">
      <c r="A787" s="55">
        <v>1400</v>
      </c>
      <c r="B787" s="55" t="s">
        <v>62</v>
      </c>
      <c r="C787" s="55" t="s">
        <v>68</v>
      </c>
      <c r="D787" s="24">
        <v>0.22</v>
      </c>
      <c r="E787" s="24">
        <v>50.8</v>
      </c>
      <c r="F787" s="24">
        <v>0</v>
      </c>
      <c r="G787" s="24">
        <v>0.70899999999999996</v>
      </c>
      <c r="H787" s="24">
        <v>0.11700000000000001</v>
      </c>
      <c r="I787" s="24">
        <v>0.43099999999999999</v>
      </c>
      <c r="J787" s="57">
        <v>5.9489469475142096</v>
      </c>
      <c r="K787" s="54">
        <f t="shared" si="36"/>
        <v>10.854250302202843</v>
      </c>
      <c r="L787" s="54">
        <f t="shared" si="37"/>
        <v>20.9</v>
      </c>
      <c r="M787" s="54">
        <f t="shared" si="38"/>
        <v>4.8</v>
      </c>
    </row>
    <row r="788" spans="1:13">
      <c r="A788" s="55">
        <v>1400</v>
      </c>
      <c r="B788" s="55" t="s">
        <v>62</v>
      </c>
      <c r="D788" s="24">
        <v>0.22</v>
      </c>
      <c r="E788" s="24">
        <v>50.8</v>
      </c>
      <c r="F788" s="24">
        <v>0</v>
      </c>
      <c r="G788" s="24">
        <v>0.70899999999999996</v>
      </c>
      <c r="H788" s="24">
        <v>0.11700000000000001</v>
      </c>
      <c r="I788" s="24">
        <v>0.43099999999999999</v>
      </c>
      <c r="J788" s="57">
        <v>1.5737301853247301</v>
      </c>
      <c r="K788" s="54">
        <f t="shared" si="36"/>
        <v>2.8713756384706581</v>
      </c>
      <c r="L788" s="54">
        <f t="shared" si="37"/>
        <v>5.5</v>
      </c>
      <c r="M788" s="54">
        <f t="shared" si="38"/>
        <v>1.3</v>
      </c>
    </row>
    <row r="789" spans="1:13">
      <c r="A789" s="55">
        <v>1820</v>
      </c>
      <c r="B789" s="55" t="s">
        <v>62</v>
      </c>
      <c r="C789" s="55" t="s">
        <v>63</v>
      </c>
      <c r="D789" s="24">
        <v>0.22</v>
      </c>
      <c r="E789" s="24">
        <v>50.8</v>
      </c>
      <c r="F789" s="24">
        <v>0</v>
      </c>
      <c r="G789" s="24">
        <v>2.0139999999999998</v>
      </c>
      <c r="H789" s="24">
        <v>0.28699999999999998</v>
      </c>
      <c r="I789" s="24">
        <v>0.28899999999999998</v>
      </c>
      <c r="J789" s="57">
        <v>6.3212904083699204</v>
      </c>
      <c r="K789" s="54">
        <f t="shared" si="36"/>
        <v>7.7336773952800391</v>
      </c>
      <c r="L789" s="54">
        <f t="shared" si="37"/>
        <v>42.4</v>
      </c>
      <c r="M789" s="54">
        <f t="shared" si="38"/>
        <v>7.4</v>
      </c>
    </row>
    <row r="790" spans="1:13">
      <c r="A790" s="55">
        <v>1820</v>
      </c>
      <c r="B790" s="55" t="s">
        <v>62</v>
      </c>
      <c r="C790" s="55" t="s">
        <v>63</v>
      </c>
      <c r="D790" s="24">
        <v>0.22</v>
      </c>
      <c r="E790" s="24">
        <v>50.8</v>
      </c>
      <c r="F790" s="24">
        <v>0</v>
      </c>
      <c r="G790" s="24">
        <v>2.0139999999999998</v>
      </c>
      <c r="H790" s="24">
        <v>0.28699999999999998</v>
      </c>
      <c r="I790" s="24">
        <v>0.28899999999999998</v>
      </c>
      <c r="J790" s="57">
        <v>0.39668582722595802</v>
      </c>
      <c r="K790" s="54">
        <f t="shared" si="36"/>
        <v>0.48531866388914452</v>
      </c>
      <c r="L790" s="54">
        <f t="shared" si="37"/>
        <v>2.7</v>
      </c>
      <c r="M790" s="54">
        <f t="shared" si="38"/>
        <v>0.5</v>
      </c>
    </row>
    <row r="791" spans="1:13">
      <c r="A791" s="55">
        <v>1820</v>
      </c>
      <c r="B791" s="55" t="s">
        <v>62</v>
      </c>
      <c r="D791" s="24">
        <v>0.22</v>
      </c>
      <c r="E791" s="24">
        <v>50.8</v>
      </c>
      <c r="F791" s="24">
        <v>0</v>
      </c>
      <c r="G791" s="24">
        <v>2.0139999999999998</v>
      </c>
      <c r="H791" s="24">
        <v>0.28699999999999998</v>
      </c>
      <c r="I791" s="24">
        <v>0.28899999999999998</v>
      </c>
      <c r="J791" s="57">
        <v>0.197903027982686</v>
      </c>
      <c r="K791" s="54">
        <f t="shared" si="36"/>
        <v>0.24212116120161745</v>
      </c>
      <c r="L791" s="54">
        <f t="shared" si="37"/>
        <v>1.3</v>
      </c>
      <c r="M791" s="54">
        <f t="shared" si="38"/>
        <v>0.2</v>
      </c>
    </row>
    <row r="792" spans="1:13">
      <c r="A792" s="55">
        <v>1820</v>
      </c>
      <c r="B792" s="55" t="s">
        <v>62</v>
      </c>
      <c r="C792" s="55" t="s">
        <v>63</v>
      </c>
      <c r="D792" s="24">
        <v>0.22</v>
      </c>
      <c r="E792" s="24">
        <v>50.8</v>
      </c>
      <c r="F792" s="24">
        <v>0</v>
      </c>
      <c r="G792" s="24">
        <v>2.0139999999999998</v>
      </c>
      <c r="H792" s="24">
        <v>0.28699999999999998</v>
      </c>
      <c r="I792" s="24">
        <v>0.28899999999999998</v>
      </c>
      <c r="J792" s="57">
        <v>0.94313908119249001</v>
      </c>
      <c r="K792" s="54">
        <f t="shared" si="36"/>
        <v>1.1538677899002654</v>
      </c>
      <c r="L792" s="54">
        <f t="shared" si="37"/>
        <v>6.3</v>
      </c>
      <c r="M792" s="54">
        <f t="shared" si="38"/>
        <v>1.1000000000000001</v>
      </c>
    </row>
    <row r="793" spans="1:13">
      <c r="A793" s="55">
        <v>1820</v>
      </c>
      <c r="B793" s="55" t="s">
        <v>62</v>
      </c>
      <c r="C793" s="55" t="s">
        <v>63</v>
      </c>
      <c r="D793" s="24">
        <v>0.22</v>
      </c>
      <c r="E793" s="24">
        <v>50.8</v>
      </c>
      <c r="F793" s="24">
        <v>0</v>
      </c>
      <c r="G793" s="24">
        <v>2.0139999999999998</v>
      </c>
      <c r="H793" s="24">
        <v>0.28699999999999998</v>
      </c>
      <c r="I793" s="24">
        <v>0.28899999999999998</v>
      </c>
      <c r="J793" s="57">
        <v>17.747491126</v>
      </c>
      <c r="K793" s="54">
        <f t="shared" si="36"/>
        <v>21.71287222658593</v>
      </c>
      <c r="L793" s="54">
        <f t="shared" si="37"/>
        <v>119</v>
      </c>
      <c r="M793" s="54">
        <f t="shared" si="38"/>
        <v>20.9</v>
      </c>
    </row>
    <row r="794" spans="1:13">
      <c r="A794" s="55">
        <v>1820</v>
      </c>
      <c r="B794" s="55" t="s">
        <v>62</v>
      </c>
      <c r="C794" s="55" t="s">
        <v>68</v>
      </c>
      <c r="D794" s="24">
        <v>0.22</v>
      </c>
      <c r="E794" s="24">
        <v>50.8</v>
      </c>
      <c r="F794" s="24">
        <v>0</v>
      </c>
      <c r="G794" s="24">
        <v>2.0139999999999998</v>
      </c>
      <c r="H794" s="24">
        <v>0.28699999999999998</v>
      </c>
      <c r="I794" s="24">
        <v>0.28899999999999998</v>
      </c>
      <c r="J794" s="57">
        <v>7.8102135062220697</v>
      </c>
      <c r="K794" s="54">
        <f t="shared" si="36"/>
        <v>9.5552755439622867</v>
      </c>
      <c r="L794" s="54">
        <f t="shared" si="37"/>
        <v>52.4</v>
      </c>
      <c r="M794" s="54">
        <f t="shared" si="38"/>
        <v>9.1999999999999993</v>
      </c>
    </row>
    <row r="795" spans="1:13">
      <c r="A795" s="55">
        <v>1820</v>
      </c>
      <c r="B795" s="55" t="s">
        <v>62</v>
      </c>
      <c r="C795" s="55" t="s">
        <v>63</v>
      </c>
      <c r="D795" s="24">
        <v>0.22</v>
      </c>
      <c r="E795" s="24">
        <v>50.8</v>
      </c>
      <c r="F795" s="24">
        <v>0</v>
      </c>
      <c r="G795" s="24">
        <v>2.0139999999999998</v>
      </c>
      <c r="H795" s="24">
        <v>0.28699999999999998</v>
      </c>
      <c r="I795" s="24">
        <v>0.28899999999999998</v>
      </c>
      <c r="J795" s="57">
        <v>7.84623652891253</v>
      </c>
      <c r="K795" s="54">
        <f t="shared" si="36"/>
        <v>9.5993473106892182</v>
      </c>
      <c r="L795" s="54">
        <f t="shared" si="37"/>
        <v>52.6</v>
      </c>
      <c r="M795" s="54">
        <f t="shared" si="38"/>
        <v>9.1999999999999993</v>
      </c>
    </row>
    <row r="796" spans="1:13">
      <c r="A796" s="55">
        <v>1820</v>
      </c>
      <c r="B796" s="55" t="s">
        <v>62</v>
      </c>
      <c r="C796" s="55" t="s">
        <v>63</v>
      </c>
      <c r="D796" s="24">
        <v>0.22</v>
      </c>
      <c r="E796" s="24">
        <v>50.8</v>
      </c>
      <c r="F796" s="24">
        <v>0</v>
      </c>
      <c r="G796" s="24">
        <v>2.0139999999999998</v>
      </c>
      <c r="H796" s="24">
        <v>0.28699999999999998</v>
      </c>
      <c r="I796" s="24">
        <v>0.28899999999999998</v>
      </c>
      <c r="J796" s="57">
        <v>1.1164879990155201</v>
      </c>
      <c r="K796" s="54">
        <f t="shared" si="36"/>
        <v>1.3659486342622209</v>
      </c>
      <c r="L796" s="54">
        <f t="shared" si="37"/>
        <v>7.5</v>
      </c>
      <c r="M796" s="54">
        <f t="shared" si="38"/>
        <v>1.3</v>
      </c>
    </row>
    <row r="797" spans="1:13">
      <c r="A797" s="55">
        <v>1820</v>
      </c>
      <c r="B797" s="55" t="s">
        <v>62</v>
      </c>
      <c r="C797" s="55" t="s">
        <v>68</v>
      </c>
      <c r="D797" s="24">
        <v>0.22</v>
      </c>
      <c r="E797" s="24">
        <v>50.8</v>
      </c>
      <c r="F797" s="24">
        <v>0</v>
      </c>
      <c r="G797" s="24">
        <v>2.0139999999999998</v>
      </c>
      <c r="H797" s="24">
        <v>0.28699999999999998</v>
      </c>
      <c r="I797" s="24">
        <v>0.28899999999999998</v>
      </c>
      <c r="J797" s="57">
        <v>0.32670812611978201</v>
      </c>
      <c r="K797" s="54">
        <f t="shared" si="36"/>
        <v>0.39970561176581193</v>
      </c>
      <c r="L797" s="54">
        <f t="shared" si="37"/>
        <v>2.2000000000000002</v>
      </c>
      <c r="M797" s="54">
        <f t="shared" si="38"/>
        <v>0.4</v>
      </c>
    </row>
    <row r="798" spans="1:13">
      <c r="A798" s="55">
        <v>1820</v>
      </c>
      <c r="B798" s="55" t="s">
        <v>62</v>
      </c>
      <c r="C798" s="55" t="s">
        <v>63</v>
      </c>
      <c r="D798" s="24">
        <v>0.22</v>
      </c>
      <c r="E798" s="24">
        <v>50.8</v>
      </c>
      <c r="F798" s="24">
        <v>0</v>
      </c>
      <c r="G798" s="24">
        <v>2.0139999999999998</v>
      </c>
      <c r="H798" s="24">
        <v>0.28699999999999998</v>
      </c>
      <c r="I798" s="24">
        <v>0.28899999999999998</v>
      </c>
      <c r="J798" s="57">
        <v>12.115676641</v>
      </c>
      <c r="K798" s="54">
        <f t="shared" si="36"/>
        <v>14.822722658487434</v>
      </c>
      <c r="L798" s="54">
        <f t="shared" si="37"/>
        <v>81.2</v>
      </c>
      <c r="M798" s="54">
        <f t="shared" si="38"/>
        <v>14.2</v>
      </c>
    </row>
    <row r="799" spans="1:13">
      <c r="A799" s="55">
        <v>1820</v>
      </c>
      <c r="B799" s="55" t="s">
        <v>62</v>
      </c>
      <c r="C799" s="55" t="s">
        <v>63</v>
      </c>
      <c r="D799" s="24">
        <v>0.22</v>
      </c>
      <c r="E799" s="24">
        <v>50.8</v>
      </c>
      <c r="F799" s="24">
        <v>0</v>
      </c>
      <c r="G799" s="24">
        <v>2.0139999999999998</v>
      </c>
      <c r="H799" s="24">
        <v>0.28699999999999998</v>
      </c>
      <c r="I799" s="24">
        <v>0.28899999999999998</v>
      </c>
      <c r="J799" s="57">
        <v>64.254682859799999</v>
      </c>
      <c r="K799" s="54">
        <f t="shared" si="36"/>
        <v>78.611320833441297</v>
      </c>
      <c r="L799" s="54">
        <f t="shared" si="37"/>
        <v>430.8</v>
      </c>
      <c r="M799" s="54">
        <f t="shared" si="38"/>
        <v>75.5</v>
      </c>
    </row>
    <row r="800" spans="1:13">
      <c r="L800" s="54">
        <f>SUM(L2:L799)</f>
        <v>17040.600000000006</v>
      </c>
      <c r="M800" s="54">
        <f>SUM(M2:M799)</f>
        <v>3878.9999999999991</v>
      </c>
    </row>
  </sheetData>
  <sortState ref="A2:L77">
    <sortCondition ref="C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L1" sqref="L1:N2"/>
    </sheetView>
  </sheetViews>
  <sheetFormatPr defaultRowHeight="15"/>
  <cols>
    <col min="1" max="1" width="38.7109375" bestFit="1" customWidth="1"/>
    <col min="2" max="2" width="14" bestFit="1" customWidth="1"/>
    <col min="3" max="3" width="14.28515625" bestFit="1" customWidth="1"/>
    <col min="4" max="4" width="8.85546875" bestFit="1" customWidth="1"/>
    <col min="5" max="5" width="8.5703125" style="8" bestFit="1" customWidth="1"/>
    <col min="6" max="6" width="8.7109375" bestFit="1" customWidth="1"/>
    <col min="7" max="7" width="13.140625" style="25" bestFit="1" customWidth="1"/>
    <col min="8" max="8" width="9" style="25" bestFit="1" customWidth="1"/>
    <col min="9" max="9" width="8.7109375" style="25" bestFit="1" customWidth="1"/>
    <col min="10" max="10" width="5.140625" bestFit="1" customWidth="1"/>
    <col min="11" max="11" width="7" bestFit="1" customWidth="1"/>
    <col min="12" max="12" width="12.140625" customWidth="1"/>
    <col min="13" max="13" width="8.7109375" bestFit="1" customWidth="1"/>
  </cols>
  <sheetData>
    <row r="1" spans="1:14" s="45" customFormat="1" ht="15.75">
      <c r="A1" s="46" t="s">
        <v>80</v>
      </c>
      <c r="B1" s="46" t="s">
        <v>85</v>
      </c>
      <c r="C1" s="46" t="s">
        <v>86</v>
      </c>
      <c r="D1" s="46" t="s">
        <v>61</v>
      </c>
      <c r="E1" s="47" t="s">
        <v>87</v>
      </c>
      <c r="F1" s="47" t="s">
        <v>88</v>
      </c>
      <c r="G1" s="47" t="s">
        <v>89</v>
      </c>
      <c r="H1" s="47" t="s">
        <v>90</v>
      </c>
      <c r="I1" s="47" t="s">
        <v>91</v>
      </c>
      <c r="J1" s="47" t="s">
        <v>71</v>
      </c>
      <c r="K1" s="47" t="s">
        <v>92</v>
      </c>
      <c r="L1" s="28" t="s">
        <v>72</v>
      </c>
      <c r="M1" s="29" t="s">
        <v>73</v>
      </c>
      <c r="N1" s="29" t="s">
        <v>74</v>
      </c>
    </row>
    <row r="2" spans="1:14">
      <c r="A2" s="52" t="s">
        <v>43</v>
      </c>
      <c r="B2" s="52">
        <v>1210</v>
      </c>
      <c r="C2" s="52" t="s">
        <v>62</v>
      </c>
      <c r="D2" s="52" t="s">
        <v>63</v>
      </c>
      <c r="E2" s="53">
        <v>0.22</v>
      </c>
      <c r="F2" s="53">
        <v>50.8</v>
      </c>
      <c r="G2" s="53">
        <v>0</v>
      </c>
      <c r="H2" s="53">
        <v>1.2450000000000001</v>
      </c>
      <c r="I2" s="53">
        <v>0.21299999999999999</v>
      </c>
      <c r="J2" s="53">
        <v>0.28799999999999998</v>
      </c>
      <c r="K2" s="53">
        <v>0</v>
      </c>
      <c r="L2" s="54">
        <f>F2*J2*K2/12</f>
        <v>0</v>
      </c>
      <c r="M2" s="54">
        <f>ROUND(2.721*H2*L2,1)</f>
        <v>0</v>
      </c>
      <c r="N2" s="54">
        <f>ROUND((2.721*I2*L2)+(E2*K2),1)</f>
        <v>0</v>
      </c>
    </row>
    <row r="3" spans="1:14">
      <c r="A3" s="52" t="s">
        <v>43</v>
      </c>
      <c r="B3" s="52">
        <v>1330</v>
      </c>
      <c r="C3" s="52" t="s">
        <v>62</v>
      </c>
      <c r="D3" s="52" t="s">
        <v>63</v>
      </c>
      <c r="E3" s="53">
        <v>0.22</v>
      </c>
      <c r="F3" s="53">
        <v>50.8</v>
      </c>
      <c r="G3" s="53">
        <v>0</v>
      </c>
      <c r="H3" s="53">
        <v>1.395</v>
      </c>
      <c r="I3" s="53">
        <v>0.33900000000000002</v>
      </c>
      <c r="J3" s="53">
        <v>0.39300000000000002</v>
      </c>
      <c r="K3" s="53">
        <v>0.01</v>
      </c>
      <c r="L3" s="54">
        <f t="shared" ref="L3:L4" si="0">F3*J3*K3/12</f>
        <v>1.6637000000000002E-2</v>
      </c>
      <c r="M3" s="54">
        <f t="shared" ref="M3:M4" si="1">ROUND(2.721*H3*L3,1)</f>
        <v>0.1</v>
      </c>
      <c r="N3" s="54">
        <f t="shared" ref="N3:N4" si="2">ROUND((2.721*I3*L3)+(E3*K3),1)</f>
        <v>0</v>
      </c>
    </row>
    <row r="4" spans="1:14">
      <c r="A4" s="52" t="s">
        <v>43</v>
      </c>
      <c r="B4" s="52">
        <v>1400</v>
      </c>
      <c r="C4" s="52" t="s">
        <v>62</v>
      </c>
      <c r="D4" s="52" t="s">
        <v>63</v>
      </c>
      <c r="E4" s="53">
        <v>0.22</v>
      </c>
      <c r="F4" s="53">
        <v>50.8</v>
      </c>
      <c r="G4" s="53">
        <v>0</v>
      </c>
      <c r="H4" s="53">
        <v>0.70899999999999996</v>
      </c>
      <c r="I4" s="53">
        <v>0.11700000000000001</v>
      </c>
      <c r="J4" s="53">
        <v>0.43099999999999999</v>
      </c>
      <c r="K4" s="53">
        <v>0.01</v>
      </c>
      <c r="L4" s="54">
        <f t="shared" si="0"/>
        <v>1.8245666666666667E-2</v>
      </c>
      <c r="M4" s="54">
        <f t="shared" si="1"/>
        <v>0</v>
      </c>
      <c r="N4" s="54">
        <f t="shared" si="2"/>
        <v>0</v>
      </c>
    </row>
    <row r="5" spans="1:14">
      <c r="J5" s="24"/>
      <c r="K5" s="54">
        <f t="shared" ref="K5:M5" si="3">SUM(K2:K4)</f>
        <v>0.02</v>
      </c>
      <c r="L5" s="54">
        <f t="shared" si="3"/>
        <v>3.4882666666666673E-2</v>
      </c>
      <c r="M5" s="54">
        <f t="shared" si="3"/>
        <v>0.1</v>
      </c>
      <c r="N5">
        <f>SUM(N2:N4)</f>
        <v>0</v>
      </c>
    </row>
  </sheetData>
  <sortState ref="A2:J4">
    <sortCondition ref="I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A41" sqref="A41"/>
    </sheetView>
  </sheetViews>
  <sheetFormatPr defaultRowHeight="15"/>
  <cols>
    <col min="1" max="1" width="26.5703125" style="8" bestFit="1" customWidth="1"/>
    <col min="2" max="2" width="14" style="8" bestFit="1" customWidth="1"/>
    <col min="3" max="3" width="14.28515625" style="8" bestFit="1" customWidth="1"/>
    <col min="4" max="4" width="8.85546875" style="8" bestFit="1" customWidth="1"/>
    <col min="5" max="5" width="8.5703125" style="8" bestFit="1" customWidth="1"/>
    <col min="6" max="6" width="8.7109375" style="8" bestFit="1" customWidth="1"/>
    <col min="7" max="7" width="13.140625" bestFit="1" customWidth="1"/>
    <col min="8" max="8" width="9" bestFit="1" customWidth="1"/>
    <col min="9" max="9" width="8.7109375" style="8" bestFit="1" customWidth="1"/>
    <col min="10" max="10" width="5.140625" style="8" bestFit="1" customWidth="1"/>
    <col min="11" max="11" width="7" style="8" bestFit="1" customWidth="1"/>
    <col min="12" max="12" width="12.28515625" style="8" customWidth="1"/>
    <col min="13" max="16384" width="9.140625" style="8"/>
  </cols>
  <sheetData>
    <row r="1" spans="1:14" s="45" customFormat="1" ht="15.75">
      <c r="A1" s="46" t="s">
        <v>80</v>
      </c>
      <c r="B1" s="46" t="s">
        <v>85</v>
      </c>
      <c r="C1" s="46" t="s">
        <v>86</v>
      </c>
      <c r="D1" s="46" t="s">
        <v>61</v>
      </c>
      <c r="E1" s="47" t="s">
        <v>87</v>
      </c>
      <c r="F1" s="47" t="s">
        <v>88</v>
      </c>
      <c r="G1" s="47" t="s">
        <v>89</v>
      </c>
      <c r="H1" s="47" t="s">
        <v>90</v>
      </c>
      <c r="I1" s="47" t="s">
        <v>91</v>
      </c>
      <c r="J1" s="47" t="s">
        <v>71</v>
      </c>
      <c r="K1" s="47" t="s">
        <v>92</v>
      </c>
      <c r="L1" s="28" t="s">
        <v>72</v>
      </c>
      <c r="M1" s="29" t="s">
        <v>73</v>
      </c>
      <c r="N1" s="29" t="s">
        <v>74</v>
      </c>
    </row>
    <row r="2" spans="1:14">
      <c r="A2" s="55" t="s">
        <v>81</v>
      </c>
      <c r="B2" s="55">
        <v>1210</v>
      </c>
      <c r="C2" s="55" t="s">
        <v>62</v>
      </c>
      <c r="D2" s="55" t="s">
        <v>68</v>
      </c>
      <c r="E2" s="56">
        <v>0.22</v>
      </c>
      <c r="F2" s="56">
        <v>50.8</v>
      </c>
      <c r="G2" s="56">
        <v>0</v>
      </c>
      <c r="H2" s="56">
        <v>1.2450000000000001</v>
      </c>
      <c r="I2" s="56">
        <v>0.21299999999999999</v>
      </c>
      <c r="J2" s="56">
        <v>0.28799999999999998</v>
      </c>
      <c r="K2" s="56">
        <v>130.19</v>
      </c>
      <c r="L2" s="54">
        <f>F2*J2*K2/12</f>
        <v>158.72764799999996</v>
      </c>
      <c r="M2" s="54">
        <f>ROUND(2.721*H2*L2,1)</f>
        <v>537.70000000000005</v>
      </c>
      <c r="N2" s="54">
        <f>ROUND((2.721*I2*L2)+(E2*K2),1)</f>
        <v>120.6</v>
      </c>
    </row>
    <row r="3" spans="1:14">
      <c r="A3" s="55" t="s">
        <v>81</v>
      </c>
      <c r="B3" s="55">
        <v>1210</v>
      </c>
      <c r="C3" s="55" t="s">
        <v>62</v>
      </c>
      <c r="D3" s="55" t="s">
        <v>63</v>
      </c>
      <c r="E3" s="56">
        <v>0.22</v>
      </c>
      <c r="F3" s="56">
        <v>50.8</v>
      </c>
      <c r="G3" s="56">
        <v>0</v>
      </c>
      <c r="H3" s="56">
        <v>1.2450000000000001</v>
      </c>
      <c r="I3" s="56">
        <v>0.21299999999999999</v>
      </c>
      <c r="J3" s="56">
        <v>0.28799999999999998</v>
      </c>
      <c r="K3" s="56">
        <v>12.89</v>
      </c>
      <c r="L3" s="54">
        <f t="shared" ref="L3:L11" si="0">F3*J3*K3/12</f>
        <v>15.715487999999999</v>
      </c>
      <c r="M3" s="54">
        <f t="shared" ref="M3:M11" si="1">ROUND(2.721*H3*L3,1)</f>
        <v>53.2</v>
      </c>
      <c r="N3" s="54">
        <f t="shared" ref="N3:N11" si="2">ROUND((2.721*I3*L3)+(E3*K3),1)</f>
        <v>11.9</v>
      </c>
    </row>
    <row r="4" spans="1:14">
      <c r="A4" s="55" t="s">
        <v>81</v>
      </c>
      <c r="B4" s="55">
        <v>1330</v>
      </c>
      <c r="C4" s="55" t="s">
        <v>62</v>
      </c>
      <c r="D4" s="55" t="s">
        <v>65</v>
      </c>
      <c r="E4" s="56">
        <v>0.22</v>
      </c>
      <c r="F4" s="56">
        <v>50.8</v>
      </c>
      <c r="G4" s="56">
        <v>0</v>
      </c>
      <c r="H4" s="56">
        <v>1.395</v>
      </c>
      <c r="I4" s="56">
        <v>0.33900000000000002</v>
      </c>
      <c r="J4" s="56">
        <v>0.39300000000000002</v>
      </c>
      <c r="K4" s="56">
        <v>0.3</v>
      </c>
      <c r="L4" s="54">
        <f t="shared" si="0"/>
        <v>0.49911</v>
      </c>
      <c r="M4" s="54">
        <f t="shared" si="1"/>
        <v>1.9</v>
      </c>
      <c r="N4" s="54">
        <f t="shared" si="2"/>
        <v>0.5</v>
      </c>
    </row>
    <row r="5" spans="1:14">
      <c r="A5" s="55" t="s">
        <v>81</v>
      </c>
      <c r="B5" s="55">
        <v>1330</v>
      </c>
      <c r="C5" s="55" t="s">
        <v>62</v>
      </c>
      <c r="D5" s="55" t="s">
        <v>68</v>
      </c>
      <c r="E5" s="56">
        <v>0.22</v>
      </c>
      <c r="F5" s="56">
        <v>50.8</v>
      </c>
      <c r="G5" s="56">
        <v>0</v>
      </c>
      <c r="H5" s="56">
        <v>1.395</v>
      </c>
      <c r="I5" s="56">
        <v>0.33900000000000002</v>
      </c>
      <c r="J5" s="56">
        <v>0.39300000000000002</v>
      </c>
      <c r="K5" s="56">
        <v>10.42</v>
      </c>
      <c r="L5" s="54">
        <f t="shared" si="0"/>
        <v>17.335754000000001</v>
      </c>
      <c r="M5" s="54">
        <f t="shared" si="1"/>
        <v>65.8</v>
      </c>
      <c r="N5" s="54">
        <f t="shared" si="2"/>
        <v>18.3</v>
      </c>
    </row>
    <row r="6" spans="1:14">
      <c r="A6" s="55" t="s">
        <v>81</v>
      </c>
      <c r="B6" s="55">
        <v>1330</v>
      </c>
      <c r="C6" s="55" t="s">
        <v>62</v>
      </c>
      <c r="D6" s="55" t="s">
        <v>63</v>
      </c>
      <c r="E6" s="56">
        <v>0.22</v>
      </c>
      <c r="F6" s="56">
        <v>50.8</v>
      </c>
      <c r="G6" s="56">
        <v>0</v>
      </c>
      <c r="H6" s="56">
        <v>1.395</v>
      </c>
      <c r="I6" s="56">
        <v>0.33900000000000002</v>
      </c>
      <c r="J6" s="56">
        <v>0.39300000000000002</v>
      </c>
      <c r="K6" s="56">
        <v>2.16</v>
      </c>
      <c r="L6" s="54">
        <f t="shared" si="0"/>
        <v>3.5935920000000006</v>
      </c>
      <c r="M6" s="54">
        <f t="shared" si="1"/>
        <v>13.6</v>
      </c>
      <c r="N6" s="54">
        <f t="shared" si="2"/>
        <v>3.8</v>
      </c>
    </row>
    <row r="7" spans="1:14">
      <c r="A7" s="55" t="s">
        <v>81</v>
      </c>
      <c r="B7" s="55">
        <v>1400</v>
      </c>
      <c r="C7" s="55" t="s">
        <v>62</v>
      </c>
      <c r="D7" s="55" t="s">
        <v>65</v>
      </c>
      <c r="E7" s="56">
        <v>0.22</v>
      </c>
      <c r="F7" s="56">
        <v>50.8</v>
      </c>
      <c r="G7" s="56">
        <v>0</v>
      </c>
      <c r="H7" s="56">
        <v>0.70899999999999996</v>
      </c>
      <c r="I7" s="56">
        <v>0.11700000000000001</v>
      </c>
      <c r="J7" s="56">
        <v>0.43099999999999999</v>
      </c>
      <c r="K7" s="56">
        <v>0.64</v>
      </c>
      <c r="L7" s="54">
        <f t="shared" si="0"/>
        <v>1.1677226666666667</v>
      </c>
      <c r="M7" s="54">
        <f t="shared" si="1"/>
        <v>2.2999999999999998</v>
      </c>
      <c r="N7" s="54">
        <f t="shared" si="2"/>
        <v>0.5</v>
      </c>
    </row>
    <row r="8" spans="1:14">
      <c r="A8" s="55" t="s">
        <v>81</v>
      </c>
      <c r="B8" s="55">
        <v>1411</v>
      </c>
      <c r="C8" s="55" t="s">
        <v>62</v>
      </c>
      <c r="D8" s="55" t="s">
        <v>68</v>
      </c>
      <c r="E8" s="56">
        <v>0.22</v>
      </c>
      <c r="F8" s="56">
        <v>50.8</v>
      </c>
      <c r="G8" s="56">
        <v>0</v>
      </c>
      <c r="H8" s="56">
        <v>1.4430000000000001</v>
      </c>
      <c r="I8" s="56">
        <v>0.22500000000000001</v>
      </c>
      <c r="J8" s="56">
        <v>0.43099999999999999</v>
      </c>
      <c r="K8" s="56">
        <v>0.65</v>
      </c>
      <c r="L8" s="54">
        <f t="shared" si="0"/>
        <v>1.1859683333333335</v>
      </c>
      <c r="M8" s="54">
        <f t="shared" si="1"/>
        <v>4.7</v>
      </c>
      <c r="N8" s="54">
        <f t="shared" si="2"/>
        <v>0.9</v>
      </c>
    </row>
    <row r="9" spans="1:14">
      <c r="A9" s="55" t="s">
        <v>81</v>
      </c>
      <c r="B9" s="55">
        <v>1850</v>
      </c>
      <c r="C9" s="55" t="s">
        <v>62</v>
      </c>
      <c r="D9" s="55" t="s">
        <v>63</v>
      </c>
      <c r="E9" s="56">
        <v>0.22</v>
      </c>
      <c r="F9" s="56">
        <v>50.8</v>
      </c>
      <c r="G9" s="56">
        <v>0</v>
      </c>
      <c r="H9" s="56">
        <v>0.96799999999999997</v>
      </c>
      <c r="I9" s="56">
        <v>0.125</v>
      </c>
      <c r="J9" s="56">
        <v>0.34100000000000003</v>
      </c>
      <c r="K9" s="56">
        <v>0.19</v>
      </c>
      <c r="L9" s="54">
        <f t="shared" si="0"/>
        <v>0.2742776666666667</v>
      </c>
      <c r="M9" s="54">
        <f t="shared" si="1"/>
        <v>0.7</v>
      </c>
      <c r="N9" s="54">
        <f t="shared" si="2"/>
        <v>0.1</v>
      </c>
    </row>
    <row r="10" spans="1:14">
      <c r="A10" s="55" t="s">
        <v>81</v>
      </c>
      <c r="B10" s="55">
        <v>3100</v>
      </c>
      <c r="C10" s="55" t="s">
        <v>62</v>
      </c>
      <c r="D10" s="55" t="s">
        <v>68</v>
      </c>
      <c r="E10" s="56">
        <v>0.22</v>
      </c>
      <c r="F10" s="56">
        <v>50.8</v>
      </c>
      <c r="G10" s="56">
        <v>0</v>
      </c>
      <c r="H10" s="56">
        <v>0.69099999999999995</v>
      </c>
      <c r="I10" s="56">
        <v>3.5999999999999997E-2</v>
      </c>
      <c r="J10" s="56">
        <v>0.26200000000000001</v>
      </c>
      <c r="K10" s="56">
        <v>0.04</v>
      </c>
      <c r="L10" s="54">
        <f t="shared" si="0"/>
        <v>4.4365333333333333E-2</v>
      </c>
      <c r="M10" s="54">
        <f t="shared" si="1"/>
        <v>0.1</v>
      </c>
      <c r="N10" s="54">
        <f t="shared" si="2"/>
        <v>0</v>
      </c>
    </row>
    <row r="11" spans="1:14">
      <c r="A11" s="55" t="s">
        <v>81</v>
      </c>
      <c r="B11" s="55">
        <v>8140</v>
      </c>
      <c r="C11" s="55" t="s">
        <v>62</v>
      </c>
      <c r="D11" s="55" t="s">
        <v>68</v>
      </c>
      <c r="E11" s="56">
        <v>0.22</v>
      </c>
      <c r="F11" s="56">
        <v>50.8</v>
      </c>
      <c r="G11" s="56">
        <v>0</v>
      </c>
      <c r="H11" s="56">
        <v>0.98599999999999999</v>
      </c>
      <c r="I11" s="56">
        <v>0.14299999999999999</v>
      </c>
      <c r="J11" s="56">
        <v>0.44600000000000001</v>
      </c>
      <c r="K11" s="56">
        <v>3.95</v>
      </c>
      <c r="L11" s="54">
        <f t="shared" si="0"/>
        <v>7.4578633333333331</v>
      </c>
      <c r="M11" s="54">
        <f t="shared" si="1"/>
        <v>20</v>
      </c>
      <c r="N11" s="54">
        <f t="shared" si="2"/>
        <v>3.8</v>
      </c>
    </row>
    <row r="12" spans="1:14">
      <c r="D12" s="23"/>
      <c r="E12" s="23"/>
      <c r="F12" s="25"/>
      <c r="G12" s="25"/>
      <c r="H12" s="25"/>
      <c r="J12" s="26"/>
      <c r="K12" s="54">
        <f t="shared" ref="K12:M12" si="3">SUM(K2:K11)</f>
        <v>161.42999999999995</v>
      </c>
      <c r="L12" s="54">
        <f t="shared" si="3"/>
        <v>206.00178933333331</v>
      </c>
      <c r="M12" s="54">
        <f t="shared" si="3"/>
        <v>700.00000000000011</v>
      </c>
      <c r="N12" s="8">
        <f>SUM(N2:N11)</f>
        <v>160.40000000000003</v>
      </c>
    </row>
  </sheetData>
  <sortState ref="A2:I12">
    <sortCondition ref="H2:H12"/>
    <sortCondition ref="E2:E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Wet Detention</vt:lpstr>
      <vt:lpstr>Retention Calcs</vt:lpstr>
      <vt:lpstr>Heathcote</vt:lpstr>
      <vt:lpstr>Moore's Creek Phases 3 and 4</vt:lpstr>
      <vt:lpstr>Education</vt:lpstr>
      <vt:lpstr>Pinecrest Estates</vt:lpstr>
      <vt:lpstr>Virginia Avenue Outfall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2012-06-19T19:12:50Z</dcterms:created>
  <dcterms:modified xsi:type="dcterms:W3CDTF">2013-01-04T21:01:29Z</dcterms:modified>
</cp:coreProperties>
</file>